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71B\"/>
    </mc:Choice>
  </mc:AlternateContent>
  <xr:revisionPtr revIDLastSave="0" documentId="8_{6C03A637-1732-4CC6-84C3-DCB07F3821E4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in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2" i="1" l="1"/>
  <c r="BD2" i="1"/>
  <c r="BQ2" i="1"/>
  <c r="BY2" i="1"/>
  <c r="CE2" i="1"/>
  <c r="BB3" i="1"/>
  <c r="BD3" i="1"/>
  <c r="BQ3" i="1"/>
  <c r="BY3" i="1"/>
  <c r="CE3" i="1"/>
  <c r="BB4" i="1"/>
  <c r="BD4" i="1"/>
  <c r="BQ4" i="1"/>
  <c r="BY4" i="1"/>
  <c r="CE4" i="1"/>
  <c r="BB5" i="1"/>
  <c r="BD5" i="1"/>
  <c r="BY5" i="1"/>
  <c r="CE5" i="1"/>
  <c r="BB6" i="1"/>
  <c r="BQ6" i="1"/>
  <c r="BY6" i="1"/>
  <c r="CE6" i="1"/>
  <c r="BB7" i="1"/>
  <c r="BD7" i="1"/>
  <c r="BQ7" i="1"/>
  <c r="BY7" i="1"/>
  <c r="CE7" i="1"/>
  <c r="BB8" i="1"/>
  <c r="BD8" i="1"/>
  <c r="BQ8" i="1"/>
  <c r="BY8" i="1"/>
  <c r="CE8" i="1"/>
  <c r="BB9" i="1"/>
  <c r="BD9" i="1"/>
  <c r="BY9" i="1"/>
  <c r="CE9" i="1"/>
  <c r="BB10" i="1"/>
  <c r="BD10" i="1"/>
  <c r="BQ10" i="1"/>
  <c r="BY10" i="1"/>
  <c r="CE10" i="1"/>
  <c r="BB11" i="1"/>
  <c r="BD11" i="1"/>
  <c r="BQ11" i="1"/>
  <c r="BY11" i="1"/>
  <c r="CE11" i="1"/>
  <c r="BB12" i="1"/>
  <c r="BD12" i="1"/>
  <c r="BQ12" i="1"/>
  <c r="BY12" i="1"/>
  <c r="CE12" i="1"/>
  <c r="AS13" i="1"/>
  <c r="BB13" i="1"/>
  <c r="BD13" i="1"/>
  <c r="BQ13" i="1"/>
  <c r="BY13" i="1"/>
  <c r="CE13" i="1"/>
  <c r="BB14" i="1"/>
  <c r="BD14" i="1"/>
  <c r="BQ14" i="1"/>
  <c r="BY14" i="1"/>
  <c r="CE14" i="1"/>
  <c r="BB15" i="1"/>
  <c r="BD15" i="1"/>
  <c r="BY15" i="1"/>
  <c r="CE15" i="1"/>
  <c r="BB16" i="1"/>
  <c r="BD16" i="1"/>
  <c r="BQ16" i="1"/>
  <c r="CE16" i="1"/>
  <c r="BB17" i="1"/>
  <c r="BD17" i="1"/>
  <c r="BQ17" i="1"/>
  <c r="BY17" i="1"/>
  <c r="CE17" i="1"/>
  <c r="BB18" i="1"/>
  <c r="BD18" i="1"/>
  <c r="BQ18" i="1"/>
  <c r="BY18" i="1"/>
  <c r="CE18" i="1"/>
  <c r="BB19" i="1"/>
  <c r="BD19" i="1"/>
  <c r="BQ19" i="1"/>
  <c r="BY19" i="1"/>
  <c r="CE19" i="1"/>
  <c r="BB20" i="1"/>
  <c r="BD20" i="1"/>
  <c r="BQ20" i="1"/>
  <c r="BY20" i="1"/>
  <c r="CE20" i="1"/>
  <c r="BB21" i="1"/>
  <c r="BD21" i="1"/>
  <c r="BQ21" i="1"/>
  <c r="CE21" i="1"/>
  <c r="BB22" i="1"/>
  <c r="BD22" i="1"/>
  <c r="BQ22" i="1"/>
  <c r="CE22" i="1"/>
  <c r="BB23" i="1"/>
  <c r="BD23" i="1"/>
  <c r="BQ23" i="1"/>
  <c r="BY23" i="1"/>
  <c r="CE23" i="1"/>
  <c r="BB24" i="1"/>
  <c r="BD24" i="1"/>
  <c r="BQ24" i="1"/>
  <c r="BY24" i="1"/>
  <c r="CE24" i="1"/>
  <c r="BB25" i="1"/>
  <c r="BD25" i="1"/>
  <c r="BQ25" i="1"/>
  <c r="BY25" i="1"/>
  <c r="CE25" i="1"/>
  <c r="BB26" i="1"/>
  <c r="BD26" i="1"/>
  <c r="BQ26" i="1"/>
  <c r="BY26" i="1"/>
  <c r="CE26" i="1"/>
  <c r="BB27" i="1"/>
  <c r="BD27" i="1"/>
  <c r="BQ27" i="1"/>
  <c r="BY27" i="1"/>
  <c r="CE27" i="1"/>
  <c r="AS28" i="1"/>
  <c r="BB28" i="1"/>
  <c r="BD28" i="1"/>
  <c r="BQ28" i="1"/>
  <c r="BY28" i="1"/>
  <c r="CE28" i="1"/>
  <c r="BB29" i="1"/>
  <c r="BD29" i="1"/>
  <c r="BQ29" i="1"/>
  <c r="BY29" i="1"/>
  <c r="CE29" i="1"/>
  <c r="BB30" i="1"/>
  <c r="BD30" i="1"/>
  <c r="BY30" i="1"/>
  <c r="CE30" i="1"/>
  <c r="BB31" i="1"/>
  <c r="BD31" i="1"/>
  <c r="BQ31" i="1"/>
  <c r="BY31" i="1"/>
  <c r="CE31" i="1"/>
  <c r="BB32" i="1"/>
  <c r="BD32" i="1"/>
  <c r="BQ32" i="1"/>
  <c r="BY32" i="1"/>
  <c r="CE32" i="1"/>
  <c r="BB33" i="1"/>
  <c r="BD33" i="1"/>
  <c r="BQ33" i="1"/>
  <c r="BY33" i="1"/>
  <c r="CE33" i="1"/>
  <c r="BB34" i="1"/>
  <c r="BD34" i="1"/>
  <c r="BQ34" i="1"/>
  <c r="BY34" i="1"/>
  <c r="CE34" i="1"/>
  <c r="BB35" i="1"/>
  <c r="BD35" i="1"/>
  <c r="BQ35" i="1"/>
  <c r="BY35" i="1"/>
  <c r="CE35" i="1"/>
  <c r="BB36" i="1"/>
  <c r="BQ36" i="1"/>
  <c r="BY36" i="1"/>
  <c r="CE36" i="1"/>
  <c r="BB37" i="1"/>
  <c r="BD37" i="1"/>
  <c r="BQ37" i="1"/>
  <c r="BY37" i="1"/>
  <c r="CE37" i="1"/>
  <c r="BB38" i="1"/>
  <c r="BD38" i="1"/>
  <c r="BY38" i="1"/>
  <c r="CE38" i="1"/>
  <c r="BB39" i="1"/>
  <c r="BD39" i="1"/>
  <c r="BQ39" i="1"/>
  <c r="CE39" i="1"/>
  <c r="BB40" i="1"/>
  <c r="BD40" i="1"/>
  <c r="BQ40" i="1"/>
  <c r="BY40" i="1"/>
  <c r="CE40" i="1"/>
  <c r="BB41" i="1"/>
  <c r="BD41" i="1"/>
  <c r="BQ41" i="1"/>
  <c r="BY41" i="1"/>
  <c r="CE41" i="1"/>
  <c r="BB42" i="1"/>
  <c r="BD42" i="1"/>
  <c r="BY42" i="1"/>
  <c r="CE42" i="1"/>
  <c r="BB43" i="1"/>
  <c r="BD43" i="1"/>
  <c r="BQ43" i="1"/>
  <c r="CE43" i="1"/>
  <c r="BB44" i="1"/>
  <c r="BD44" i="1"/>
  <c r="BQ44" i="1"/>
  <c r="CE44" i="1"/>
  <c r="AS45" i="1"/>
  <c r="BB45" i="1"/>
  <c r="BD45" i="1"/>
  <c r="BQ45" i="1"/>
  <c r="BY45" i="1"/>
  <c r="CE45" i="1"/>
  <c r="BB46" i="1"/>
  <c r="BD46" i="1"/>
  <c r="BQ46" i="1"/>
  <c r="BY46" i="1"/>
  <c r="CE46" i="1"/>
  <c r="BB47" i="1"/>
  <c r="BD47" i="1"/>
  <c r="BQ47" i="1"/>
  <c r="BY47" i="1"/>
  <c r="CE47" i="1"/>
  <c r="BB48" i="1"/>
  <c r="BD48" i="1"/>
  <c r="BQ48" i="1"/>
  <c r="BY48" i="1"/>
  <c r="CE48" i="1"/>
  <c r="BB49" i="1"/>
  <c r="BD49" i="1"/>
  <c r="BQ49" i="1"/>
  <c r="BY49" i="1"/>
  <c r="CE49" i="1"/>
  <c r="BB50" i="1"/>
  <c r="BD50" i="1"/>
  <c r="BQ50" i="1"/>
  <c r="BY50" i="1"/>
  <c r="CE50" i="1"/>
  <c r="BB51" i="1"/>
  <c r="BD51" i="1"/>
  <c r="BQ51" i="1"/>
  <c r="CE51" i="1"/>
  <c r="BB52" i="1"/>
  <c r="BD52" i="1"/>
  <c r="BQ52" i="1"/>
  <c r="BY52" i="1"/>
  <c r="CE52" i="1"/>
  <c r="BB53" i="1"/>
  <c r="BD53" i="1"/>
  <c r="BQ53" i="1"/>
  <c r="BY53" i="1"/>
  <c r="CE53" i="1"/>
  <c r="BB54" i="1"/>
  <c r="BQ54" i="1"/>
  <c r="BY54" i="1"/>
  <c r="CE54" i="1"/>
  <c r="BB55" i="1"/>
  <c r="BD55" i="1"/>
  <c r="BQ55" i="1"/>
  <c r="CE55" i="1"/>
  <c r="BB56" i="1"/>
  <c r="BD56" i="1"/>
  <c r="BQ56" i="1"/>
  <c r="BY56" i="1"/>
  <c r="CE56" i="1"/>
  <c r="BB57" i="1"/>
  <c r="BD57" i="1"/>
  <c r="BQ57" i="1"/>
  <c r="CE57" i="1"/>
  <c r="BB58" i="1"/>
  <c r="BD58" i="1"/>
  <c r="BQ58" i="1"/>
  <c r="CE58" i="1"/>
  <c r="BB59" i="1"/>
  <c r="BQ59" i="1"/>
  <c r="CE59" i="1"/>
  <c r="BB60" i="1"/>
  <c r="BQ60" i="1"/>
  <c r="BY60" i="1"/>
  <c r="CE60" i="1"/>
  <c r="BB61" i="1"/>
  <c r="BD61" i="1"/>
  <c r="BQ61" i="1"/>
  <c r="BY61" i="1"/>
  <c r="CE61" i="1"/>
  <c r="BB62" i="1"/>
  <c r="BD62" i="1"/>
  <c r="BQ62" i="1"/>
  <c r="BY62" i="1"/>
  <c r="CE62" i="1"/>
  <c r="BB63" i="1"/>
  <c r="BD63" i="1"/>
  <c r="BQ63" i="1"/>
  <c r="BY63" i="1"/>
  <c r="CE63" i="1"/>
  <c r="BB64" i="1"/>
  <c r="BD64" i="1"/>
  <c r="BQ64" i="1"/>
  <c r="BY64" i="1"/>
  <c r="CE64" i="1"/>
  <c r="BB65" i="1"/>
  <c r="BD65" i="1"/>
  <c r="BQ65" i="1"/>
  <c r="BY65" i="1"/>
  <c r="CE65" i="1"/>
  <c r="AS66" i="1"/>
  <c r="BB66" i="1"/>
  <c r="BD66" i="1"/>
  <c r="BY66" i="1"/>
  <c r="CE66" i="1"/>
  <c r="BB67" i="1"/>
  <c r="BD67" i="1"/>
  <c r="BQ67" i="1"/>
  <c r="BY67" i="1"/>
  <c r="CE67" i="1"/>
  <c r="BB68" i="1"/>
  <c r="BD68" i="1"/>
  <c r="BQ68" i="1"/>
  <c r="BY68" i="1"/>
  <c r="CE68" i="1"/>
  <c r="BB69" i="1"/>
  <c r="BD69" i="1"/>
  <c r="BQ69" i="1"/>
  <c r="BY69" i="1"/>
  <c r="CE69" i="1"/>
  <c r="AS70" i="1"/>
  <c r="BB70" i="1"/>
  <c r="BD70" i="1"/>
  <c r="BQ70" i="1"/>
  <c r="BY70" i="1"/>
  <c r="CE70" i="1"/>
  <c r="BB71" i="1"/>
  <c r="BD71" i="1"/>
  <c r="BQ71" i="1"/>
  <c r="CE71" i="1"/>
  <c r="BB72" i="1"/>
  <c r="BD72" i="1"/>
  <c r="BQ72" i="1"/>
  <c r="BY72" i="1"/>
  <c r="CE72" i="1"/>
  <c r="BB73" i="1"/>
  <c r="BD73" i="1"/>
  <c r="BQ73" i="1"/>
  <c r="BY73" i="1"/>
  <c r="CE73" i="1"/>
  <c r="BB74" i="1"/>
  <c r="BD74" i="1"/>
  <c r="BQ74" i="1"/>
  <c r="BY74" i="1"/>
  <c r="CE74" i="1"/>
  <c r="BB75" i="1"/>
  <c r="BD75" i="1"/>
  <c r="BQ75" i="1"/>
  <c r="BY75" i="1"/>
  <c r="CE75" i="1"/>
  <c r="BB76" i="1"/>
  <c r="BD76" i="1"/>
  <c r="BQ76" i="1"/>
  <c r="BY76" i="1"/>
  <c r="CE76" i="1"/>
  <c r="AS77" i="1"/>
  <c r="BB77" i="1"/>
  <c r="BD77" i="1"/>
  <c r="BQ77" i="1"/>
  <c r="BY77" i="1"/>
  <c r="CE77" i="1"/>
  <c r="BB78" i="1"/>
  <c r="BD78" i="1"/>
  <c r="BQ78" i="1"/>
  <c r="CE78" i="1"/>
  <c r="BB79" i="1"/>
  <c r="BD79" i="1"/>
  <c r="BY79" i="1"/>
  <c r="CE79" i="1"/>
  <c r="BB80" i="1"/>
  <c r="BD80" i="1"/>
  <c r="BQ80" i="1"/>
  <c r="BY80" i="1"/>
  <c r="CE80" i="1"/>
  <c r="BB81" i="1"/>
  <c r="BD81" i="1"/>
  <c r="BY81" i="1"/>
  <c r="CE81" i="1"/>
  <c r="BB82" i="1"/>
  <c r="BD82" i="1"/>
  <c r="BQ82" i="1"/>
  <c r="BY82" i="1"/>
  <c r="CE82" i="1"/>
  <c r="BB83" i="1"/>
  <c r="BQ83" i="1"/>
  <c r="CE83" i="1"/>
  <c r="AS84" i="1"/>
  <c r="BB84" i="1"/>
  <c r="BQ84" i="1"/>
  <c r="BY84" i="1"/>
  <c r="CE84" i="1"/>
  <c r="BB85" i="1"/>
  <c r="BD85" i="1"/>
  <c r="BQ85" i="1"/>
  <c r="BY85" i="1"/>
  <c r="CE85" i="1"/>
  <c r="BB86" i="1"/>
  <c r="BD86" i="1"/>
  <c r="BQ86" i="1"/>
  <c r="BY86" i="1"/>
  <c r="CE86" i="1"/>
  <c r="AS87" i="1"/>
  <c r="BB87" i="1"/>
  <c r="BQ87" i="1"/>
  <c r="BY87" i="1"/>
  <c r="CE87" i="1"/>
  <c r="BB88" i="1"/>
  <c r="BD88" i="1"/>
  <c r="BQ88" i="1"/>
  <c r="BY88" i="1"/>
  <c r="CE88" i="1"/>
  <c r="BB89" i="1"/>
  <c r="BD89" i="1"/>
  <c r="BQ89" i="1"/>
  <c r="BY89" i="1"/>
  <c r="CE89" i="1"/>
  <c r="BB90" i="1"/>
  <c r="BD90" i="1"/>
  <c r="BQ90" i="1"/>
  <c r="BY90" i="1"/>
  <c r="CE90" i="1"/>
  <c r="BB91" i="1"/>
  <c r="BD91" i="1"/>
  <c r="BQ91" i="1"/>
  <c r="BY91" i="1"/>
  <c r="CE91" i="1"/>
  <c r="AS92" i="1"/>
  <c r="BB92" i="1"/>
  <c r="BD92" i="1"/>
  <c r="BQ92" i="1"/>
  <c r="BY92" i="1"/>
  <c r="CE92" i="1"/>
  <c r="BB93" i="1"/>
  <c r="BD93" i="1"/>
  <c r="BQ93" i="1"/>
  <c r="BY93" i="1"/>
  <c r="CE93" i="1"/>
  <c r="BB94" i="1"/>
  <c r="BD94" i="1"/>
  <c r="BQ94" i="1"/>
  <c r="BY94" i="1"/>
  <c r="CE94" i="1"/>
  <c r="BB95" i="1"/>
  <c r="BD95" i="1"/>
  <c r="BQ95" i="1"/>
  <c r="BY95" i="1"/>
  <c r="CE95" i="1"/>
  <c r="BB96" i="1"/>
  <c r="BD96" i="1"/>
  <c r="BQ96" i="1"/>
  <c r="BY96" i="1"/>
  <c r="CE96" i="1"/>
  <c r="BB97" i="1"/>
  <c r="BD97" i="1"/>
  <c r="BQ97" i="1"/>
  <c r="BY97" i="1"/>
  <c r="CE97" i="1"/>
  <c r="BB98" i="1"/>
  <c r="BD98" i="1"/>
  <c r="BQ98" i="1"/>
  <c r="BY98" i="1"/>
  <c r="CE98" i="1"/>
  <c r="BB99" i="1"/>
  <c r="BD99" i="1"/>
  <c r="BQ99" i="1"/>
  <c r="BY99" i="1"/>
  <c r="CE99" i="1"/>
  <c r="BB100" i="1"/>
  <c r="BD100" i="1"/>
  <c r="BQ100" i="1"/>
  <c r="BY100" i="1"/>
  <c r="CE100" i="1"/>
  <c r="BB101" i="1"/>
  <c r="BQ101" i="1"/>
  <c r="BY101" i="1"/>
  <c r="CE101" i="1"/>
  <c r="AS102" i="1"/>
  <c r="BB102" i="1"/>
  <c r="BD102" i="1"/>
  <c r="BQ102" i="1"/>
  <c r="CE102" i="1"/>
  <c r="BB103" i="1"/>
  <c r="BD103" i="1"/>
  <c r="BQ103" i="1"/>
  <c r="BY103" i="1"/>
  <c r="CE103" i="1"/>
  <c r="AS104" i="1"/>
  <c r="BB104" i="1"/>
  <c r="BD104" i="1"/>
  <c r="BQ104" i="1"/>
  <c r="CE104" i="1"/>
  <c r="BB105" i="1"/>
  <c r="BD105" i="1"/>
  <c r="BQ105" i="1"/>
  <c r="BY105" i="1"/>
  <c r="CE105" i="1"/>
  <c r="AS106" i="1"/>
  <c r="BB106" i="1"/>
  <c r="BD106" i="1"/>
  <c r="BQ106" i="1"/>
  <c r="BY106" i="1"/>
  <c r="CE106" i="1"/>
  <c r="BB107" i="1"/>
  <c r="BD107" i="1"/>
  <c r="BQ107" i="1"/>
  <c r="BY107" i="1"/>
  <c r="CE107" i="1"/>
  <c r="BB108" i="1"/>
  <c r="BD108" i="1"/>
  <c r="BQ108" i="1"/>
  <c r="BY108" i="1"/>
  <c r="CE108" i="1"/>
  <c r="BB109" i="1"/>
  <c r="BD109" i="1"/>
  <c r="BQ109" i="1"/>
  <c r="BY109" i="1"/>
  <c r="CE109" i="1"/>
  <c r="AS110" i="1"/>
  <c r="BB110" i="1"/>
  <c r="BD110" i="1"/>
  <c r="BQ110" i="1"/>
  <c r="BY110" i="1"/>
  <c r="CE110" i="1"/>
  <c r="BB111" i="1"/>
  <c r="BD111" i="1"/>
  <c r="BQ111" i="1"/>
  <c r="BY111" i="1"/>
  <c r="CE111" i="1"/>
  <c r="BB112" i="1"/>
  <c r="BQ112" i="1"/>
  <c r="CE112" i="1"/>
  <c r="BB113" i="1"/>
  <c r="BD113" i="1"/>
  <c r="BQ113" i="1"/>
  <c r="BY113" i="1"/>
  <c r="CE113" i="1"/>
  <c r="BB114" i="1"/>
  <c r="BD114" i="1"/>
  <c r="BQ114" i="1"/>
  <c r="BY114" i="1"/>
  <c r="CE114" i="1"/>
  <c r="AS115" i="1"/>
  <c r="BB115" i="1"/>
  <c r="BD115" i="1"/>
  <c r="BQ115" i="1"/>
  <c r="CE115" i="1"/>
  <c r="BB116" i="1"/>
  <c r="BD116" i="1"/>
  <c r="BQ116" i="1"/>
  <c r="BY116" i="1"/>
  <c r="CE116" i="1"/>
  <c r="BB117" i="1"/>
  <c r="BD117" i="1"/>
  <c r="BQ117" i="1"/>
  <c r="BY117" i="1"/>
  <c r="CE117" i="1"/>
  <c r="BB118" i="1"/>
  <c r="BY118" i="1"/>
  <c r="CE118" i="1"/>
  <c r="BB119" i="1"/>
  <c r="BD119" i="1"/>
  <c r="BQ119" i="1"/>
  <c r="CE119" i="1"/>
  <c r="BB120" i="1"/>
  <c r="BD120" i="1"/>
  <c r="BQ120" i="1"/>
  <c r="BY120" i="1"/>
  <c r="CE120" i="1"/>
  <c r="BB121" i="1"/>
  <c r="BD121" i="1"/>
  <c r="BQ121" i="1"/>
  <c r="BY121" i="1"/>
  <c r="CE121" i="1"/>
  <c r="AS122" i="1"/>
  <c r="BB122" i="1"/>
  <c r="BD122" i="1"/>
  <c r="BQ122" i="1"/>
  <c r="BY122" i="1"/>
  <c r="CE122" i="1"/>
  <c r="BB123" i="1"/>
  <c r="BD123" i="1"/>
  <c r="BQ123" i="1"/>
  <c r="BY123" i="1"/>
  <c r="CE123" i="1"/>
  <c r="AS124" i="1"/>
  <c r="BB124" i="1"/>
  <c r="BD124" i="1"/>
  <c r="BQ124" i="1"/>
  <c r="BY124" i="1"/>
  <c r="CE124" i="1"/>
  <c r="BB125" i="1"/>
  <c r="BD125" i="1"/>
  <c r="BQ125" i="1"/>
  <c r="BY125" i="1"/>
  <c r="CE125" i="1"/>
  <c r="AS126" i="1"/>
  <c r="BB126" i="1"/>
  <c r="BQ126" i="1"/>
  <c r="BY126" i="1"/>
  <c r="CE126" i="1"/>
  <c r="BB127" i="1"/>
  <c r="BD127" i="1"/>
  <c r="BQ127" i="1"/>
  <c r="BY127" i="1"/>
  <c r="CE127" i="1"/>
  <c r="BB128" i="1"/>
  <c r="BD128" i="1"/>
  <c r="BQ128" i="1"/>
  <c r="BY128" i="1"/>
  <c r="CE128" i="1"/>
  <c r="BB129" i="1"/>
  <c r="BD129" i="1"/>
  <c r="BQ129" i="1"/>
  <c r="CE129" i="1"/>
  <c r="BB130" i="1"/>
  <c r="BD130" i="1"/>
  <c r="BQ130" i="1"/>
  <c r="BY130" i="1"/>
  <c r="CE130" i="1"/>
  <c r="BB131" i="1"/>
  <c r="BD131" i="1"/>
  <c r="BQ131" i="1"/>
  <c r="BY131" i="1"/>
  <c r="CE131" i="1"/>
  <c r="BB132" i="1"/>
  <c r="BD132" i="1"/>
  <c r="BQ132" i="1"/>
  <c r="BY132" i="1"/>
  <c r="CE132" i="1"/>
  <c r="BB133" i="1"/>
  <c r="BD133" i="1"/>
  <c r="BQ133" i="1"/>
  <c r="BY133" i="1"/>
  <c r="CE133" i="1"/>
  <c r="BB134" i="1"/>
  <c r="BD134" i="1"/>
  <c r="BQ134" i="1"/>
  <c r="CE134" i="1"/>
  <c r="BB135" i="1"/>
  <c r="BD135" i="1"/>
  <c r="BQ135" i="1"/>
  <c r="BY135" i="1"/>
  <c r="CE135" i="1"/>
  <c r="BB136" i="1"/>
  <c r="BD136" i="1"/>
  <c r="BY136" i="1"/>
  <c r="CE136" i="1"/>
  <c r="BB137" i="1"/>
  <c r="BD137" i="1"/>
  <c r="BQ137" i="1"/>
  <c r="CE137" i="1"/>
  <c r="BB138" i="1"/>
  <c r="BD138" i="1"/>
  <c r="BQ138" i="1"/>
  <c r="BY138" i="1"/>
  <c r="CE138" i="1"/>
  <c r="BB139" i="1"/>
  <c r="BD139" i="1"/>
  <c r="BQ139" i="1"/>
  <c r="BY139" i="1"/>
  <c r="CE139" i="1"/>
  <c r="BB140" i="1"/>
  <c r="BD140" i="1"/>
  <c r="BQ140" i="1"/>
  <c r="BY140" i="1"/>
  <c r="CE140" i="1"/>
  <c r="BB141" i="1"/>
  <c r="BD141" i="1"/>
  <c r="BQ141" i="1"/>
  <c r="BY141" i="1"/>
  <c r="BB142" i="1"/>
  <c r="BD142" i="1"/>
  <c r="BQ142" i="1"/>
  <c r="BY142" i="1"/>
  <c r="CE142" i="1"/>
  <c r="BB143" i="1"/>
  <c r="BD143" i="1"/>
  <c r="BQ143" i="1"/>
  <c r="CE143" i="1"/>
  <c r="BB144" i="1"/>
  <c r="BD144" i="1"/>
  <c r="BQ144" i="1"/>
  <c r="BY144" i="1"/>
  <c r="CE144" i="1"/>
  <c r="BB145" i="1"/>
  <c r="BD145" i="1"/>
  <c r="BQ145" i="1"/>
  <c r="BY145" i="1"/>
  <c r="CE145" i="1"/>
  <c r="AS146" i="1"/>
  <c r="BB146" i="1"/>
  <c r="BD146" i="1"/>
  <c r="BQ146" i="1"/>
  <c r="CE146" i="1"/>
  <c r="BB147" i="1"/>
  <c r="BD147" i="1"/>
  <c r="BQ147" i="1"/>
  <c r="CE147" i="1"/>
  <c r="BB148" i="1"/>
  <c r="BD148" i="1"/>
  <c r="BQ148" i="1"/>
  <c r="BY148" i="1"/>
  <c r="CE148" i="1"/>
  <c r="BB149" i="1"/>
  <c r="BD149" i="1"/>
  <c r="BQ149" i="1"/>
  <c r="BY149" i="1"/>
  <c r="CE149" i="1"/>
  <c r="BB150" i="1"/>
  <c r="BD150" i="1"/>
  <c r="BQ150" i="1"/>
  <c r="BY150" i="1"/>
  <c r="CE150" i="1"/>
  <c r="BB151" i="1"/>
  <c r="BD151" i="1"/>
  <c r="BQ151" i="1"/>
  <c r="CE151" i="1"/>
  <c r="AS152" i="1"/>
  <c r="BB152" i="1"/>
  <c r="BD152" i="1"/>
  <c r="BQ152" i="1"/>
  <c r="BY152" i="1"/>
  <c r="CE152" i="1"/>
  <c r="BB153" i="1"/>
  <c r="BD153" i="1"/>
  <c r="BQ153" i="1"/>
  <c r="BY153" i="1"/>
  <c r="CE153" i="1"/>
  <c r="BB154" i="1"/>
  <c r="BD154" i="1"/>
  <c r="BQ154" i="1"/>
  <c r="BY154" i="1"/>
  <c r="CE154" i="1"/>
  <c r="BB155" i="1"/>
  <c r="BD155" i="1"/>
  <c r="BQ155" i="1"/>
  <c r="BY155" i="1"/>
  <c r="CE155" i="1"/>
  <c r="BB156" i="1"/>
  <c r="BD156" i="1"/>
  <c r="BQ156" i="1"/>
  <c r="CE156" i="1"/>
  <c r="BB157" i="1"/>
  <c r="BD157" i="1"/>
  <c r="BQ157" i="1"/>
  <c r="BY157" i="1"/>
  <c r="CE157" i="1"/>
  <c r="BB158" i="1"/>
  <c r="BD158" i="1"/>
  <c r="BQ158" i="1"/>
  <c r="BY158" i="1"/>
  <c r="CE158" i="1"/>
  <c r="BB159" i="1"/>
  <c r="BD159" i="1"/>
  <c r="BQ159" i="1"/>
  <c r="BY159" i="1"/>
  <c r="CE159" i="1"/>
  <c r="BB160" i="1"/>
  <c r="BD160" i="1"/>
  <c r="BQ160" i="1"/>
  <c r="BY160" i="1"/>
  <c r="CE160" i="1"/>
  <c r="BB161" i="1"/>
  <c r="BD161" i="1"/>
  <c r="BQ161" i="1"/>
  <c r="BY161" i="1"/>
  <c r="CE161" i="1"/>
  <c r="BB162" i="1"/>
  <c r="BQ162" i="1"/>
  <c r="BY162" i="1"/>
  <c r="CE162" i="1"/>
  <c r="BB163" i="1"/>
  <c r="BD163" i="1"/>
  <c r="BQ163" i="1"/>
  <c r="BY163" i="1"/>
  <c r="CE163" i="1"/>
  <c r="BB164" i="1"/>
  <c r="BD164" i="1"/>
  <c r="BQ164" i="1"/>
  <c r="BY164" i="1"/>
  <c r="CE164" i="1"/>
  <c r="BB165" i="1"/>
  <c r="BD165" i="1"/>
  <c r="BQ165" i="1"/>
  <c r="CE165" i="1"/>
  <c r="BB166" i="1"/>
  <c r="BD166" i="1"/>
  <c r="BQ166" i="1"/>
  <c r="BY166" i="1"/>
  <c r="CE166" i="1"/>
  <c r="BB167" i="1"/>
  <c r="BD167" i="1"/>
  <c r="BQ167" i="1"/>
  <c r="BY167" i="1"/>
  <c r="CE167" i="1"/>
  <c r="BB168" i="1"/>
  <c r="BD168" i="1"/>
  <c r="BQ168" i="1"/>
  <c r="BY168" i="1"/>
  <c r="CE168" i="1"/>
  <c r="BB169" i="1"/>
  <c r="BD169" i="1"/>
  <c r="BQ169" i="1"/>
  <c r="BY169" i="1"/>
  <c r="BB170" i="1"/>
  <c r="BD170" i="1"/>
  <c r="BQ170" i="1"/>
  <c r="BY170" i="1"/>
  <c r="CE170" i="1"/>
  <c r="BB171" i="1"/>
  <c r="BY171" i="1"/>
  <c r="CE171" i="1"/>
  <c r="AS172" i="1"/>
  <c r="BB172" i="1"/>
  <c r="BD172" i="1"/>
  <c r="BQ172" i="1"/>
  <c r="CE172" i="1"/>
  <c r="BB173" i="1"/>
  <c r="BD173" i="1"/>
  <c r="BY173" i="1"/>
  <c r="CE173" i="1"/>
  <c r="BB174" i="1"/>
  <c r="BD174" i="1"/>
  <c r="BQ174" i="1"/>
  <c r="BY174" i="1"/>
  <c r="CE174" i="1"/>
  <c r="AS175" i="1"/>
  <c r="BB175" i="1"/>
  <c r="BD175" i="1"/>
  <c r="BQ175" i="1"/>
  <c r="BY175" i="1"/>
  <c r="CE175" i="1"/>
  <c r="BB176" i="1"/>
  <c r="BQ176" i="1"/>
  <c r="BY176" i="1"/>
  <c r="CE176" i="1"/>
  <c r="AS177" i="1"/>
  <c r="BB177" i="1"/>
  <c r="BD177" i="1"/>
  <c r="BY177" i="1"/>
  <c r="CE177" i="1"/>
  <c r="BB178" i="1"/>
  <c r="BD178" i="1"/>
  <c r="BQ178" i="1"/>
  <c r="BY178" i="1"/>
  <c r="CE178" i="1"/>
  <c r="BB179" i="1"/>
  <c r="BD179" i="1"/>
  <c r="BQ179" i="1"/>
  <c r="BY179" i="1"/>
  <c r="CE179" i="1"/>
  <c r="BB180" i="1"/>
  <c r="BD180" i="1"/>
  <c r="BQ180" i="1"/>
  <c r="BY180" i="1"/>
  <c r="CE180" i="1"/>
  <c r="BB181" i="1"/>
  <c r="BD181" i="1"/>
  <c r="BQ181" i="1"/>
  <c r="BY181" i="1"/>
  <c r="CE181" i="1"/>
  <c r="AS182" i="1"/>
  <c r="BB182" i="1"/>
  <c r="BD182" i="1"/>
  <c r="BQ182" i="1"/>
  <c r="BY182" i="1"/>
  <c r="CE182" i="1"/>
  <c r="AS183" i="1"/>
  <c r="BB183" i="1"/>
  <c r="BD183" i="1"/>
  <c r="BQ183" i="1"/>
  <c r="BY183" i="1"/>
  <c r="CE183" i="1"/>
  <c r="BB184" i="1"/>
  <c r="BD184" i="1"/>
  <c r="BQ184" i="1"/>
  <c r="BY184" i="1"/>
  <c r="CE184" i="1"/>
  <c r="BB185" i="1"/>
  <c r="BD185" i="1"/>
  <c r="BQ185" i="1"/>
  <c r="CE185" i="1"/>
  <c r="BB186" i="1"/>
  <c r="BQ186" i="1"/>
  <c r="BY186" i="1"/>
  <c r="CE186" i="1"/>
  <c r="AS187" i="1"/>
  <c r="BB187" i="1"/>
  <c r="BQ187" i="1"/>
  <c r="BY187" i="1"/>
  <c r="CE187" i="1"/>
  <c r="BB188" i="1"/>
  <c r="BD188" i="1"/>
  <c r="BQ188" i="1"/>
  <c r="BY188" i="1"/>
  <c r="CE188" i="1"/>
  <c r="AS189" i="1"/>
  <c r="BB189" i="1"/>
  <c r="BD189" i="1"/>
  <c r="BQ189" i="1"/>
  <c r="BY189" i="1"/>
  <c r="CE189" i="1"/>
  <c r="BB190" i="1"/>
  <c r="BD190" i="1"/>
  <c r="BQ190" i="1"/>
  <c r="BY190" i="1"/>
  <c r="CE190" i="1"/>
  <c r="BB191" i="1"/>
  <c r="BD191" i="1"/>
  <c r="BY191" i="1"/>
  <c r="CE191" i="1"/>
  <c r="BB192" i="1"/>
  <c r="BD192" i="1"/>
  <c r="BQ192" i="1"/>
  <c r="CE192" i="1"/>
  <c r="BB193" i="1"/>
  <c r="BD193" i="1"/>
  <c r="BQ193" i="1"/>
  <c r="BY193" i="1"/>
  <c r="CE193" i="1"/>
  <c r="BB194" i="1"/>
  <c r="BD194" i="1"/>
  <c r="BQ194" i="1"/>
  <c r="BY194" i="1"/>
  <c r="CE194" i="1"/>
  <c r="BB195" i="1"/>
  <c r="BD195" i="1"/>
  <c r="BQ195" i="1"/>
  <c r="BY195" i="1"/>
  <c r="CE195" i="1"/>
  <c r="BB196" i="1"/>
  <c r="BD196" i="1"/>
  <c r="BQ196" i="1"/>
  <c r="BY196" i="1"/>
  <c r="CE196" i="1"/>
  <c r="BB197" i="1"/>
  <c r="BD197" i="1"/>
  <c r="BQ197" i="1"/>
  <c r="BY197" i="1"/>
  <c r="CE197" i="1"/>
  <c r="BB198" i="1"/>
  <c r="BD198" i="1"/>
  <c r="BQ198" i="1"/>
  <c r="BY198" i="1"/>
  <c r="CE198" i="1"/>
  <c r="BB199" i="1"/>
  <c r="BD199" i="1"/>
  <c r="BQ199" i="1"/>
  <c r="BY199" i="1"/>
  <c r="CE199" i="1"/>
  <c r="BB200" i="1"/>
  <c r="BD200" i="1"/>
  <c r="BQ200" i="1"/>
  <c r="BY200" i="1"/>
  <c r="CE200" i="1"/>
  <c r="BB201" i="1"/>
  <c r="BD201" i="1"/>
  <c r="BY201" i="1"/>
  <c r="CE201" i="1"/>
  <c r="BB202" i="1"/>
  <c r="BD202" i="1"/>
  <c r="BQ202" i="1"/>
  <c r="BY202" i="1"/>
  <c r="CE202" i="1"/>
  <c r="BB203" i="1"/>
  <c r="BD203" i="1"/>
  <c r="BQ203" i="1"/>
  <c r="BY203" i="1"/>
  <c r="CE203" i="1"/>
  <c r="BB204" i="1"/>
  <c r="BD204" i="1"/>
  <c r="BQ204" i="1"/>
  <c r="BY204" i="1"/>
  <c r="CE204" i="1"/>
  <c r="BB205" i="1"/>
  <c r="BD205" i="1"/>
  <c r="BQ205" i="1"/>
  <c r="BY205" i="1"/>
  <c r="CE205" i="1"/>
  <c r="BB206" i="1"/>
  <c r="BD206" i="1"/>
  <c r="BQ206" i="1"/>
  <c r="BY206" i="1"/>
  <c r="CE206" i="1"/>
  <c r="BB207" i="1"/>
  <c r="BD207" i="1"/>
  <c r="BQ207" i="1"/>
  <c r="BY207" i="1"/>
  <c r="CE207" i="1"/>
  <c r="BB208" i="1"/>
  <c r="BD208" i="1"/>
  <c r="BQ208" i="1"/>
  <c r="CE208" i="1"/>
  <c r="BB209" i="1"/>
  <c r="BD209" i="1"/>
  <c r="BQ209" i="1"/>
  <c r="CE209" i="1"/>
  <c r="AS210" i="1"/>
  <c r="BB210" i="1"/>
  <c r="BD210" i="1"/>
  <c r="BQ210" i="1"/>
  <c r="CE210" i="1"/>
  <c r="BB211" i="1"/>
  <c r="BD211" i="1"/>
  <c r="BQ211" i="1"/>
  <c r="CE211" i="1"/>
  <c r="AS212" i="1"/>
  <c r="BB212" i="1"/>
  <c r="BD212" i="1"/>
  <c r="BQ212" i="1"/>
  <c r="CE212" i="1"/>
  <c r="BB213" i="1"/>
  <c r="BD213" i="1"/>
  <c r="BQ213" i="1"/>
  <c r="BY213" i="1"/>
  <c r="CE213" i="1"/>
  <c r="AS214" i="1"/>
  <c r="BB214" i="1"/>
  <c r="BD214" i="1"/>
  <c r="BQ214" i="1"/>
  <c r="BY214" i="1"/>
  <c r="CE214" i="1"/>
  <c r="BB215" i="1"/>
  <c r="BD215" i="1"/>
  <c r="BQ215" i="1"/>
  <c r="BY215" i="1"/>
  <c r="CE215" i="1"/>
  <c r="BB216" i="1"/>
  <c r="BD216" i="1"/>
  <c r="BQ216" i="1"/>
  <c r="CE216" i="1"/>
  <c r="BB217" i="1"/>
  <c r="BD217" i="1"/>
  <c r="BQ217" i="1"/>
  <c r="BY217" i="1"/>
  <c r="CE217" i="1"/>
  <c r="BB218" i="1"/>
  <c r="BD218" i="1"/>
  <c r="BQ218" i="1"/>
  <c r="BY218" i="1"/>
  <c r="CE218" i="1"/>
  <c r="BB219" i="1"/>
  <c r="BD219" i="1"/>
  <c r="BQ219" i="1"/>
  <c r="BY219" i="1"/>
  <c r="CE219" i="1"/>
  <c r="BB220" i="1"/>
  <c r="BD220" i="1"/>
  <c r="BQ220" i="1"/>
  <c r="BY220" i="1"/>
  <c r="CE220" i="1"/>
  <c r="BB221" i="1"/>
  <c r="BQ221" i="1"/>
  <c r="BY221" i="1"/>
  <c r="CE221" i="1"/>
  <c r="AS222" i="1"/>
  <c r="BB222" i="1"/>
  <c r="BD222" i="1"/>
  <c r="BQ222" i="1"/>
  <c r="BY222" i="1"/>
  <c r="CE222" i="1"/>
  <c r="BB223" i="1"/>
  <c r="BD223" i="1"/>
  <c r="BQ223" i="1"/>
  <c r="BY223" i="1"/>
  <c r="CE223" i="1"/>
  <c r="BB224" i="1"/>
  <c r="BD224" i="1"/>
  <c r="BY224" i="1"/>
  <c r="CE224" i="1"/>
  <c r="BB225" i="1"/>
  <c r="BD225" i="1"/>
  <c r="BQ225" i="1"/>
  <c r="BY225" i="1"/>
  <c r="CE225" i="1"/>
  <c r="BB226" i="1"/>
  <c r="BD226" i="1"/>
  <c r="CE226" i="1"/>
  <c r="BB227" i="1"/>
  <c r="BD227" i="1"/>
  <c r="BQ227" i="1"/>
  <c r="BY227" i="1"/>
  <c r="CE227" i="1"/>
  <c r="BB228" i="1"/>
  <c r="BD228" i="1"/>
  <c r="BQ228" i="1"/>
  <c r="BY228" i="1"/>
  <c r="CE228" i="1"/>
  <c r="BB229" i="1"/>
  <c r="BD229" i="1"/>
  <c r="BQ229" i="1"/>
  <c r="BY229" i="1"/>
  <c r="CE229" i="1"/>
  <c r="AS230" i="1"/>
  <c r="BB230" i="1"/>
  <c r="BD230" i="1"/>
  <c r="BQ230" i="1"/>
  <c r="BY230" i="1"/>
  <c r="CE230" i="1"/>
  <c r="BB231" i="1"/>
  <c r="BQ231" i="1"/>
  <c r="BY231" i="1"/>
  <c r="CE231" i="1"/>
  <c r="BB232" i="1"/>
  <c r="BD232" i="1"/>
  <c r="BQ232" i="1"/>
  <c r="CE232" i="1"/>
  <c r="BB233" i="1"/>
  <c r="BQ233" i="1"/>
  <c r="CE233" i="1"/>
  <c r="AS234" i="1"/>
  <c r="BB234" i="1"/>
  <c r="BD234" i="1"/>
  <c r="BQ234" i="1"/>
  <c r="CE234" i="1"/>
  <c r="AS235" i="1"/>
  <c r="BD235" i="1"/>
  <c r="BQ235" i="1"/>
  <c r="BY235" i="1"/>
  <c r="CE235" i="1"/>
  <c r="BB236" i="1"/>
  <c r="BD236" i="1"/>
  <c r="BQ236" i="1"/>
  <c r="BY236" i="1"/>
  <c r="CE236" i="1"/>
  <c r="BB237" i="1"/>
  <c r="BQ237" i="1"/>
  <c r="BY237" i="1"/>
  <c r="CE237" i="1"/>
  <c r="AS238" i="1"/>
  <c r="BB238" i="1"/>
  <c r="BD238" i="1"/>
  <c r="BQ238" i="1"/>
  <c r="CE238" i="1"/>
  <c r="BB239" i="1"/>
  <c r="BD239" i="1"/>
  <c r="BQ239" i="1"/>
  <c r="BY239" i="1"/>
  <c r="CE239" i="1"/>
  <c r="BB240" i="1"/>
  <c r="BD240" i="1"/>
  <c r="BQ240" i="1"/>
  <c r="BY240" i="1"/>
  <c r="CE240" i="1"/>
  <c r="BB241" i="1"/>
  <c r="BD241" i="1"/>
  <c r="BQ241" i="1"/>
  <c r="BY241" i="1"/>
  <c r="CE241" i="1"/>
  <c r="BB242" i="1"/>
  <c r="BQ242" i="1"/>
  <c r="BY242" i="1"/>
  <c r="CE242" i="1"/>
  <c r="BB243" i="1"/>
  <c r="BD243" i="1"/>
  <c r="BQ243" i="1"/>
  <c r="BY243" i="1"/>
  <c r="CE243" i="1"/>
  <c r="BB244" i="1"/>
  <c r="BD244" i="1"/>
  <c r="BQ244" i="1"/>
  <c r="BY244" i="1"/>
  <c r="CE244" i="1"/>
  <c r="BB245" i="1"/>
  <c r="BD245" i="1"/>
  <c r="BQ245" i="1"/>
  <c r="BY245" i="1"/>
  <c r="CE245" i="1"/>
  <c r="AS246" i="1"/>
  <c r="BB246" i="1"/>
  <c r="BD246" i="1"/>
  <c r="BQ246" i="1"/>
  <c r="BY246" i="1"/>
  <c r="CE246" i="1"/>
  <c r="BB247" i="1"/>
  <c r="BD247" i="1"/>
  <c r="BQ247" i="1"/>
  <c r="BY247" i="1"/>
  <c r="CE247" i="1"/>
  <c r="AS248" i="1"/>
  <c r="BB248" i="1"/>
  <c r="BD248" i="1"/>
  <c r="BQ248" i="1"/>
  <c r="CE248" i="1"/>
  <c r="BB249" i="1"/>
  <c r="BD249" i="1"/>
  <c r="BQ249" i="1"/>
  <c r="BY249" i="1"/>
  <c r="CE249" i="1"/>
  <c r="BB250" i="1"/>
  <c r="BD250" i="1"/>
  <c r="BQ250" i="1"/>
  <c r="CE250" i="1"/>
  <c r="BB251" i="1"/>
  <c r="BD251" i="1"/>
  <c r="BQ251" i="1"/>
  <c r="BY251" i="1"/>
  <c r="CE251" i="1"/>
  <c r="BB252" i="1"/>
  <c r="BD252" i="1"/>
  <c r="BQ252" i="1"/>
  <c r="BY252" i="1"/>
  <c r="CE252" i="1"/>
  <c r="BB253" i="1"/>
  <c r="BD253" i="1"/>
  <c r="BQ253" i="1"/>
  <c r="BY253" i="1"/>
  <c r="CE253" i="1"/>
  <c r="AS254" i="1"/>
  <c r="BB254" i="1"/>
  <c r="BD254" i="1"/>
  <c r="BQ254" i="1"/>
  <c r="CE254" i="1"/>
  <c r="BB255" i="1"/>
  <c r="BD255" i="1"/>
  <c r="BQ255" i="1"/>
  <c r="CE255" i="1"/>
  <c r="BB256" i="1"/>
  <c r="BD256" i="1"/>
  <c r="BQ256" i="1"/>
  <c r="BY256" i="1"/>
  <c r="CE256" i="1"/>
  <c r="AS257" i="1"/>
  <c r="BB257" i="1"/>
  <c r="BD257" i="1"/>
  <c r="BQ257" i="1"/>
  <c r="BY257" i="1"/>
  <c r="CE257" i="1"/>
  <c r="BB258" i="1"/>
  <c r="BD258" i="1"/>
  <c r="BQ258" i="1"/>
  <c r="BY258" i="1"/>
  <c r="CE258" i="1"/>
  <c r="BB259" i="1"/>
  <c r="BQ259" i="1"/>
  <c r="BY259" i="1"/>
  <c r="CE259" i="1"/>
  <c r="BB260" i="1"/>
  <c r="BD260" i="1"/>
  <c r="BQ260" i="1"/>
  <c r="CE260" i="1"/>
  <c r="AS261" i="1"/>
  <c r="BB261" i="1"/>
  <c r="BD261" i="1"/>
  <c r="BQ261" i="1"/>
  <c r="BY261" i="1"/>
  <c r="CE261" i="1"/>
  <c r="BB262" i="1"/>
  <c r="BD262" i="1"/>
  <c r="BQ262" i="1"/>
  <c r="BY262" i="1"/>
  <c r="CE262" i="1"/>
  <c r="BB263" i="1"/>
  <c r="BD263" i="1"/>
  <c r="BQ263" i="1"/>
  <c r="CE263" i="1"/>
  <c r="BB264" i="1"/>
  <c r="BD264" i="1"/>
  <c r="BQ264" i="1"/>
  <c r="BY264" i="1"/>
  <c r="CE264" i="1"/>
  <c r="BB265" i="1"/>
  <c r="BD265" i="1"/>
  <c r="BQ265" i="1"/>
  <c r="BY265" i="1"/>
  <c r="CE265" i="1"/>
  <c r="BB266" i="1"/>
  <c r="BD266" i="1"/>
  <c r="BQ266" i="1"/>
  <c r="CE266" i="1"/>
  <c r="BB267" i="1"/>
  <c r="BQ267" i="1"/>
  <c r="BY267" i="1"/>
  <c r="CE267" i="1"/>
  <c r="BB268" i="1"/>
  <c r="BD268" i="1"/>
  <c r="BQ268" i="1"/>
  <c r="BY268" i="1"/>
  <c r="CE268" i="1"/>
  <c r="BB269" i="1"/>
  <c r="BD269" i="1"/>
  <c r="BQ269" i="1"/>
  <c r="BY269" i="1"/>
  <c r="CE269" i="1"/>
  <c r="BB270" i="1"/>
  <c r="BQ270" i="1"/>
  <c r="BY270" i="1"/>
  <c r="CE270" i="1"/>
  <c r="BB271" i="1"/>
  <c r="BD271" i="1"/>
  <c r="BY271" i="1"/>
  <c r="CE271" i="1"/>
  <c r="AS272" i="1"/>
  <c r="BB272" i="1"/>
  <c r="BD272" i="1"/>
  <c r="BQ272" i="1"/>
  <c r="BY272" i="1"/>
  <c r="CE272" i="1"/>
  <c r="BB273" i="1"/>
  <c r="BD273" i="1"/>
  <c r="BQ273" i="1"/>
  <c r="BY273" i="1"/>
  <c r="CE273" i="1"/>
  <c r="BB274" i="1"/>
  <c r="BD274" i="1"/>
  <c r="BQ274" i="1"/>
  <c r="BY274" i="1"/>
  <c r="CE274" i="1"/>
  <c r="BB275" i="1"/>
  <c r="BD275" i="1"/>
  <c r="BQ275" i="1"/>
  <c r="BY275" i="1"/>
  <c r="CE275" i="1"/>
  <c r="BB276" i="1"/>
  <c r="BD276" i="1"/>
  <c r="BQ276" i="1"/>
  <c r="CE276" i="1"/>
  <c r="BB277" i="1"/>
  <c r="BD277" i="1"/>
  <c r="BQ277" i="1"/>
  <c r="BY277" i="1"/>
  <c r="CE277" i="1"/>
  <c r="BB278" i="1"/>
  <c r="BD278" i="1"/>
  <c r="BQ278" i="1"/>
  <c r="BY278" i="1"/>
  <c r="CE278" i="1"/>
  <c r="BB279" i="1"/>
  <c r="BD279" i="1"/>
  <c r="BQ279" i="1"/>
  <c r="BY279" i="1"/>
  <c r="CE279" i="1"/>
  <c r="BB280" i="1"/>
  <c r="BD280" i="1"/>
  <c r="BQ280" i="1"/>
  <c r="CE280" i="1"/>
  <c r="BB281" i="1"/>
  <c r="BD281" i="1"/>
  <c r="BQ281" i="1"/>
  <c r="BY281" i="1"/>
  <c r="CE281" i="1"/>
  <c r="BB282" i="1"/>
  <c r="BD282" i="1"/>
  <c r="BQ282" i="1"/>
  <c r="BY282" i="1"/>
  <c r="CE282" i="1"/>
  <c r="BB283" i="1"/>
  <c r="BD283" i="1"/>
  <c r="BQ283" i="1"/>
  <c r="BY283" i="1"/>
  <c r="CE283" i="1"/>
  <c r="BB284" i="1"/>
  <c r="BD284" i="1"/>
  <c r="BQ284" i="1"/>
  <c r="CE284" i="1"/>
  <c r="AS285" i="1"/>
  <c r="BB285" i="1"/>
  <c r="BD285" i="1"/>
  <c r="BQ285" i="1"/>
  <c r="BY285" i="1"/>
  <c r="CE285" i="1"/>
  <c r="BB286" i="1"/>
  <c r="BD286" i="1"/>
  <c r="BQ286" i="1"/>
  <c r="BY286" i="1"/>
  <c r="CE286" i="1"/>
  <c r="BB287" i="1"/>
  <c r="BD287" i="1"/>
  <c r="BQ287" i="1"/>
  <c r="BY287" i="1"/>
  <c r="CE287" i="1"/>
  <c r="BB288" i="1"/>
  <c r="BQ288" i="1"/>
  <c r="CE288" i="1"/>
  <c r="BB289" i="1"/>
  <c r="BD289" i="1"/>
  <c r="BQ289" i="1"/>
  <c r="BY289" i="1"/>
  <c r="CE289" i="1"/>
  <c r="BB290" i="1"/>
  <c r="BD290" i="1"/>
  <c r="BQ290" i="1"/>
  <c r="BY290" i="1"/>
  <c r="CE290" i="1"/>
  <c r="BB291" i="1"/>
  <c r="BD291" i="1"/>
  <c r="BQ291" i="1"/>
  <c r="BY291" i="1"/>
  <c r="CE291" i="1"/>
  <c r="BB292" i="1"/>
  <c r="BD292" i="1"/>
  <c r="BQ292" i="1"/>
  <c r="CE292" i="1"/>
  <c r="BB293" i="1"/>
  <c r="BD293" i="1"/>
  <c r="BQ293" i="1"/>
  <c r="BY293" i="1"/>
  <c r="CE293" i="1"/>
  <c r="BB294" i="1"/>
  <c r="BD294" i="1"/>
  <c r="BQ294" i="1"/>
  <c r="BY294" i="1"/>
  <c r="CE294" i="1"/>
  <c r="BB295" i="1"/>
  <c r="BD295" i="1"/>
  <c r="BQ295" i="1"/>
  <c r="CE295" i="1"/>
  <c r="AS296" i="1"/>
  <c r="BB296" i="1"/>
  <c r="BD296" i="1"/>
  <c r="BQ296" i="1"/>
  <c r="BY296" i="1"/>
  <c r="CE296" i="1"/>
  <c r="BB297" i="1"/>
  <c r="BD297" i="1"/>
  <c r="BQ297" i="1"/>
  <c r="CE297" i="1"/>
  <c r="BB298" i="1"/>
  <c r="BQ298" i="1"/>
  <c r="CE298" i="1"/>
  <c r="BB299" i="1"/>
  <c r="BD299" i="1"/>
  <c r="BQ299" i="1"/>
  <c r="CE299" i="1"/>
  <c r="BB300" i="1"/>
  <c r="BD300" i="1"/>
  <c r="BQ300" i="1"/>
  <c r="BY300" i="1"/>
  <c r="CE300" i="1"/>
  <c r="AS301" i="1"/>
  <c r="BB301" i="1"/>
  <c r="BD301" i="1"/>
  <c r="BQ301" i="1"/>
  <c r="BY301" i="1"/>
  <c r="CE301" i="1"/>
  <c r="BB302" i="1"/>
  <c r="BD302" i="1"/>
  <c r="BQ302" i="1"/>
  <c r="CE302" i="1"/>
  <c r="BB303" i="1"/>
  <c r="BD303" i="1"/>
  <c r="BQ303" i="1"/>
  <c r="CE303" i="1"/>
  <c r="BB304" i="1"/>
  <c r="BD304" i="1"/>
  <c r="BQ304" i="1"/>
  <c r="BY304" i="1"/>
  <c r="CE304" i="1"/>
  <c r="BB305" i="1"/>
  <c r="BD305" i="1"/>
  <c r="BQ305" i="1"/>
  <c r="BY305" i="1"/>
  <c r="CE305" i="1"/>
  <c r="BB306" i="1"/>
  <c r="BD306" i="1"/>
  <c r="BQ306" i="1"/>
  <c r="CE306" i="1"/>
  <c r="BB307" i="1"/>
  <c r="BD307" i="1"/>
  <c r="BQ307" i="1"/>
  <c r="BY307" i="1"/>
  <c r="CE307" i="1"/>
  <c r="BB308" i="1"/>
  <c r="BD308" i="1"/>
  <c r="BQ308" i="1"/>
  <c r="BY308" i="1"/>
  <c r="CE308" i="1"/>
  <c r="BB309" i="1"/>
  <c r="BD309" i="1"/>
  <c r="BQ309" i="1"/>
  <c r="CE309" i="1"/>
  <c r="AS310" i="1"/>
  <c r="BB310" i="1"/>
  <c r="BD310" i="1"/>
  <c r="BQ310" i="1"/>
  <c r="CE310" i="1"/>
  <c r="BB311" i="1"/>
  <c r="BD311" i="1"/>
  <c r="BQ311" i="1"/>
  <c r="BY311" i="1"/>
  <c r="CE311" i="1"/>
  <c r="BB312" i="1"/>
  <c r="BD312" i="1"/>
  <c r="BQ312" i="1"/>
  <c r="CE312" i="1"/>
  <c r="BB313" i="1"/>
  <c r="BD313" i="1"/>
  <c r="BY313" i="1"/>
  <c r="CE313" i="1"/>
  <c r="BB314" i="1"/>
  <c r="BD314" i="1"/>
  <c r="BQ314" i="1"/>
  <c r="BY314" i="1"/>
  <c r="CE314" i="1"/>
  <c r="BB315" i="1"/>
  <c r="BD315" i="1"/>
  <c r="BQ315" i="1"/>
  <c r="BY315" i="1"/>
  <c r="CE315" i="1"/>
  <c r="AS316" i="1"/>
  <c r="BB316" i="1"/>
  <c r="BD316" i="1"/>
  <c r="BQ316" i="1"/>
  <c r="CE316" i="1"/>
  <c r="BB317" i="1"/>
  <c r="BQ317" i="1"/>
  <c r="BY317" i="1"/>
  <c r="CE317" i="1"/>
  <c r="BB318" i="1"/>
  <c r="BD318" i="1"/>
  <c r="BQ318" i="1"/>
  <c r="BY318" i="1"/>
  <c r="CE318" i="1"/>
  <c r="BB319" i="1"/>
  <c r="BD319" i="1"/>
  <c r="BQ319" i="1"/>
  <c r="BY319" i="1"/>
  <c r="CE319" i="1"/>
  <c r="BB320" i="1"/>
  <c r="BD320" i="1"/>
  <c r="BQ320" i="1"/>
  <c r="BY320" i="1"/>
  <c r="CE320" i="1"/>
  <c r="BB321" i="1"/>
  <c r="BD321" i="1"/>
  <c r="BQ321" i="1"/>
  <c r="BY321" i="1"/>
  <c r="CE321" i="1"/>
  <c r="BB322" i="1"/>
  <c r="BD322" i="1"/>
  <c r="BQ322" i="1"/>
  <c r="CE322" i="1"/>
  <c r="BB323" i="1"/>
  <c r="BD323" i="1"/>
  <c r="BQ323" i="1"/>
  <c r="CE323" i="1"/>
  <c r="BB324" i="1"/>
  <c r="BD324" i="1"/>
  <c r="BY324" i="1"/>
  <c r="CE324" i="1"/>
  <c r="BB325" i="1"/>
  <c r="BD325" i="1"/>
  <c r="BQ325" i="1"/>
  <c r="BY325" i="1"/>
  <c r="CE325" i="1"/>
  <c r="AS326" i="1"/>
  <c r="BB326" i="1"/>
  <c r="BD326" i="1"/>
  <c r="BQ326" i="1"/>
  <c r="BY326" i="1"/>
  <c r="CE326" i="1"/>
  <c r="AS327" i="1"/>
  <c r="BB327" i="1"/>
  <c r="BD327" i="1"/>
  <c r="BQ327" i="1"/>
  <c r="BY327" i="1"/>
  <c r="CE327" i="1"/>
  <c r="BB328" i="1"/>
  <c r="BD328" i="1"/>
  <c r="BQ328" i="1"/>
  <c r="BY328" i="1"/>
  <c r="CE328" i="1"/>
  <c r="BB329" i="1"/>
  <c r="BD329" i="1"/>
  <c r="BQ329" i="1"/>
  <c r="BY329" i="1"/>
  <c r="CE329" i="1"/>
  <c r="BB330" i="1"/>
  <c r="BD330" i="1"/>
  <c r="BQ330" i="1"/>
  <c r="BY330" i="1"/>
  <c r="CE330" i="1"/>
  <c r="BB331" i="1"/>
  <c r="BD331" i="1"/>
  <c r="BY331" i="1"/>
  <c r="CE331" i="1"/>
  <c r="BB332" i="1"/>
  <c r="BD332" i="1"/>
  <c r="BQ332" i="1"/>
  <c r="BY332" i="1"/>
  <c r="CE332" i="1"/>
  <c r="BB333" i="1"/>
  <c r="BD333" i="1"/>
  <c r="BQ333" i="1"/>
  <c r="BY333" i="1"/>
  <c r="CE333" i="1"/>
  <c r="BB334" i="1"/>
  <c r="BQ334" i="1"/>
  <c r="BY334" i="1"/>
  <c r="CE334" i="1"/>
  <c r="BB335" i="1"/>
  <c r="BD335" i="1"/>
  <c r="BQ335" i="1"/>
  <c r="BY335" i="1"/>
  <c r="CE335" i="1"/>
  <c r="BB336" i="1"/>
  <c r="BD336" i="1"/>
  <c r="BY336" i="1"/>
  <c r="CE336" i="1"/>
  <c r="BB337" i="1"/>
  <c r="BD337" i="1"/>
  <c r="BQ337" i="1"/>
  <c r="BY337" i="1"/>
  <c r="CE337" i="1"/>
  <c r="AS338" i="1"/>
  <c r="BB338" i="1"/>
  <c r="BD338" i="1"/>
  <c r="BQ338" i="1"/>
  <c r="CE338" i="1"/>
  <c r="BB339" i="1"/>
  <c r="BD339" i="1"/>
  <c r="BQ339" i="1"/>
  <c r="BY339" i="1"/>
  <c r="CE339" i="1"/>
  <c r="AS340" i="1"/>
  <c r="BB340" i="1"/>
  <c r="BD340" i="1"/>
  <c r="BQ340" i="1"/>
  <c r="BY340" i="1"/>
  <c r="CE340" i="1"/>
  <c r="BB341" i="1"/>
  <c r="BD341" i="1"/>
  <c r="BQ341" i="1"/>
  <c r="BY341" i="1"/>
  <c r="CE341" i="1"/>
  <c r="BB342" i="1"/>
  <c r="BD342" i="1"/>
  <c r="BQ342" i="1"/>
  <c r="BY342" i="1"/>
  <c r="CE342" i="1"/>
  <c r="BB343" i="1"/>
  <c r="BD343" i="1"/>
  <c r="BQ343" i="1"/>
  <c r="BY343" i="1"/>
  <c r="CE343" i="1"/>
  <c r="AS344" i="1"/>
  <c r="BB344" i="1"/>
  <c r="BD344" i="1"/>
  <c r="BQ344" i="1"/>
  <c r="CE344" i="1"/>
  <c r="AS345" i="1"/>
  <c r="BB345" i="1"/>
  <c r="BD345" i="1"/>
  <c r="BQ345" i="1"/>
  <c r="BY345" i="1"/>
  <c r="CE345" i="1"/>
  <c r="BB346" i="1"/>
  <c r="BD346" i="1"/>
  <c r="BQ346" i="1"/>
  <c r="BY346" i="1"/>
  <c r="CE346" i="1"/>
  <c r="AS347" i="1"/>
  <c r="BB347" i="1"/>
  <c r="BD347" i="1"/>
  <c r="BQ347" i="1"/>
  <c r="BY347" i="1"/>
  <c r="CE347" i="1"/>
  <c r="BB348" i="1"/>
  <c r="BD348" i="1"/>
  <c r="BQ348" i="1"/>
  <c r="BY348" i="1"/>
  <c r="CE348" i="1"/>
  <c r="BB349" i="1"/>
  <c r="BD349" i="1"/>
  <c r="BQ349" i="1"/>
  <c r="BY349" i="1"/>
  <c r="CE349" i="1"/>
  <c r="BB350" i="1"/>
  <c r="BD350" i="1"/>
  <c r="BQ350" i="1"/>
  <c r="BY350" i="1"/>
  <c r="CE350" i="1"/>
  <c r="AS351" i="1"/>
  <c r="BB351" i="1"/>
  <c r="BD351" i="1"/>
  <c r="BQ351" i="1"/>
  <c r="BY351" i="1"/>
  <c r="CE351" i="1"/>
  <c r="BB352" i="1"/>
  <c r="BD352" i="1"/>
  <c r="BQ352" i="1"/>
  <c r="BY352" i="1"/>
  <c r="CE352" i="1"/>
  <c r="BB353" i="1"/>
  <c r="BD353" i="1"/>
  <c r="BQ353" i="1"/>
  <c r="BY353" i="1"/>
  <c r="CE353" i="1"/>
  <c r="BB354" i="1"/>
  <c r="BD354" i="1"/>
  <c r="BQ354" i="1"/>
  <c r="BY354" i="1"/>
  <c r="CE354" i="1"/>
  <c r="BB355" i="1"/>
  <c r="BD355" i="1"/>
  <c r="BQ355" i="1"/>
  <c r="CE355" i="1"/>
  <c r="BB356" i="1"/>
  <c r="BD356" i="1"/>
  <c r="BQ356" i="1"/>
  <c r="CE356" i="1"/>
  <c r="BB357" i="1"/>
  <c r="BD357" i="1"/>
  <c r="BQ357" i="1"/>
  <c r="CE357" i="1"/>
  <c r="BB358" i="1"/>
  <c r="BD358" i="1"/>
  <c r="BQ358" i="1"/>
  <c r="BY358" i="1"/>
  <c r="CE358" i="1"/>
  <c r="BB359" i="1"/>
  <c r="BD359" i="1"/>
  <c r="BQ359" i="1"/>
  <c r="CE359" i="1"/>
  <c r="BB360" i="1"/>
  <c r="BD360" i="1"/>
  <c r="BY360" i="1"/>
  <c r="CE360" i="1"/>
  <c r="BB361" i="1"/>
  <c r="BD361" i="1"/>
  <c r="BQ361" i="1"/>
  <c r="BY361" i="1"/>
  <c r="CE361" i="1"/>
  <c r="BB362" i="1"/>
  <c r="BQ362" i="1"/>
  <c r="BY362" i="1"/>
  <c r="CE362" i="1"/>
  <c r="BB363" i="1"/>
  <c r="BD363" i="1"/>
  <c r="BQ363" i="1"/>
  <c r="BY363" i="1"/>
  <c r="CE363" i="1"/>
  <c r="BB364" i="1"/>
  <c r="BD364" i="1"/>
  <c r="BQ364" i="1"/>
  <c r="BY364" i="1"/>
  <c r="CE364" i="1"/>
  <c r="BB365" i="1"/>
  <c r="BD365" i="1"/>
  <c r="BQ365" i="1"/>
  <c r="CE365" i="1"/>
  <c r="AS366" i="1"/>
  <c r="BB366" i="1"/>
  <c r="BD366" i="1"/>
  <c r="BQ366" i="1"/>
  <c r="BY366" i="1"/>
  <c r="CE366" i="1"/>
  <c r="BB367" i="1"/>
  <c r="BD367" i="1"/>
  <c r="BQ367" i="1"/>
  <c r="CE367" i="1"/>
  <c r="AS368" i="1"/>
  <c r="BB368" i="1"/>
  <c r="BQ368" i="1"/>
  <c r="BY368" i="1"/>
  <c r="CE368" i="1"/>
  <c r="BB369" i="1"/>
  <c r="BD369" i="1"/>
  <c r="BQ369" i="1"/>
  <c r="BY369" i="1"/>
  <c r="CE369" i="1"/>
  <c r="BB370" i="1"/>
  <c r="BD370" i="1"/>
  <c r="BQ370" i="1"/>
  <c r="BY370" i="1"/>
  <c r="CE370" i="1"/>
  <c r="BB371" i="1"/>
  <c r="BD371" i="1"/>
  <c r="BQ371" i="1"/>
  <c r="BY371" i="1"/>
  <c r="CE371" i="1"/>
  <c r="BB372" i="1"/>
  <c r="BD372" i="1"/>
  <c r="BQ372" i="1"/>
  <c r="BY372" i="1"/>
  <c r="CE372" i="1"/>
  <c r="BB373" i="1"/>
  <c r="BD373" i="1"/>
  <c r="BQ373" i="1"/>
  <c r="CE373" i="1"/>
  <c r="BB374" i="1"/>
  <c r="BD374" i="1"/>
  <c r="BQ374" i="1"/>
  <c r="BY374" i="1"/>
  <c r="CE374" i="1"/>
  <c r="AS375" i="1"/>
  <c r="BB375" i="1"/>
  <c r="BD375" i="1"/>
  <c r="BQ375" i="1"/>
  <c r="BY375" i="1"/>
  <c r="CE375" i="1"/>
  <c r="BB376" i="1"/>
  <c r="BD376" i="1"/>
  <c r="BQ376" i="1"/>
  <c r="CE376" i="1"/>
  <c r="BB377" i="1"/>
  <c r="BD377" i="1"/>
  <c r="BQ377" i="1"/>
  <c r="BY377" i="1"/>
  <c r="CE377" i="1"/>
  <c r="BB378" i="1"/>
  <c r="BD378" i="1"/>
  <c r="BQ378" i="1"/>
  <c r="BY378" i="1"/>
  <c r="CE378" i="1"/>
  <c r="BB379" i="1"/>
  <c r="BD379" i="1"/>
  <c r="BQ379" i="1"/>
  <c r="BY379" i="1"/>
  <c r="CE379" i="1"/>
  <c r="BB380" i="1"/>
  <c r="BD380" i="1"/>
  <c r="BY380" i="1"/>
  <c r="CE380" i="1"/>
  <c r="AS381" i="1"/>
  <c r="BB381" i="1"/>
  <c r="BD381" i="1"/>
  <c r="BQ381" i="1"/>
  <c r="BY381" i="1"/>
  <c r="CE381" i="1"/>
  <c r="BB382" i="1"/>
  <c r="BD382" i="1"/>
  <c r="BQ382" i="1"/>
  <c r="BY382" i="1"/>
  <c r="CE382" i="1"/>
  <c r="BB383" i="1"/>
  <c r="BD383" i="1"/>
  <c r="BQ383" i="1"/>
  <c r="BY383" i="1"/>
  <c r="CE383" i="1"/>
  <c r="AS384" i="1"/>
  <c r="BB384" i="1"/>
  <c r="BD384" i="1"/>
  <c r="BQ384" i="1"/>
  <c r="BY384" i="1"/>
  <c r="CE384" i="1"/>
  <c r="BB385" i="1"/>
  <c r="BD385" i="1"/>
  <c r="BQ385" i="1"/>
  <c r="BY385" i="1"/>
  <c r="CE385" i="1"/>
  <c r="BB386" i="1"/>
  <c r="BD386" i="1"/>
  <c r="BQ386" i="1"/>
  <c r="CE386" i="1"/>
  <c r="BB387" i="1"/>
  <c r="BD387" i="1"/>
  <c r="BQ387" i="1"/>
  <c r="BY387" i="1"/>
  <c r="CE387" i="1"/>
  <c r="BB388" i="1"/>
  <c r="BD388" i="1"/>
  <c r="BY388" i="1"/>
  <c r="CE388" i="1"/>
  <c r="BB389" i="1"/>
  <c r="BD389" i="1"/>
  <c r="BQ389" i="1"/>
  <c r="BY389" i="1"/>
  <c r="CE389" i="1"/>
  <c r="BB390" i="1"/>
  <c r="BD390" i="1"/>
  <c r="BQ390" i="1"/>
  <c r="BY390" i="1"/>
  <c r="CE390" i="1"/>
  <c r="BB391" i="1"/>
  <c r="BD391" i="1"/>
  <c r="BQ391" i="1"/>
  <c r="BY391" i="1"/>
  <c r="CE391" i="1"/>
  <c r="AS392" i="1"/>
  <c r="BB392" i="1"/>
  <c r="BD392" i="1"/>
  <c r="BQ392" i="1"/>
  <c r="CE392" i="1"/>
  <c r="BB393" i="1"/>
  <c r="BD393" i="1"/>
  <c r="BQ393" i="1"/>
  <c r="CE393" i="1"/>
  <c r="BB394" i="1"/>
  <c r="BD394" i="1"/>
  <c r="BQ394" i="1"/>
  <c r="CE394" i="1"/>
  <c r="AS395" i="1"/>
  <c r="BB395" i="1"/>
  <c r="BQ395" i="1"/>
  <c r="BY395" i="1"/>
  <c r="CE395" i="1"/>
  <c r="BB396" i="1"/>
  <c r="BD396" i="1"/>
  <c r="BQ396" i="1"/>
  <c r="BY396" i="1"/>
  <c r="CE396" i="1"/>
  <c r="BB397" i="1"/>
  <c r="BD397" i="1"/>
  <c r="BQ397" i="1"/>
  <c r="BY397" i="1"/>
  <c r="CE397" i="1"/>
  <c r="BB398" i="1"/>
  <c r="BD398" i="1"/>
  <c r="BY398" i="1"/>
  <c r="CE398" i="1"/>
  <c r="BB399" i="1"/>
  <c r="BD399" i="1"/>
  <c r="BQ399" i="1"/>
  <c r="BY399" i="1"/>
  <c r="CE399" i="1"/>
  <c r="BB400" i="1"/>
  <c r="BD400" i="1"/>
  <c r="BQ400" i="1"/>
  <c r="BY400" i="1"/>
  <c r="CE400" i="1"/>
  <c r="BB401" i="1"/>
  <c r="BD401" i="1"/>
  <c r="BQ401" i="1"/>
  <c r="BY401" i="1"/>
  <c r="CE401" i="1"/>
  <c r="BB402" i="1"/>
  <c r="BD402" i="1"/>
  <c r="BQ402" i="1"/>
  <c r="CE402" i="1"/>
  <c r="AS403" i="1"/>
  <c r="BB403" i="1"/>
  <c r="BD403" i="1"/>
  <c r="BQ403" i="1"/>
  <c r="BY403" i="1"/>
  <c r="CE403" i="1"/>
  <c r="BB404" i="1"/>
  <c r="BD404" i="1"/>
  <c r="BQ404" i="1"/>
  <c r="BY404" i="1"/>
  <c r="CE404" i="1"/>
  <c r="AS405" i="1"/>
  <c r="BB405" i="1"/>
  <c r="BD405" i="1"/>
  <c r="BQ405" i="1"/>
  <c r="CE405" i="1"/>
  <c r="BB406" i="1"/>
  <c r="BD406" i="1"/>
  <c r="BQ406" i="1"/>
  <c r="BY406" i="1"/>
  <c r="CE406" i="1"/>
  <c r="BB407" i="1"/>
  <c r="BD407" i="1"/>
  <c r="BQ407" i="1"/>
  <c r="CE407" i="1"/>
  <c r="BB408" i="1"/>
  <c r="BD408" i="1"/>
  <c r="BQ408" i="1"/>
  <c r="BY408" i="1"/>
  <c r="CE408" i="1"/>
  <c r="BB409" i="1"/>
  <c r="BD409" i="1"/>
  <c r="BQ409" i="1"/>
  <c r="CE409" i="1"/>
  <c r="AS410" i="1"/>
  <c r="BB410" i="1"/>
  <c r="BD410" i="1"/>
  <c r="BQ410" i="1"/>
  <c r="BY410" i="1"/>
  <c r="CE410" i="1"/>
  <c r="BB411" i="1"/>
  <c r="BD411" i="1"/>
  <c r="BQ411" i="1"/>
  <c r="BY411" i="1"/>
  <c r="CE411" i="1"/>
  <c r="AS412" i="1"/>
  <c r="BB412" i="1"/>
  <c r="BD412" i="1"/>
  <c r="BQ412" i="1"/>
  <c r="BY412" i="1"/>
  <c r="CE412" i="1"/>
  <c r="BB413" i="1"/>
  <c r="BD413" i="1"/>
  <c r="BQ413" i="1"/>
  <c r="CE413" i="1"/>
  <c r="BB414" i="1"/>
  <c r="BD414" i="1"/>
  <c r="BY414" i="1"/>
  <c r="CE414" i="1"/>
  <c r="BB415" i="1"/>
  <c r="BD415" i="1"/>
  <c r="BQ415" i="1"/>
  <c r="CE415" i="1"/>
  <c r="BB416" i="1"/>
  <c r="BD416" i="1"/>
  <c r="BQ416" i="1"/>
  <c r="BY416" i="1"/>
  <c r="CE416" i="1"/>
  <c r="AS417" i="1"/>
  <c r="BB417" i="1"/>
  <c r="BD417" i="1"/>
  <c r="BQ417" i="1"/>
  <c r="BY417" i="1"/>
  <c r="CE417" i="1"/>
  <c r="BB418" i="1"/>
  <c r="BQ418" i="1"/>
  <c r="BY418" i="1"/>
  <c r="CE418" i="1"/>
  <c r="BB419" i="1"/>
  <c r="BD419" i="1"/>
  <c r="BQ419" i="1"/>
  <c r="BY419" i="1"/>
  <c r="CE419" i="1"/>
  <c r="AS420" i="1"/>
  <c r="BB420" i="1"/>
  <c r="BQ420" i="1"/>
  <c r="BY420" i="1"/>
  <c r="CE420" i="1"/>
  <c r="BB421" i="1"/>
  <c r="BD421" i="1"/>
  <c r="BQ421" i="1"/>
  <c r="BY421" i="1"/>
  <c r="CE421" i="1"/>
  <c r="BB422" i="1"/>
  <c r="BQ422" i="1"/>
  <c r="BY422" i="1"/>
  <c r="CE422" i="1"/>
  <c r="AS423" i="1"/>
  <c r="BB423" i="1"/>
  <c r="BD423" i="1"/>
  <c r="BQ423" i="1"/>
  <c r="BY423" i="1"/>
  <c r="CE423" i="1"/>
  <c r="BB424" i="1"/>
  <c r="BD424" i="1"/>
  <c r="BQ424" i="1"/>
  <c r="BY424" i="1"/>
  <c r="CE424" i="1"/>
  <c r="BB425" i="1"/>
  <c r="BD425" i="1"/>
  <c r="BQ425" i="1"/>
  <c r="BY425" i="1"/>
  <c r="CE425" i="1"/>
  <c r="BB426" i="1"/>
  <c r="BD426" i="1"/>
  <c r="BQ426" i="1"/>
  <c r="BY426" i="1"/>
  <c r="CE426" i="1"/>
  <c r="BB427" i="1"/>
  <c r="BD427" i="1"/>
  <c r="BQ427" i="1"/>
  <c r="BY427" i="1"/>
  <c r="CE427" i="1"/>
  <c r="AS428" i="1"/>
  <c r="BB428" i="1"/>
  <c r="BD428" i="1"/>
  <c r="BQ428" i="1"/>
  <c r="BY428" i="1"/>
  <c r="CE428" i="1"/>
  <c r="AS429" i="1"/>
  <c r="BB429" i="1"/>
  <c r="BD429" i="1"/>
  <c r="BQ429" i="1"/>
  <c r="BY429" i="1"/>
  <c r="CE429" i="1"/>
  <c r="AS430" i="1"/>
  <c r="BB430" i="1"/>
  <c r="BQ430" i="1"/>
  <c r="CE430" i="1"/>
  <c r="BB431" i="1"/>
  <c r="BD431" i="1"/>
  <c r="BQ431" i="1"/>
  <c r="CE431" i="1"/>
  <c r="BB432" i="1"/>
  <c r="BD432" i="1"/>
  <c r="BQ432" i="1"/>
  <c r="BY432" i="1"/>
  <c r="CE432" i="1"/>
  <c r="BB433" i="1"/>
  <c r="BD433" i="1"/>
  <c r="BQ433" i="1"/>
  <c r="BY433" i="1"/>
  <c r="CE433" i="1"/>
  <c r="BB434" i="1"/>
  <c r="BD434" i="1"/>
  <c r="BQ434" i="1"/>
  <c r="BY434" i="1"/>
  <c r="CE434" i="1"/>
  <c r="AS435" i="1"/>
  <c r="BB435" i="1"/>
  <c r="BD435" i="1"/>
  <c r="BQ435" i="1"/>
  <c r="BY435" i="1"/>
  <c r="CE435" i="1"/>
  <c r="BB436" i="1"/>
  <c r="BD436" i="1"/>
  <c r="BQ436" i="1"/>
  <c r="BY436" i="1"/>
  <c r="CE436" i="1"/>
  <c r="BB437" i="1"/>
  <c r="BQ437" i="1"/>
  <c r="CE437" i="1"/>
  <c r="AS438" i="1"/>
  <c r="BB438" i="1"/>
  <c r="BD438" i="1"/>
  <c r="BQ438" i="1"/>
  <c r="BY438" i="1"/>
  <c r="CE438" i="1"/>
  <c r="BB439" i="1"/>
  <c r="BD439" i="1"/>
  <c r="BQ439" i="1"/>
  <c r="BY439" i="1"/>
  <c r="CE439" i="1"/>
  <c r="BB440" i="1"/>
  <c r="BD440" i="1"/>
  <c r="BQ440" i="1"/>
  <c r="BY440" i="1"/>
  <c r="CE440" i="1"/>
  <c r="AS441" i="1"/>
  <c r="BB441" i="1"/>
  <c r="BD441" i="1"/>
  <c r="BQ441" i="1"/>
  <c r="CE441" i="1"/>
  <c r="BB442" i="1"/>
  <c r="BQ442" i="1"/>
  <c r="BY442" i="1"/>
  <c r="CE442" i="1"/>
  <c r="BB443" i="1"/>
  <c r="BD443" i="1"/>
  <c r="BQ443" i="1"/>
  <c r="CE443" i="1"/>
  <c r="BB444" i="1"/>
  <c r="BD444" i="1"/>
  <c r="BQ444" i="1"/>
  <c r="CE444" i="1"/>
  <c r="BB445" i="1"/>
  <c r="BD445" i="1"/>
  <c r="BQ445" i="1"/>
  <c r="BY445" i="1"/>
  <c r="CE445" i="1"/>
  <c r="BB446" i="1"/>
  <c r="BD446" i="1"/>
  <c r="BQ446" i="1"/>
  <c r="BY446" i="1"/>
  <c r="CE446" i="1"/>
  <c r="BB447" i="1"/>
  <c r="BD447" i="1"/>
  <c r="BQ447" i="1"/>
  <c r="BY447" i="1"/>
  <c r="CE447" i="1"/>
  <c r="AS448" i="1"/>
  <c r="BB448" i="1"/>
  <c r="BD448" i="1"/>
  <c r="BQ448" i="1"/>
  <c r="CE448" i="1"/>
  <c r="BD449" i="1"/>
  <c r="BY449" i="1"/>
  <c r="CE449" i="1"/>
  <c r="BB450" i="1"/>
  <c r="BD450" i="1"/>
  <c r="BQ450" i="1"/>
  <c r="CE450" i="1"/>
  <c r="BB451" i="1"/>
  <c r="BD451" i="1"/>
  <c r="BQ451" i="1"/>
  <c r="BY451" i="1"/>
  <c r="CE451" i="1"/>
  <c r="BB452" i="1"/>
  <c r="BD452" i="1"/>
  <c r="BQ452" i="1"/>
  <c r="BY452" i="1"/>
  <c r="CE452" i="1"/>
  <c r="BB453" i="1"/>
  <c r="BD453" i="1"/>
  <c r="BQ453" i="1"/>
  <c r="BY453" i="1"/>
  <c r="CE453" i="1"/>
  <c r="BB454" i="1"/>
  <c r="BD454" i="1"/>
  <c r="BQ454" i="1"/>
  <c r="BY454" i="1"/>
  <c r="CE454" i="1"/>
  <c r="BB455" i="1"/>
  <c r="BD455" i="1"/>
  <c r="BQ455" i="1"/>
  <c r="CE455" i="1"/>
  <c r="BB456" i="1"/>
  <c r="BD456" i="1"/>
  <c r="BQ456" i="1"/>
  <c r="BY456" i="1"/>
  <c r="CE456" i="1"/>
  <c r="BB457" i="1"/>
  <c r="BD457" i="1"/>
  <c r="BQ457" i="1"/>
  <c r="CE457" i="1"/>
  <c r="BB458" i="1"/>
  <c r="BD458" i="1"/>
  <c r="BQ458" i="1"/>
  <c r="BY458" i="1"/>
  <c r="CE458" i="1"/>
  <c r="BB459" i="1"/>
  <c r="BD459" i="1"/>
  <c r="BQ459" i="1"/>
  <c r="BY459" i="1"/>
  <c r="CE459" i="1"/>
  <c r="BB460" i="1"/>
  <c r="BD460" i="1"/>
  <c r="BQ460" i="1"/>
  <c r="BY460" i="1"/>
  <c r="CE460" i="1"/>
  <c r="BB461" i="1"/>
  <c r="BD461" i="1"/>
  <c r="BQ461" i="1"/>
  <c r="BY461" i="1"/>
  <c r="CE461" i="1"/>
  <c r="AS462" i="1"/>
  <c r="BB462" i="1"/>
  <c r="BD462" i="1"/>
  <c r="BQ462" i="1"/>
  <c r="CE462" i="1"/>
  <c r="AS463" i="1"/>
  <c r="BB463" i="1"/>
  <c r="BD463" i="1"/>
  <c r="BQ463" i="1"/>
  <c r="BY463" i="1"/>
  <c r="CE463" i="1"/>
  <c r="BB464" i="1"/>
  <c r="BD464" i="1"/>
  <c r="BQ464" i="1"/>
  <c r="BY464" i="1"/>
  <c r="CE464" i="1"/>
  <c r="AS465" i="1"/>
  <c r="BB465" i="1"/>
  <c r="BD465" i="1"/>
  <c r="BQ465" i="1"/>
  <c r="BY465" i="1"/>
  <c r="CE465" i="1"/>
  <c r="BB466" i="1"/>
  <c r="BD466" i="1"/>
  <c r="BQ466" i="1"/>
  <c r="BY466" i="1"/>
  <c r="CE466" i="1"/>
  <c r="BB467" i="1"/>
  <c r="BD467" i="1"/>
  <c r="BQ467" i="1"/>
  <c r="CE467" i="1"/>
  <c r="BB468" i="1"/>
  <c r="BD468" i="1"/>
  <c r="BQ468" i="1"/>
  <c r="BY468" i="1"/>
  <c r="CE468" i="1"/>
  <c r="AS469" i="1"/>
  <c r="BB469" i="1"/>
  <c r="BD469" i="1"/>
  <c r="BQ469" i="1"/>
  <c r="CE469" i="1"/>
  <c r="BB470" i="1"/>
  <c r="BD470" i="1"/>
  <c r="BQ470" i="1"/>
  <c r="BY470" i="1"/>
  <c r="CE470" i="1"/>
  <c r="BB471" i="1"/>
  <c r="BD471" i="1"/>
  <c r="BQ471" i="1"/>
  <c r="BY471" i="1"/>
  <c r="CE471" i="1"/>
  <c r="BB472" i="1"/>
  <c r="BD472" i="1"/>
  <c r="BY472" i="1"/>
  <c r="CE472" i="1"/>
  <c r="BB473" i="1"/>
  <c r="BD473" i="1"/>
  <c r="BQ473" i="1"/>
  <c r="CE473" i="1"/>
  <c r="BB474" i="1"/>
  <c r="BD474" i="1"/>
  <c r="BQ474" i="1"/>
  <c r="BY474" i="1"/>
  <c r="CE474" i="1"/>
  <c r="BB475" i="1"/>
  <c r="BD475" i="1"/>
  <c r="BQ475" i="1"/>
  <c r="CE475" i="1"/>
  <c r="BB476" i="1"/>
  <c r="BD476" i="1"/>
  <c r="BQ476" i="1"/>
  <c r="BY476" i="1"/>
  <c r="CE476" i="1"/>
  <c r="BB477" i="1"/>
  <c r="BD477" i="1"/>
  <c r="BQ477" i="1"/>
  <c r="BY477" i="1"/>
  <c r="CE477" i="1"/>
  <c r="BB478" i="1"/>
  <c r="BD478" i="1"/>
  <c r="BQ478" i="1"/>
  <c r="BY478" i="1"/>
  <c r="CE478" i="1"/>
  <c r="BB479" i="1"/>
  <c r="BD479" i="1"/>
  <c r="BQ479" i="1"/>
  <c r="BY479" i="1"/>
  <c r="CE479" i="1"/>
  <c r="BB480" i="1"/>
  <c r="BD480" i="1"/>
  <c r="BQ480" i="1"/>
  <c r="BY480" i="1"/>
  <c r="CE480" i="1"/>
  <c r="BB481" i="1"/>
  <c r="BD481" i="1"/>
  <c r="BQ481" i="1"/>
  <c r="BY481" i="1"/>
  <c r="CE481" i="1"/>
  <c r="BB482" i="1"/>
  <c r="BD482" i="1"/>
  <c r="BQ482" i="1"/>
  <c r="BY482" i="1"/>
  <c r="CE482" i="1"/>
  <c r="BB483" i="1"/>
  <c r="BD483" i="1"/>
  <c r="BQ483" i="1"/>
  <c r="CE483" i="1"/>
  <c r="AS484" i="1"/>
  <c r="BB484" i="1"/>
  <c r="BD484" i="1"/>
  <c r="BQ484" i="1"/>
  <c r="BY484" i="1"/>
  <c r="CE484" i="1"/>
  <c r="BB485" i="1"/>
  <c r="BD485" i="1"/>
  <c r="BQ485" i="1"/>
  <c r="CE485" i="1"/>
  <c r="BB486" i="1"/>
  <c r="BD486" i="1"/>
  <c r="BQ486" i="1"/>
  <c r="BY486" i="1"/>
  <c r="CE486" i="1"/>
  <c r="BB487" i="1"/>
  <c r="BD487" i="1"/>
  <c r="BQ487" i="1"/>
  <c r="BY487" i="1"/>
  <c r="CE487" i="1"/>
  <c r="AS488" i="1"/>
  <c r="BB488" i="1"/>
  <c r="BD488" i="1"/>
  <c r="BQ488" i="1"/>
  <c r="BY488" i="1"/>
  <c r="CE488" i="1"/>
  <c r="AS489" i="1"/>
  <c r="BB489" i="1"/>
  <c r="BD489" i="1"/>
  <c r="BQ489" i="1"/>
  <c r="BY489" i="1"/>
  <c r="CE489" i="1"/>
  <c r="BB490" i="1"/>
  <c r="BD490" i="1"/>
  <c r="BQ490" i="1"/>
  <c r="BY490" i="1"/>
  <c r="CE490" i="1"/>
  <c r="BB491" i="1"/>
  <c r="BD491" i="1"/>
  <c r="CE491" i="1"/>
  <c r="AS492" i="1"/>
  <c r="BB492" i="1"/>
  <c r="BD492" i="1"/>
  <c r="BQ492" i="1"/>
  <c r="BY492" i="1"/>
  <c r="CE492" i="1"/>
  <c r="BB493" i="1"/>
  <c r="BD493" i="1"/>
  <c r="BQ493" i="1"/>
  <c r="BY493" i="1"/>
  <c r="CE493" i="1"/>
  <c r="BB494" i="1"/>
  <c r="BQ494" i="1"/>
  <c r="BY494" i="1"/>
  <c r="CE494" i="1"/>
  <c r="BB495" i="1"/>
  <c r="BD495" i="1"/>
  <c r="BQ495" i="1"/>
  <c r="BY495" i="1"/>
  <c r="CE495" i="1"/>
  <c r="BB496" i="1"/>
  <c r="BD496" i="1"/>
  <c r="BQ496" i="1"/>
  <c r="CE496" i="1"/>
  <c r="BB497" i="1"/>
  <c r="BD497" i="1"/>
  <c r="BQ497" i="1"/>
  <c r="BY497" i="1"/>
  <c r="CE497" i="1"/>
  <c r="BB498" i="1"/>
  <c r="BQ498" i="1"/>
  <c r="CE498" i="1"/>
  <c r="BB499" i="1"/>
  <c r="BD499" i="1"/>
  <c r="BQ499" i="1"/>
  <c r="CE499" i="1"/>
  <c r="BB500" i="1"/>
  <c r="BD500" i="1"/>
  <c r="BQ500" i="1"/>
  <c r="CE500" i="1"/>
  <c r="AS501" i="1"/>
  <c r="BB501" i="1"/>
  <c r="BQ501" i="1"/>
  <c r="BY501" i="1"/>
  <c r="CE501" i="1"/>
  <c r="BB502" i="1"/>
  <c r="BD502" i="1"/>
  <c r="BQ502" i="1"/>
  <c r="CE502" i="1"/>
  <c r="BB503" i="1"/>
  <c r="BD503" i="1"/>
  <c r="BQ503" i="1"/>
  <c r="CE503" i="1"/>
  <c r="BB504" i="1"/>
  <c r="BD504" i="1"/>
  <c r="BQ504" i="1"/>
  <c r="BY504" i="1"/>
  <c r="CE504" i="1"/>
  <c r="AS505" i="1"/>
  <c r="BB505" i="1"/>
  <c r="BD505" i="1"/>
  <c r="BQ505" i="1"/>
  <c r="BY505" i="1"/>
  <c r="CE505" i="1"/>
  <c r="BB506" i="1"/>
  <c r="BD506" i="1"/>
  <c r="BQ506" i="1"/>
  <c r="CE506" i="1"/>
  <c r="BB507" i="1"/>
  <c r="BD507" i="1"/>
  <c r="BQ507" i="1"/>
  <c r="BY507" i="1"/>
  <c r="CE507" i="1"/>
  <c r="BB508" i="1"/>
  <c r="BD508" i="1"/>
  <c r="BQ508" i="1"/>
  <c r="BY508" i="1"/>
  <c r="CE508" i="1"/>
  <c r="AS509" i="1"/>
  <c r="BB509" i="1"/>
  <c r="BD509" i="1"/>
  <c r="BQ509" i="1"/>
  <c r="CE509" i="1"/>
  <c r="BB510" i="1"/>
  <c r="BD510" i="1"/>
  <c r="BQ510" i="1"/>
  <c r="BY510" i="1"/>
  <c r="CE510" i="1"/>
  <c r="BB511" i="1"/>
  <c r="BD511" i="1"/>
  <c r="BQ511" i="1"/>
  <c r="BY511" i="1"/>
  <c r="CE511" i="1"/>
  <c r="BB512" i="1"/>
  <c r="BD512" i="1"/>
  <c r="BQ512" i="1"/>
  <c r="BY512" i="1"/>
  <c r="CE512" i="1"/>
  <c r="BB513" i="1"/>
  <c r="BD513" i="1"/>
  <c r="BQ513" i="1"/>
  <c r="BY513" i="1"/>
  <c r="CE513" i="1"/>
  <c r="BB514" i="1"/>
  <c r="BD514" i="1"/>
  <c r="BQ514" i="1"/>
  <c r="BY514" i="1"/>
  <c r="CE514" i="1"/>
  <c r="BB515" i="1"/>
  <c r="BQ515" i="1"/>
  <c r="BY515" i="1"/>
  <c r="CE515" i="1"/>
  <c r="BB516" i="1"/>
  <c r="BD516" i="1"/>
  <c r="BQ516" i="1"/>
  <c r="BY516" i="1"/>
  <c r="CE516" i="1"/>
  <c r="BB517" i="1"/>
  <c r="BD517" i="1"/>
  <c r="BQ517" i="1"/>
  <c r="BY517" i="1"/>
  <c r="CE517" i="1"/>
  <c r="BB518" i="1"/>
  <c r="BD518" i="1"/>
  <c r="BQ518" i="1"/>
  <c r="CE518" i="1"/>
  <c r="BB519" i="1"/>
  <c r="BD519" i="1"/>
  <c r="BQ519" i="1"/>
  <c r="CE519" i="1"/>
  <c r="AS520" i="1"/>
  <c r="BB520" i="1"/>
  <c r="BD520" i="1"/>
  <c r="BQ520" i="1"/>
  <c r="CE520" i="1"/>
  <c r="BB521" i="1"/>
  <c r="BD521" i="1"/>
  <c r="BY521" i="1"/>
  <c r="CE521" i="1"/>
  <c r="AS522" i="1"/>
  <c r="BB522" i="1"/>
  <c r="BD522" i="1"/>
  <c r="BQ522" i="1"/>
  <c r="BY522" i="1"/>
  <c r="CE522" i="1"/>
  <c r="AS523" i="1"/>
  <c r="BB523" i="1"/>
  <c r="BD523" i="1"/>
  <c r="BQ523" i="1"/>
  <c r="BY523" i="1"/>
  <c r="CE523" i="1"/>
  <c r="BB524" i="1"/>
  <c r="BD524" i="1"/>
  <c r="BQ524" i="1"/>
  <c r="BY524" i="1"/>
  <c r="CE524" i="1"/>
  <c r="BB525" i="1"/>
  <c r="BD525" i="1"/>
  <c r="BY525" i="1"/>
  <c r="CE525" i="1"/>
  <c r="BB526" i="1"/>
  <c r="BD526" i="1"/>
  <c r="BQ526" i="1"/>
  <c r="BY526" i="1"/>
  <c r="CE526" i="1"/>
  <c r="BB527" i="1"/>
  <c r="BD527" i="1"/>
  <c r="BQ527" i="1"/>
  <c r="BY527" i="1"/>
  <c r="CE527" i="1"/>
  <c r="BB528" i="1"/>
  <c r="BD528" i="1"/>
  <c r="BQ528" i="1"/>
  <c r="BY528" i="1"/>
  <c r="CE528" i="1"/>
  <c r="BB529" i="1"/>
  <c r="BD529" i="1"/>
  <c r="BQ529" i="1"/>
  <c r="BY529" i="1"/>
  <c r="CE529" i="1"/>
  <c r="BB530" i="1"/>
  <c r="BD530" i="1"/>
  <c r="BQ530" i="1"/>
  <c r="CE530" i="1"/>
  <c r="BB531" i="1"/>
  <c r="BD531" i="1"/>
  <c r="BQ531" i="1"/>
  <c r="BY531" i="1"/>
  <c r="CE531" i="1"/>
  <c r="BB532" i="1"/>
  <c r="BD532" i="1"/>
  <c r="BQ532" i="1"/>
  <c r="BY532" i="1"/>
  <c r="CE532" i="1"/>
  <c r="BB533" i="1"/>
  <c r="BD533" i="1"/>
  <c r="BQ533" i="1"/>
  <c r="CE533" i="1"/>
  <c r="BB534" i="1"/>
  <c r="BD534" i="1"/>
  <c r="BY534" i="1"/>
  <c r="CE534" i="1"/>
  <c r="BB535" i="1"/>
  <c r="BD535" i="1"/>
  <c r="BQ535" i="1"/>
  <c r="BY535" i="1"/>
  <c r="CE535" i="1"/>
  <c r="BB536" i="1"/>
  <c r="BD536" i="1"/>
  <c r="BQ536" i="1"/>
  <c r="BY536" i="1"/>
  <c r="CE536" i="1"/>
  <c r="BB537" i="1"/>
  <c r="BD537" i="1"/>
  <c r="BQ537" i="1"/>
  <c r="BY537" i="1"/>
  <c r="CE537" i="1"/>
  <c r="AS538" i="1"/>
  <c r="BB538" i="1"/>
  <c r="BD538" i="1"/>
  <c r="BQ538" i="1"/>
  <c r="BY538" i="1"/>
  <c r="CE538" i="1"/>
  <c r="BB539" i="1"/>
  <c r="BD539" i="1"/>
  <c r="BQ539" i="1"/>
  <c r="BY539" i="1"/>
  <c r="CE539" i="1"/>
  <c r="AS540" i="1"/>
  <c r="BB540" i="1"/>
  <c r="BD540" i="1"/>
  <c r="BQ540" i="1"/>
  <c r="BY540" i="1"/>
  <c r="CE540" i="1"/>
  <c r="AS541" i="1"/>
  <c r="BB541" i="1"/>
  <c r="BD541" i="1"/>
  <c r="BQ541" i="1"/>
  <c r="CE541" i="1"/>
  <c r="AS542" i="1"/>
  <c r="BB542" i="1"/>
  <c r="BD542" i="1"/>
  <c r="BQ542" i="1"/>
  <c r="BY542" i="1"/>
  <c r="CE542" i="1"/>
  <c r="BB543" i="1"/>
  <c r="BD543" i="1"/>
  <c r="BQ543" i="1"/>
  <c r="CE543" i="1"/>
  <c r="BB544" i="1"/>
  <c r="BD544" i="1"/>
  <c r="BY544" i="1"/>
  <c r="CE544" i="1"/>
  <c r="BB545" i="1"/>
  <c r="BD545" i="1"/>
  <c r="BQ545" i="1"/>
  <c r="BY545" i="1"/>
  <c r="CE545" i="1"/>
  <c r="BB546" i="1"/>
  <c r="BD546" i="1"/>
  <c r="BQ546" i="1"/>
  <c r="CE546" i="1"/>
  <c r="BB547" i="1"/>
  <c r="BD547" i="1"/>
  <c r="BQ547" i="1"/>
  <c r="BY547" i="1"/>
  <c r="CE547" i="1"/>
  <c r="BB548" i="1"/>
  <c r="BD548" i="1"/>
  <c r="BQ548" i="1"/>
  <c r="CE548" i="1"/>
  <c r="BB549" i="1"/>
  <c r="BD549" i="1"/>
  <c r="BQ549" i="1"/>
  <c r="BY549" i="1"/>
  <c r="CE549" i="1"/>
  <c r="BB550" i="1"/>
  <c r="BD550" i="1"/>
  <c r="BQ550" i="1"/>
  <c r="BY550" i="1"/>
  <c r="CE550" i="1"/>
  <c r="AS551" i="1"/>
  <c r="BQ551" i="1"/>
  <c r="BY551" i="1"/>
  <c r="CE551" i="1"/>
  <c r="BB552" i="1"/>
  <c r="BD552" i="1"/>
  <c r="BQ552" i="1"/>
  <c r="BY552" i="1"/>
  <c r="CE552" i="1"/>
  <c r="BB553" i="1"/>
  <c r="BD553" i="1"/>
  <c r="BQ553" i="1"/>
  <c r="BY553" i="1"/>
  <c r="CE553" i="1"/>
  <c r="BB554" i="1"/>
  <c r="BD554" i="1"/>
  <c r="BQ554" i="1"/>
  <c r="BY554" i="1"/>
  <c r="CE554" i="1"/>
  <c r="BB555" i="1"/>
  <c r="BD555" i="1"/>
  <c r="BQ555" i="1"/>
  <c r="BY555" i="1"/>
  <c r="CE555" i="1"/>
  <c r="BB556" i="1"/>
  <c r="BD556" i="1"/>
  <c r="BQ556" i="1"/>
  <c r="BY556" i="1"/>
  <c r="CE556" i="1"/>
  <c r="BB557" i="1"/>
  <c r="BD557" i="1"/>
  <c r="BQ557" i="1"/>
  <c r="CE557" i="1"/>
  <c r="AS558" i="1"/>
  <c r="BB558" i="1"/>
  <c r="BD558" i="1"/>
  <c r="BQ558" i="1"/>
  <c r="CE558" i="1"/>
  <c r="AS559" i="1"/>
  <c r="BB559" i="1"/>
  <c r="BD559" i="1"/>
  <c r="BQ559" i="1"/>
  <c r="CE559" i="1"/>
  <c r="AS560" i="1"/>
  <c r="BB560" i="1"/>
  <c r="BD560" i="1"/>
  <c r="BQ560" i="1"/>
  <c r="BY560" i="1"/>
  <c r="CE560" i="1"/>
  <c r="BB561" i="1"/>
  <c r="BD561" i="1"/>
  <c r="BQ561" i="1"/>
  <c r="BY561" i="1"/>
  <c r="AS562" i="1"/>
  <c r="BB562" i="1"/>
  <c r="BD562" i="1"/>
  <c r="BQ562" i="1"/>
  <c r="CE562" i="1"/>
  <c r="BB563" i="1"/>
  <c r="BQ563" i="1"/>
  <c r="BY563" i="1"/>
  <c r="CE563" i="1"/>
  <c r="BB564" i="1"/>
  <c r="BD564" i="1"/>
  <c r="BQ564" i="1"/>
  <c r="BY564" i="1"/>
  <c r="CE564" i="1"/>
  <c r="BB565" i="1"/>
  <c r="BD565" i="1"/>
  <c r="BQ565" i="1"/>
  <c r="CE565" i="1"/>
  <c r="BB566" i="1"/>
  <c r="BD566" i="1"/>
  <c r="BQ566" i="1"/>
  <c r="CE566" i="1"/>
  <c r="AS567" i="1"/>
  <c r="BB567" i="1"/>
  <c r="BD567" i="1"/>
  <c r="BQ567" i="1"/>
  <c r="BY567" i="1"/>
  <c r="CE567" i="1"/>
  <c r="AS568" i="1"/>
  <c r="BQ568" i="1"/>
  <c r="BY568" i="1"/>
  <c r="CE568" i="1"/>
  <c r="BB569" i="1"/>
  <c r="BQ569" i="1"/>
  <c r="CE569" i="1"/>
  <c r="AS570" i="1"/>
  <c r="BB570" i="1"/>
  <c r="BD570" i="1"/>
  <c r="BQ570" i="1"/>
  <c r="BY570" i="1"/>
  <c r="CE570" i="1"/>
  <c r="BB571" i="1"/>
  <c r="BD571" i="1"/>
  <c r="BQ571" i="1"/>
  <c r="BY571" i="1"/>
  <c r="CE571" i="1"/>
  <c r="BB572" i="1"/>
  <c r="BD572" i="1"/>
  <c r="BQ572" i="1"/>
  <c r="BY572" i="1"/>
  <c r="CE572" i="1"/>
  <c r="AS573" i="1"/>
  <c r="BB573" i="1"/>
  <c r="BD573" i="1"/>
  <c r="BQ573" i="1"/>
  <c r="BY573" i="1"/>
  <c r="CE573" i="1"/>
  <c r="BB574" i="1"/>
  <c r="BD574" i="1"/>
  <c r="BQ574" i="1"/>
  <c r="BY574" i="1"/>
  <c r="CE574" i="1"/>
  <c r="AS575" i="1"/>
  <c r="BB575" i="1"/>
  <c r="BD575" i="1"/>
  <c r="BQ575" i="1"/>
  <c r="BY575" i="1"/>
  <c r="CE575" i="1"/>
  <c r="BB576" i="1"/>
  <c r="BD576" i="1"/>
  <c r="BQ576" i="1"/>
  <c r="CE576" i="1"/>
  <c r="AS577" i="1"/>
  <c r="BB577" i="1"/>
  <c r="BD577" i="1"/>
  <c r="BQ577" i="1"/>
  <c r="BY577" i="1"/>
  <c r="CE577" i="1"/>
  <c r="AS578" i="1"/>
  <c r="BB578" i="1"/>
  <c r="BD578" i="1"/>
  <c r="BQ578" i="1"/>
  <c r="CE578" i="1"/>
  <c r="BB579" i="1"/>
  <c r="BD579" i="1"/>
  <c r="BQ579" i="1"/>
  <c r="CE579" i="1"/>
  <c r="AS580" i="1"/>
  <c r="BB580" i="1"/>
  <c r="BD580" i="1"/>
  <c r="BQ580" i="1"/>
  <c r="BY580" i="1"/>
  <c r="CE580" i="1"/>
  <c r="BB581" i="1"/>
  <c r="BD581" i="1"/>
  <c r="BQ581" i="1"/>
  <c r="BY581" i="1"/>
  <c r="CE581" i="1"/>
  <c r="BB582" i="1"/>
  <c r="BD582" i="1"/>
  <c r="BQ582" i="1"/>
  <c r="BY582" i="1"/>
  <c r="CE582" i="1"/>
  <c r="BB583" i="1"/>
  <c r="BD583" i="1"/>
  <c r="BQ583" i="1"/>
  <c r="BY583" i="1"/>
  <c r="CE583" i="1"/>
  <c r="BB584" i="1"/>
  <c r="BD584" i="1"/>
  <c r="BQ584" i="1"/>
  <c r="CE584" i="1"/>
  <c r="AS585" i="1"/>
  <c r="BB585" i="1"/>
  <c r="BD585" i="1"/>
  <c r="BQ585" i="1"/>
  <c r="BY585" i="1"/>
  <c r="CE585" i="1"/>
  <c r="BB586" i="1"/>
  <c r="BD586" i="1"/>
  <c r="BQ586" i="1"/>
  <c r="BY586" i="1"/>
  <c r="CE586" i="1"/>
  <c r="BB587" i="1"/>
  <c r="BD587" i="1"/>
  <c r="BQ587" i="1"/>
  <c r="BY587" i="1"/>
  <c r="CE587" i="1"/>
  <c r="BB588" i="1"/>
  <c r="BD588" i="1"/>
  <c r="BQ588" i="1"/>
  <c r="CE588" i="1"/>
  <c r="BB589" i="1"/>
  <c r="BD589" i="1"/>
  <c r="BY589" i="1"/>
  <c r="CE589" i="1"/>
  <c r="BB590" i="1"/>
  <c r="BD590" i="1"/>
  <c r="BQ590" i="1"/>
  <c r="CE590" i="1"/>
  <c r="BB591" i="1"/>
  <c r="BQ591" i="1"/>
  <c r="CE591" i="1"/>
  <c r="AS592" i="1"/>
  <c r="BB592" i="1"/>
  <c r="BD592" i="1"/>
  <c r="BQ592" i="1"/>
  <c r="BB593" i="1"/>
  <c r="BD593" i="1"/>
  <c r="CE593" i="1"/>
  <c r="BB594" i="1"/>
  <c r="BD594" i="1"/>
  <c r="BQ594" i="1"/>
  <c r="CE594" i="1"/>
  <c r="BB595" i="1"/>
  <c r="BD595" i="1"/>
  <c r="BQ595" i="1"/>
  <c r="BY595" i="1"/>
  <c r="CE595" i="1"/>
  <c r="BB596" i="1"/>
  <c r="BD596" i="1"/>
  <c r="BQ596" i="1"/>
  <c r="BY596" i="1"/>
  <c r="CE596" i="1"/>
  <c r="BB597" i="1"/>
  <c r="BD597" i="1"/>
  <c r="BQ597" i="1"/>
  <c r="BY597" i="1"/>
  <c r="CE597" i="1"/>
  <c r="BB598" i="1"/>
  <c r="BD598" i="1"/>
  <c r="BQ598" i="1"/>
  <c r="BY598" i="1"/>
  <c r="CE598" i="1"/>
  <c r="BB599" i="1"/>
  <c r="BD599" i="1"/>
  <c r="BQ599" i="1"/>
  <c r="BY599" i="1"/>
  <c r="CE599" i="1"/>
  <c r="BB600" i="1"/>
  <c r="BD600" i="1"/>
  <c r="BQ600" i="1"/>
  <c r="CE600" i="1"/>
  <c r="BB601" i="1"/>
  <c r="BQ601" i="1"/>
  <c r="CE601" i="1"/>
  <c r="AS602" i="1"/>
  <c r="BB602" i="1"/>
  <c r="BD602" i="1"/>
  <c r="BQ602" i="1"/>
  <c r="BY602" i="1"/>
  <c r="CE602" i="1"/>
  <c r="BB603" i="1"/>
  <c r="BD603" i="1"/>
  <c r="BQ603" i="1"/>
  <c r="BY603" i="1"/>
  <c r="CE603" i="1"/>
  <c r="BQ604" i="1"/>
  <c r="BY604" i="1"/>
  <c r="CE604" i="1"/>
  <c r="BB605" i="1"/>
  <c r="BQ605" i="1"/>
  <c r="BY605" i="1"/>
  <c r="BB606" i="1"/>
  <c r="BD606" i="1"/>
  <c r="BQ606" i="1"/>
  <c r="BY606" i="1"/>
  <c r="CE606" i="1"/>
  <c r="BB607" i="1"/>
  <c r="BD607" i="1"/>
  <c r="BQ607" i="1"/>
  <c r="CE607" i="1"/>
  <c r="AS608" i="1"/>
  <c r="BB608" i="1"/>
  <c r="BD608" i="1"/>
  <c r="BQ608" i="1"/>
  <c r="BY608" i="1"/>
  <c r="CE608" i="1"/>
  <c r="BB609" i="1"/>
  <c r="BD609" i="1"/>
  <c r="BQ609" i="1"/>
  <c r="CE609" i="1"/>
  <c r="BB610" i="1"/>
  <c r="BD610" i="1"/>
  <c r="BQ610" i="1"/>
  <c r="BY610" i="1"/>
  <c r="CE610" i="1"/>
  <c r="BB611" i="1"/>
  <c r="BD611" i="1"/>
  <c r="BQ611" i="1"/>
  <c r="BY611" i="1"/>
  <c r="CE611" i="1"/>
  <c r="BB612" i="1"/>
  <c r="BD612" i="1"/>
  <c r="BQ612" i="1"/>
  <c r="CE612" i="1"/>
  <c r="BB613" i="1"/>
  <c r="BD613" i="1"/>
  <c r="BQ613" i="1"/>
  <c r="BY613" i="1"/>
  <c r="CE613" i="1"/>
  <c r="BB614" i="1"/>
  <c r="BD614" i="1"/>
  <c r="BY614" i="1"/>
  <c r="CE614" i="1"/>
  <c r="BB615" i="1"/>
  <c r="BD615" i="1"/>
  <c r="BQ615" i="1"/>
  <c r="CE615" i="1"/>
  <c r="BB616" i="1"/>
  <c r="BD616" i="1"/>
  <c r="BY616" i="1"/>
  <c r="CE616" i="1"/>
  <c r="BB617" i="1"/>
  <c r="BD617" i="1"/>
  <c r="BQ617" i="1"/>
  <c r="CE617" i="1"/>
  <c r="BB618" i="1"/>
  <c r="BD618" i="1"/>
  <c r="BQ618" i="1"/>
  <c r="BY618" i="1"/>
  <c r="CE618" i="1"/>
  <c r="BB619" i="1"/>
  <c r="BD619" i="1"/>
  <c r="BQ619" i="1"/>
  <c r="BY619" i="1"/>
  <c r="CE619" i="1"/>
  <c r="BB620" i="1"/>
  <c r="BD620" i="1"/>
  <c r="BQ620" i="1"/>
  <c r="CE620" i="1"/>
  <c r="BB621" i="1"/>
  <c r="BD621" i="1"/>
  <c r="BQ621" i="1"/>
  <c r="CE621" i="1"/>
  <c r="BB622" i="1"/>
  <c r="BD622" i="1"/>
  <c r="BQ622" i="1"/>
  <c r="BY622" i="1"/>
  <c r="CE622" i="1"/>
  <c r="BB623" i="1"/>
  <c r="BD623" i="1"/>
  <c r="BQ623" i="1"/>
  <c r="BY623" i="1"/>
  <c r="CE623" i="1"/>
  <c r="BB624" i="1"/>
  <c r="BD624" i="1"/>
  <c r="BQ624" i="1"/>
  <c r="CE624" i="1"/>
  <c r="BB625" i="1"/>
  <c r="BD625" i="1"/>
  <c r="BQ625" i="1"/>
  <c r="CE625" i="1"/>
  <c r="BB626" i="1"/>
  <c r="BD626" i="1"/>
  <c r="BQ626" i="1"/>
  <c r="BY626" i="1"/>
  <c r="CE626" i="1"/>
  <c r="AS627" i="1"/>
  <c r="BB627" i="1"/>
  <c r="BD627" i="1"/>
  <c r="BQ627" i="1"/>
  <c r="CE627" i="1"/>
  <c r="AS628" i="1"/>
  <c r="BB628" i="1"/>
  <c r="BD628" i="1"/>
  <c r="BQ628" i="1"/>
  <c r="BY628" i="1"/>
  <c r="CE628" i="1"/>
  <c r="AS629" i="1"/>
  <c r="BB629" i="1"/>
  <c r="BD629" i="1"/>
  <c r="BQ629" i="1"/>
  <c r="BY629" i="1"/>
  <c r="CE629" i="1"/>
  <c r="BB630" i="1"/>
  <c r="BD630" i="1"/>
  <c r="BQ630" i="1"/>
  <c r="BY630" i="1"/>
  <c r="CE630" i="1"/>
  <c r="BB631" i="1"/>
  <c r="BD631" i="1"/>
  <c r="BQ631" i="1"/>
  <c r="BY631" i="1"/>
  <c r="CE631" i="1"/>
  <c r="BB632" i="1"/>
  <c r="BD632" i="1"/>
  <c r="BQ632" i="1"/>
  <c r="BY632" i="1"/>
  <c r="CE632" i="1"/>
  <c r="BB633" i="1"/>
  <c r="BD633" i="1"/>
  <c r="BQ633" i="1"/>
  <c r="BY633" i="1"/>
  <c r="CE633" i="1"/>
  <c r="AS634" i="1"/>
  <c r="BB634" i="1"/>
  <c r="BD634" i="1"/>
  <c r="BQ634" i="1"/>
  <c r="BY634" i="1"/>
  <c r="CE634" i="1"/>
  <c r="AS635" i="1"/>
  <c r="BB635" i="1"/>
  <c r="BD635" i="1"/>
  <c r="BQ635" i="1"/>
  <c r="BY635" i="1"/>
  <c r="CE635" i="1"/>
  <c r="BB636" i="1"/>
  <c r="BD636" i="1"/>
  <c r="BQ636" i="1"/>
  <c r="BY636" i="1"/>
  <c r="CE636" i="1"/>
  <c r="AS637" i="1"/>
  <c r="BB637" i="1"/>
  <c r="BD637" i="1"/>
  <c r="BQ637" i="1"/>
  <c r="BY637" i="1"/>
  <c r="CE637" i="1"/>
  <c r="BB638" i="1"/>
  <c r="BD638" i="1"/>
  <c r="BQ638" i="1"/>
  <c r="BY638" i="1"/>
  <c r="CE638" i="1"/>
  <c r="AS639" i="1"/>
  <c r="BB639" i="1"/>
  <c r="BD639" i="1"/>
  <c r="BQ639" i="1"/>
  <c r="BY639" i="1"/>
  <c r="CE639" i="1"/>
  <c r="BB640" i="1"/>
  <c r="BD640" i="1"/>
  <c r="BY640" i="1"/>
  <c r="CE640" i="1"/>
  <c r="AS641" i="1"/>
  <c r="BB641" i="1"/>
  <c r="BD641" i="1"/>
  <c r="BQ641" i="1"/>
  <c r="BY641" i="1"/>
  <c r="CE641" i="1"/>
  <c r="BB642" i="1"/>
  <c r="BQ642" i="1"/>
  <c r="BY642" i="1"/>
  <c r="AS643" i="1"/>
  <c r="BB643" i="1"/>
  <c r="BQ643" i="1"/>
  <c r="CE643" i="1"/>
  <c r="BB644" i="1"/>
  <c r="BD644" i="1"/>
  <c r="BQ644" i="1"/>
  <c r="CE644" i="1"/>
  <c r="BB645" i="1"/>
  <c r="BD645" i="1"/>
  <c r="BQ645" i="1"/>
  <c r="BY645" i="1"/>
  <c r="CE645" i="1"/>
  <c r="AS646" i="1"/>
  <c r="BB646" i="1"/>
  <c r="BD646" i="1"/>
  <c r="BQ646" i="1"/>
  <c r="BY646" i="1"/>
  <c r="CE646" i="1"/>
  <c r="BB647" i="1"/>
  <c r="BD647" i="1"/>
  <c r="BQ647" i="1"/>
  <c r="BY647" i="1"/>
  <c r="CE647" i="1"/>
  <c r="BB648" i="1"/>
  <c r="BQ648" i="1"/>
  <c r="CE648" i="1"/>
  <c r="AS649" i="1"/>
  <c r="BB649" i="1"/>
  <c r="BD649" i="1"/>
  <c r="BQ649" i="1"/>
  <c r="BY649" i="1"/>
  <c r="CE649" i="1"/>
  <c r="AS650" i="1"/>
  <c r="BB650" i="1"/>
  <c r="BD650" i="1"/>
  <c r="BQ650" i="1"/>
  <c r="BY650" i="1"/>
  <c r="CE650" i="1"/>
  <c r="BB651" i="1"/>
  <c r="BD651" i="1"/>
  <c r="BQ651" i="1"/>
  <c r="BY651" i="1"/>
  <c r="CE651" i="1"/>
  <c r="BB652" i="1"/>
  <c r="BD652" i="1"/>
  <c r="BQ652" i="1"/>
  <c r="BY652" i="1"/>
  <c r="CE652" i="1"/>
  <c r="BB653" i="1"/>
  <c r="BD653" i="1"/>
  <c r="BQ653" i="1"/>
  <c r="BY653" i="1"/>
  <c r="CE653" i="1"/>
  <c r="BB654" i="1"/>
  <c r="BQ654" i="1"/>
  <c r="BY654" i="1"/>
  <c r="CE654" i="1"/>
  <c r="BB655" i="1"/>
  <c r="BD655" i="1"/>
  <c r="BY655" i="1"/>
  <c r="CE655" i="1"/>
  <c r="BB656" i="1"/>
  <c r="BD656" i="1"/>
  <c r="BQ656" i="1"/>
  <c r="CE656" i="1"/>
  <c r="BB657" i="1"/>
  <c r="BQ657" i="1"/>
  <c r="BY657" i="1"/>
  <c r="CE657" i="1"/>
  <c r="BB658" i="1"/>
  <c r="BD658" i="1"/>
  <c r="BQ658" i="1"/>
  <c r="BY658" i="1"/>
  <c r="CE658" i="1"/>
  <c r="BB659" i="1"/>
  <c r="BD659" i="1"/>
  <c r="BQ659" i="1"/>
  <c r="CE659" i="1"/>
  <c r="BB660" i="1"/>
  <c r="BD660" i="1"/>
  <c r="BQ660" i="1"/>
  <c r="CE660" i="1"/>
  <c r="AS661" i="1"/>
  <c r="BB661" i="1"/>
  <c r="BD661" i="1"/>
  <c r="BQ661" i="1"/>
  <c r="CE661" i="1"/>
  <c r="BB662" i="1"/>
  <c r="BD662" i="1"/>
  <c r="BQ662" i="1"/>
  <c r="BY662" i="1"/>
  <c r="CE662" i="1"/>
  <c r="AS663" i="1"/>
  <c r="BB663" i="1"/>
  <c r="BD663" i="1"/>
  <c r="BQ663" i="1"/>
  <c r="BY663" i="1"/>
  <c r="CE663" i="1"/>
  <c r="BB664" i="1"/>
  <c r="BD664" i="1"/>
  <c r="BQ664" i="1"/>
  <c r="BY664" i="1"/>
  <c r="CE664" i="1"/>
  <c r="BB665" i="1"/>
  <c r="BD665" i="1"/>
  <c r="BQ665" i="1"/>
  <c r="BY665" i="1"/>
  <c r="CE665" i="1"/>
  <c r="BB666" i="1"/>
  <c r="BD666" i="1"/>
  <c r="BQ666" i="1"/>
  <c r="CE666" i="1"/>
  <c r="BB667" i="1"/>
  <c r="BD667" i="1"/>
  <c r="BQ667" i="1"/>
  <c r="BY667" i="1"/>
  <c r="CE667" i="1"/>
  <c r="BB668" i="1"/>
  <c r="BQ668" i="1"/>
  <c r="BY668" i="1"/>
  <c r="CE668" i="1"/>
  <c r="BB669" i="1"/>
  <c r="BD669" i="1"/>
  <c r="BQ669" i="1"/>
  <c r="CE669" i="1"/>
  <c r="BB670" i="1"/>
  <c r="BD670" i="1"/>
  <c r="BQ670" i="1"/>
  <c r="CE670" i="1"/>
  <c r="BB671" i="1"/>
  <c r="BD671" i="1"/>
  <c r="BQ671" i="1"/>
  <c r="CE671" i="1"/>
  <c r="BB672" i="1"/>
  <c r="BD672" i="1"/>
  <c r="BQ672" i="1"/>
  <c r="BY672" i="1"/>
  <c r="CE672" i="1"/>
  <c r="AS673" i="1"/>
  <c r="BB673" i="1"/>
  <c r="BD673" i="1"/>
  <c r="BQ673" i="1"/>
  <c r="BY673" i="1"/>
  <c r="CE673" i="1"/>
  <c r="BB674" i="1"/>
  <c r="BD674" i="1"/>
  <c r="BY674" i="1"/>
  <c r="CE674" i="1"/>
  <c r="BB675" i="1"/>
  <c r="BD675" i="1"/>
  <c r="BQ675" i="1"/>
  <c r="BY675" i="1"/>
  <c r="CE675" i="1"/>
  <c r="BB676" i="1"/>
  <c r="BD676" i="1"/>
  <c r="BQ676" i="1"/>
  <c r="BY676" i="1"/>
  <c r="CE676" i="1"/>
  <c r="BB677" i="1"/>
  <c r="BD677" i="1"/>
  <c r="BQ677" i="1"/>
  <c r="CE677" i="1"/>
  <c r="BB678" i="1"/>
  <c r="BD678" i="1"/>
  <c r="BQ678" i="1"/>
  <c r="CE678" i="1"/>
  <c r="BB679" i="1"/>
  <c r="BD679" i="1"/>
  <c r="BQ679" i="1"/>
  <c r="BY679" i="1"/>
  <c r="CE679" i="1"/>
  <c r="BB680" i="1"/>
  <c r="BD680" i="1"/>
  <c r="BQ680" i="1"/>
  <c r="CE680" i="1"/>
  <c r="BB681" i="1"/>
  <c r="BD681" i="1"/>
  <c r="CE681" i="1"/>
  <c r="AS682" i="1"/>
  <c r="BB682" i="1"/>
  <c r="BD682" i="1"/>
  <c r="BQ682" i="1"/>
  <c r="BY682" i="1"/>
  <c r="CE682" i="1"/>
  <c r="BB683" i="1"/>
  <c r="BD683" i="1"/>
  <c r="BQ683" i="1"/>
  <c r="BY683" i="1"/>
  <c r="CE683" i="1"/>
  <c r="BB684" i="1"/>
  <c r="BD684" i="1"/>
  <c r="BQ684" i="1"/>
  <c r="BY684" i="1"/>
  <c r="CE684" i="1"/>
  <c r="BB685" i="1"/>
  <c r="BQ685" i="1"/>
  <c r="BY685" i="1"/>
  <c r="CE685" i="1"/>
  <c r="BB686" i="1"/>
  <c r="BD686" i="1"/>
  <c r="BQ686" i="1"/>
  <c r="BY686" i="1"/>
  <c r="CE686" i="1"/>
  <c r="BB687" i="1"/>
  <c r="BD687" i="1"/>
  <c r="BQ687" i="1"/>
  <c r="CE687" i="1"/>
  <c r="AS688" i="1"/>
  <c r="BB688" i="1"/>
  <c r="BD688" i="1"/>
  <c r="BQ688" i="1"/>
  <c r="BY688" i="1"/>
  <c r="CE688" i="1"/>
  <c r="BB689" i="1"/>
  <c r="BD689" i="1"/>
  <c r="BQ689" i="1"/>
  <c r="BY689" i="1"/>
  <c r="CE689" i="1"/>
  <c r="BB690" i="1"/>
  <c r="BD690" i="1"/>
  <c r="BQ690" i="1"/>
  <c r="BY690" i="1"/>
  <c r="CE690" i="1"/>
  <c r="BB691" i="1"/>
  <c r="BD691" i="1"/>
  <c r="BQ691" i="1"/>
  <c r="BY691" i="1"/>
  <c r="CE691" i="1"/>
  <c r="BB692" i="1"/>
  <c r="BD692" i="1"/>
  <c r="BQ692" i="1"/>
  <c r="BY692" i="1"/>
  <c r="CE692" i="1"/>
  <c r="BB693" i="1"/>
  <c r="BD693" i="1"/>
  <c r="BQ693" i="1"/>
  <c r="CE693" i="1"/>
  <c r="AS694" i="1"/>
  <c r="BB694" i="1"/>
  <c r="BD694" i="1"/>
  <c r="BQ694" i="1"/>
  <c r="CE694" i="1"/>
  <c r="BB695" i="1"/>
  <c r="BD695" i="1"/>
  <c r="BQ695" i="1"/>
  <c r="CE695" i="1"/>
  <c r="BB696" i="1"/>
  <c r="BD696" i="1"/>
  <c r="BQ696" i="1"/>
  <c r="BY696" i="1"/>
  <c r="CE696" i="1"/>
  <c r="AS697" i="1"/>
  <c r="BB697" i="1"/>
  <c r="BD697" i="1"/>
  <c r="BQ697" i="1"/>
  <c r="BY697" i="1"/>
  <c r="CE697" i="1"/>
  <c r="BB698" i="1"/>
  <c r="BD698" i="1"/>
  <c r="BQ698" i="1"/>
  <c r="BY698" i="1"/>
  <c r="CE698" i="1"/>
  <c r="BB699" i="1"/>
  <c r="BD699" i="1"/>
  <c r="BQ699" i="1"/>
  <c r="BY699" i="1"/>
  <c r="CE699" i="1"/>
  <c r="BB700" i="1"/>
  <c r="BD700" i="1"/>
  <c r="BQ700" i="1"/>
  <c r="CE700" i="1"/>
  <c r="BB701" i="1"/>
  <c r="BD701" i="1"/>
  <c r="BQ701" i="1"/>
  <c r="BY701" i="1"/>
  <c r="CE701" i="1"/>
  <c r="BB702" i="1"/>
  <c r="BQ702" i="1"/>
  <c r="BY702" i="1"/>
  <c r="CE702" i="1"/>
  <c r="BB703" i="1"/>
  <c r="BD703" i="1"/>
  <c r="BQ703" i="1"/>
  <c r="BY703" i="1"/>
  <c r="CE703" i="1"/>
  <c r="BB704" i="1"/>
  <c r="BD704" i="1"/>
  <c r="BQ704" i="1"/>
  <c r="BY704" i="1"/>
  <c r="CE704" i="1"/>
  <c r="BB705" i="1"/>
  <c r="BD705" i="1"/>
  <c r="BQ705" i="1"/>
  <c r="BY705" i="1"/>
  <c r="CE705" i="1"/>
  <c r="BB706" i="1"/>
  <c r="BQ706" i="1"/>
  <c r="BY706" i="1"/>
  <c r="BB707" i="1"/>
  <c r="BD707" i="1"/>
  <c r="BQ707" i="1"/>
  <c r="BY707" i="1"/>
  <c r="CE707" i="1"/>
  <c r="BB708" i="1"/>
  <c r="BD708" i="1"/>
  <c r="BQ708" i="1"/>
  <c r="CE708" i="1"/>
  <c r="BB709" i="1"/>
  <c r="BD709" i="1"/>
  <c r="BQ709" i="1"/>
  <c r="BY709" i="1"/>
  <c r="CE709" i="1"/>
  <c r="BB710" i="1"/>
  <c r="BD710" i="1"/>
  <c r="BQ710" i="1"/>
  <c r="CE710" i="1"/>
  <c r="BB711" i="1"/>
  <c r="BD711" i="1"/>
  <c r="BQ711" i="1"/>
  <c r="BY711" i="1"/>
  <c r="CE711" i="1"/>
  <c r="BB712" i="1"/>
  <c r="BD712" i="1"/>
  <c r="BQ712" i="1"/>
  <c r="CE712" i="1"/>
  <c r="AS713" i="1"/>
  <c r="BB713" i="1"/>
  <c r="BD713" i="1"/>
  <c r="BQ713" i="1"/>
  <c r="BY713" i="1"/>
  <c r="CE713" i="1"/>
  <c r="BB714" i="1"/>
  <c r="CE714" i="1"/>
  <c r="AS715" i="1"/>
  <c r="BB715" i="1"/>
  <c r="BD715" i="1"/>
  <c r="BQ715" i="1"/>
  <c r="BY715" i="1"/>
  <c r="CE715" i="1"/>
  <c r="BB716" i="1"/>
  <c r="BD716" i="1"/>
  <c r="BQ716" i="1"/>
  <c r="BY716" i="1"/>
  <c r="CE716" i="1"/>
  <c r="BB717" i="1"/>
  <c r="BD717" i="1"/>
  <c r="BQ717" i="1"/>
  <c r="BY717" i="1"/>
  <c r="CE717" i="1"/>
  <c r="AS718" i="1"/>
  <c r="BB718" i="1"/>
  <c r="BD718" i="1"/>
  <c r="BQ718" i="1"/>
  <c r="BY718" i="1"/>
  <c r="CE718" i="1"/>
  <c r="BB719" i="1"/>
  <c r="BD719" i="1"/>
  <c r="BQ719" i="1"/>
  <c r="BY719" i="1"/>
  <c r="BB720" i="1"/>
  <c r="BD720" i="1"/>
  <c r="BQ720" i="1"/>
  <c r="CE720" i="1"/>
  <c r="BB721" i="1"/>
  <c r="BD721" i="1"/>
  <c r="BQ721" i="1"/>
  <c r="BY721" i="1"/>
  <c r="CE721" i="1"/>
  <c r="BB722" i="1"/>
  <c r="BD722" i="1"/>
  <c r="BQ722" i="1"/>
  <c r="CE722" i="1"/>
  <c r="BB723" i="1"/>
  <c r="BD723" i="1"/>
  <c r="BY723" i="1"/>
  <c r="CE723" i="1"/>
  <c r="BB724" i="1"/>
  <c r="BD724" i="1"/>
  <c r="BQ724" i="1"/>
  <c r="BY724" i="1"/>
  <c r="CE724" i="1"/>
  <c r="BB725" i="1"/>
  <c r="BD725" i="1"/>
  <c r="BQ725" i="1"/>
  <c r="BY725" i="1"/>
  <c r="CE725" i="1"/>
  <c r="BB726" i="1"/>
  <c r="BD726" i="1"/>
  <c r="BQ726" i="1"/>
  <c r="BY726" i="1"/>
  <c r="CE726" i="1"/>
  <c r="BB727" i="1"/>
  <c r="BD727" i="1"/>
  <c r="BQ727" i="1"/>
  <c r="BY727" i="1"/>
  <c r="CE727" i="1"/>
  <c r="BB728" i="1"/>
  <c r="BD728" i="1"/>
  <c r="BQ728" i="1"/>
  <c r="BY728" i="1"/>
  <c r="CE728" i="1"/>
  <c r="BB729" i="1"/>
  <c r="BD729" i="1"/>
  <c r="BQ729" i="1"/>
  <c r="BY729" i="1"/>
  <c r="CE729" i="1"/>
  <c r="BB730" i="1"/>
  <c r="BD730" i="1"/>
  <c r="BQ730" i="1"/>
  <c r="BY730" i="1"/>
  <c r="CE730" i="1"/>
  <c r="BB731" i="1"/>
  <c r="BD731" i="1"/>
  <c r="BQ731" i="1"/>
  <c r="BY731" i="1"/>
  <c r="CE731" i="1"/>
  <c r="BB732" i="1"/>
  <c r="BQ732" i="1"/>
  <c r="CE732" i="1"/>
  <c r="BB733" i="1"/>
  <c r="BD733" i="1"/>
  <c r="BQ733" i="1"/>
  <c r="BY733" i="1"/>
  <c r="CE733" i="1"/>
  <c r="BB734" i="1"/>
  <c r="BD734" i="1"/>
  <c r="BQ734" i="1"/>
  <c r="BY734" i="1"/>
  <c r="CE734" i="1"/>
  <c r="BB735" i="1"/>
  <c r="BD735" i="1"/>
  <c r="BQ735" i="1"/>
  <c r="BY735" i="1"/>
  <c r="CE735" i="1"/>
  <c r="BB736" i="1"/>
  <c r="BD736" i="1"/>
  <c r="BQ736" i="1"/>
  <c r="CE736" i="1"/>
  <c r="BB737" i="1"/>
  <c r="BD737" i="1"/>
  <c r="BQ737" i="1"/>
  <c r="BY737" i="1"/>
  <c r="CE737" i="1"/>
  <c r="AS738" i="1"/>
  <c r="BB738" i="1"/>
  <c r="BD738" i="1"/>
  <c r="BQ738" i="1"/>
  <c r="BY738" i="1"/>
  <c r="CE738" i="1"/>
  <c r="BB739" i="1"/>
  <c r="BD739" i="1"/>
  <c r="BY739" i="1"/>
  <c r="CE739" i="1"/>
  <c r="AS740" i="1"/>
  <c r="BB740" i="1"/>
  <c r="BD740" i="1"/>
  <c r="BQ740" i="1"/>
  <c r="BY740" i="1"/>
  <c r="CE740" i="1"/>
  <c r="BB741" i="1"/>
  <c r="BD741" i="1"/>
  <c r="BQ741" i="1"/>
  <c r="CE741" i="1"/>
  <c r="BB742" i="1"/>
  <c r="BD742" i="1"/>
  <c r="BQ742" i="1"/>
  <c r="BY742" i="1"/>
  <c r="CE742" i="1"/>
  <c r="BB743" i="1"/>
  <c r="BD743" i="1"/>
  <c r="BQ743" i="1"/>
  <c r="BY743" i="1"/>
  <c r="CE743" i="1"/>
  <c r="BB744" i="1"/>
  <c r="BD744" i="1"/>
  <c r="BQ744" i="1"/>
  <c r="BY744" i="1"/>
  <c r="CE744" i="1"/>
  <c r="AS745" i="1"/>
  <c r="BB745" i="1"/>
  <c r="BD745" i="1"/>
  <c r="BQ745" i="1"/>
  <c r="BY745" i="1"/>
  <c r="CE745" i="1"/>
  <c r="AS746" i="1"/>
  <c r="BB746" i="1"/>
  <c r="BD746" i="1"/>
  <c r="BQ746" i="1"/>
  <c r="CE746" i="1"/>
  <c r="BB747" i="1"/>
  <c r="BD747" i="1"/>
  <c r="BQ747" i="1"/>
  <c r="BY747" i="1"/>
  <c r="CE747" i="1"/>
  <c r="BB748" i="1"/>
  <c r="BD748" i="1"/>
  <c r="BQ748" i="1"/>
  <c r="CE748" i="1"/>
  <c r="BB749" i="1"/>
  <c r="BD749" i="1"/>
  <c r="BY749" i="1"/>
  <c r="CE749" i="1"/>
  <c r="BB750" i="1"/>
  <c r="BD750" i="1"/>
  <c r="BQ750" i="1"/>
  <c r="BY750" i="1"/>
  <c r="CE750" i="1"/>
  <c r="BB751" i="1"/>
  <c r="BD751" i="1"/>
  <c r="BQ751" i="1"/>
  <c r="CE751" i="1"/>
  <c r="BB752" i="1"/>
  <c r="BD752" i="1"/>
  <c r="BQ752" i="1"/>
  <c r="BY752" i="1"/>
  <c r="CE752" i="1"/>
  <c r="BB753" i="1"/>
  <c r="BD753" i="1"/>
  <c r="BQ753" i="1"/>
  <c r="BY753" i="1"/>
  <c r="CE753" i="1"/>
  <c r="AS754" i="1"/>
  <c r="BB754" i="1"/>
  <c r="BQ754" i="1"/>
  <c r="CE754" i="1"/>
  <c r="BB755" i="1"/>
  <c r="BD755" i="1"/>
  <c r="BQ755" i="1"/>
  <c r="BY755" i="1"/>
  <c r="CE755" i="1"/>
  <c r="BB756" i="1"/>
  <c r="BD756" i="1"/>
  <c r="BQ756" i="1"/>
  <c r="CE756" i="1"/>
  <c r="BB757" i="1"/>
  <c r="BD757" i="1"/>
  <c r="BQ757" i="1"/>
  <c r="BY757" i="1"/>
  <c r="CE757" i="1"/>
  <c r="BB758" i="1"/>
  <c r="BD758" i="1"/>
  <c r="BQ758" i="1"/>
  <c r="CE758" i="1"/>
  <c r="AS759" i="1"/>
  <c r="BB759" i="1"/>
  <c r="BD759" i="1"/>
  <c r="BQ759" i="1"/>
  <c r="BY759" i="1"/>
  <c r="CE759" i="1"/>
  <c r="BB760" i="1"/>
  <c r="BD760" i="1"/>
  <c r="BQ760" i="1"/>
  <c r="CE760" i="1"/>
  <c r="BB761" i="1"/>
  <c r="BD761" i="1"/>
  <c r="BQ761" i="1"/>
  <c r="BY761" i="1"/>
  <c r="CE761" i="1"/>
  <c r="BB762" i="1"/>
  <c r="BD762" i="1"/>
  <c r="BQ762" i="1"/>
  <c r="CE762" i="1"/>
  <c r="BB763" i="1"/>
  <c r="BQ763" i="1"/>
  <c r="BY763" i="1"/>
  <c r="CE763" i="1"/>
  <c r="BB764" i="1"/>
  <c r="BD764" i="1"/>
  <c r="BQ764" i="1"/>
  <c r="BY764" i="1"/>
  <c r="CE764" i="1"/>
  <c r="BB765" i="1"/>
  <c r="BD765" i="1"/>
  <c r="BQ765" i="1"/>
  <c r="BY765" i="1"/>
  <c r="CE765" i="1"/>
  <c r="BB766" i="1"/>
  <c r="BD766" i="1"/>
  <c r="BQ766" i="1"/>
  <c r="BY766" i="1"/>
  <c r="BB767" i="1"/>
  <c r="BD767" i="1"/>
  <c r="BQ767" i="1"/>
  <c r="BY767" i="1"/>
  <c r="CE767" i="1"/>
  <c r="BB768" i="1"/>
  <c r="BD768" i="1"/>
  <c r="BQ768" i="1"/>
  <c r="BY768" i="1"/>
  <c r="CE768" i="1"/>
  <c r="BB769" i="1"/>
  <c r="BQ769" i="1"/>
  <c r="BY769" i="1"/>
  <c r="CE769" i="1"/>
  <c r="BB770" i="1"/>
  <c r="BD770" i="1"/>
  <c r="BQ770" i="1"/>
  <c r="BY770" i="1"/>
  <c r="CE770" i="1"/>
  <c r="BB771" i="1"/>
  <c r="BD771" i="1"/>
  <c r="BQ771" i="1"/>
  <c r="BY771" i="1"/>
  <c r="CE771" i="1"/>
</calcChain>
</file>

<file path=xl/sharedStrings.xml><?xml version="1.0" encoding="utf-8"?>
<sst xmlns="http://schemas.openxmlformats.org/spreadsheetml/2006/main" count="14044" uniqueCount="2200">
  <si>
    <t>city</t>
  </si>
  <si>
    <t>Age</t>
  </si>
  <si>
    <t>Gender</t>
  </si>
  <si>
    <t>origin</t>
  </si>
  <si>
    <t>eduLevel</t>
  </si>
  <si>
    <t>studyStatus</t>
  </si>
  <si>
    <t>currentUni</t>
  </si>
  <si>
    <t>otherUni</t>
  </si>
  <si>
    <t>predField</t>
  </si>
  <si>
    <t>predField2</t>
  </si>
  <si>
    <t>predSocSci</t>
  </si>
  <si>
    <t>predInfoTech</t>
  </si>
  <si>
    <t>predEcon</t>
  </si>
  <si>
    <t>predMedia</t>
  </si>
  <si>
    <t>predLang</t>
  </si>
  <si>
    <t>predEng</t>
  </si>
  <si>
    <t>predMedicine</t>
  </si>
  <si>
    <t>typeSocSci</t>
  </si>
  <si>
    <t>predOther</t>
  </si>
  <si>
    <t>enrolField</t>
  </si>
  <si>
    <t>enrolSocSci</t>
  </si>
  <si>
    <t>enrolOther</t>
  </si>
  <si>
    <t>noStudyReason</t>
  </si>
  <si>
    <t>ReasonDoc</t>
  </si>
  <si>
    <t>ReasonNoHS</t>
  </si>
  <si>
    <t>ReasonNoNeed</t>
  </si>
  <si>
    <t>ReasonNoMoney</t>
  </si>
  <si>
    <t>ReasonNoGetCol</t>
  </si>
  <si>
    <t>ReasonMarried</t>
  </si>
  <si>
    <t>ReasonOther</t>
  </si>
  <si>
    <t>ReasonWOther</t>
  </si>
  <si>
    <t>appliedUniTr</t>
  </si>
  <si>
    <t>proofEdu</t>
  </si>
  <si>
    <t>proofEduNoDoc</t>
  </si>
  <si>
    <t>proofEduNoUniCor</t>
  </si>
  <si>
    <t>proofEduOther</t>
  </si>
  <si>
    <t>proofEduAcRec</t>
  </si>
  <si>
    <t>proofEduParRec</t>
  </si>
  <si>
    <t>proofEduDegree</t>
  </si>
  <si>
    <t>proofEduGradCer</t>
  </si>
  <si>
    <t>proofEduUniCard</t>
  </si>
  <si>
    <t>otherDoc</t>
  </si>
  <si>
    <t>triedGetDoc</t>
  </si>
  <si>
    <t>ReasonNoDoc</t>
  </si>
  <si>
    <t>ReasonNoDocOoS</t>
  </si>
  <si>
    <t>ReasonNoDocSec</t>
  </si>
  <si>
    <t>ReasonNoDocNoTea</t>
  </si>
  <si>
    <t>ReasonNoDocNoFam</t>
  </si>
  <si>
    <t>ReasonNoDocNoMon</t>
  </si>
  <si>
    <t>ReasonNoDocOther</t>
  </si>
  <si>
    <t>ReasonNoDocOtherExp</t>
  </si>
  <si>
    <t>Ø¥If.you.do.not.have.documents..why...two.maximum..</t>
  </si>
  <si>
    <t>viewVoc</t>
  </si>
  <si>
    <t>viewVocOther</t>
  </si>
  <si>
    <t>predVoc</t>
  </si>
  <si>
    <t>predVocNoInt</t>
  </si>
  <si>
    <t>predVocOther</t>
  </si>
  <si>
    <t>predVocPMA</t>
  </si>
  <si>
    <t>predVocTour</t>
  </si>
  <si>
    <t>predVocNurse</t>
  </si>
  <si>
    <t>predVocCons</t>
  </si>
  <si>
    <t>predVocMech</t>
  </si>
  <si>
    <t>predVocAgri</t>
  </si>
  <si>
    <t>predVocOtSpec</t>
  </si>
  <si>
    <t>onlineCor</t>
  </si>
  <si>
    <t>onlinePlace</t>
  </si>
  <si>
    <t>onlineOther</t>
  </si>
  <si>
    <t>onlineNoReason</t>
  </si>
  <si>
    <t>onlineNoReasonNoSub</t>
  </si>
  <si>
    <t>onlineNoReasonNoRecog</t>
  </si>
  <si>
    <t>onlineNoReasonNoNet</t>
  </si>
  <si>
    <t>onlineNoReasonNoFind</t>
  </si>
  <si>
    <t>onlineNoReasonNoMoney</t>
  </si>
  <si>
    <t>onlineNoReasonNoArab</t>
  </si>
  <si>
    <t>If.you.have.not.taken.courses.on.line..why.not...two.maximum.2</t>
  </si>
  <si>
    <t>onlineView</t>
  </si>
  <si>
    <t>onlineViewNoUni</t>
  </si>
  <si>
    <t>onlineViewNoWorth</t>
  </si>
  <si>
    <t>onlineViewUseful</t>
  </si>
  <si>
    <t>onlineViewDifAcc</t>
  </si>
  <si>
    <t>onlineViewDifStu</t>
  </si>
  <si>
    <t>findOpport</t>
  </si>
  <si>
    <t>findOpportFri</t>
  </si>
  <si>
    <t>findOpportDub</t>
  </si>
  <si>
    <t>findOpportTeach</t>
  </si>
  <si>
    <t>findOpportAlfa</t>
  </si>
  <si>
    <t>findOpportTwitter</t>
  </si>
  <si>
    <t>findOpportFace</t>
  </si>
  <si>
    <t>findOpportOther</t>
  </si>
  <si>
    <t>findOpportWOther</t>
  </si>
  <si>
    <t>X__version__</t>
  </si>
  <si>
    <t>X_version_</t>
  </si>
  <si>
    <t>X_version__001</t>
  </si>
  <si>
    <t>X_id</t>
  </si>
  <si>
    <t>X_uuid</t>
  </si>
  <si>
    <t>X_submission_time</t>
  </si>
  <si>
    <t>X_index</t>
  </si>
  <si>
    <t>Istanbul</t>
  </si>
  <si>
    <t>FeMale</t>
  </si>
  <si>
    <t>Hama</t>
  </si>
  <si>
    <t xml:space="preserve"> Started my BA but could not finish it.</t>
  </si>
  <si>
    <t>Studying at university</t>
  </si>
  <si>
    <t xml:space="preserve"> Turkish public university</t>
  </si>
  <si>
    <t>Languages and Literature</t>
  </si>
  <si>
    <t xml:space="preserve"> Applied and was admitted</t>
  </si>
  <si>
    <t xml:space="preserve"> University course description  University course description - Full academic record (university or â€œmiddle instituteâ€)  - University student card (university or â€œmiddle instituteâ€)</t>
  </si>
  <si>
    <t>Yes</t>
  </si>
  <si>
    <t>no</t>
  </si>
  <si>
    <t>None</t>
  </si>
  <si>
    <t>vdBBbEuUuJhuM6774rNpzJ</t>
  </si>
  <si>
    <t>v4PgidpmvoCYAbhanB8zPi</t>
  </si>
  <si>
    <t>vHLR5TaRhMYsFFFE4sWRw5</t>
  </si>
  <si>
    <t>fdbaf506-932b-418c-b147-13a3af2463f5</t>
  </si>
  <si>
    <t>2017-06-13T10:30:00</t>
  </si>
  <si>
    <t>Gaziantep</t>
  </si>
  <si>
    <t>Male</t>
  </si>
  <si>
    <t xml:space="preserve"> â€œDiplomaâ€ (one-year post-grad degree), MA, or above</t>
  </si>
  <si>
    <t>Not studying now</t>
  </si>
  <si>
    <t xml:space="preserve"> Economics</t>
  </si>
  <si>
    <t xml:space="preserve"> Married/Have to take care of family</t>
  </si>
  <si>
    <t xml:space="preserve"> Did not apply</t>
  </si>
  <si>
    <t xml:space="preserve"> University course description  University course description - Full academic record (university or â€œmiddle instituteâ€)  - The original degree (university or â€œmiddle instituteâ€) - University student card (university or â€œmiddle instituteâ€)</t>
  </si>
  <si>
    <t>d6107f95-ea30-41ab-b55b-4eef1efe1ca4</t>
  </si>
  <si>
    <t>2017-06-14T07:10:01</t>
  </si>
  <si>
    <t>Lattakia</t>
  </si>
  <si>
    <t xml:space="preserve"> Vocational high school (Industrial or Commercial)</t>
  </si>
  <si>
    <t xml:space="preserve"> Engineering  Media/Journalism/Cinema</t>
  </si>
  <si>
    <t xml:space="preserve"> Donâ€™t have money to study</t>
  </si>
  <si>
    <t xml:space="preserve"> applied and Waiting ro the Result</t>
  </si>
  <si>
    <t xml:space="preserve"> University course description</t>
  </si>
  <si>
    <t>achitecture or civil engineering</t>
  </si>
  <si>
    <t>87404f80-8fb3-48a1-9b12-8f1fbf68c5f6</t>
  </si>
  <si>
    <t>2017-06-01T00:31:24</t>
  </si>
  <si>
    <t>Damascus</t>
  </si>
  <si>
    <t>Languages and Literature   Social Sciences (please specify)</t>
  </si>
  <si>
    <t>SociologyØŒHistory</t>
  </si>
  <si>
    <t xml:space="preserve"> Donâ€™t have money to study  Was not able to get into a college</t>
  </si>
  <si>
    <t xml:space="preserve"> Applied and was not admitted</t>
  </si>
  <si>
    <t xml:space="preserve"> University course description  University course description - Full academic record (university or â€œmiddle instituteâ€)  - Partial academic record (university or â€œmiddle instituteâ€) - University student card (university or â€œmiddle instituteâ€)</t>
  </si>
  <si>
    <t xml:space="preserve">  Other</t>
  </si>
  <si>
    <t>saudi Arabia</t>
  </si>
  <si>
    <t>b3439748-f461-407e-b712-9e16a019f2e9</t>
  </si>
  <si>
    <t>2017-05-31T19:27:30</t>
  </si>
  <si>
    <t>Mersin</t>
  </si>
  <si>
    <t xml:space="preserve"> Two-year college (â€œMiddle Instituteâ€)</t>
  </si>
  <si>
    <t xml:space="preserve"> Engineering</t>
  </si>
  <si>
    <t>- University student card (university or â€œmiddle instituteâ€)</t>
  </si>
  <si>
    <t>Agriculture</t>
  </si>
  <si>
    <t>652ca228-dc5d-4274-871f-8379955f97e1</t>
  </si>
  <si>
    <t>2017-06-13T10:15:43</t>
  </si>
  <si>
    <t>Nizip</t>
  </si>
  <si>
    <t>Raqqa</t>
  </si>
  <si>
    <t xml:space="preserve"> Medicine/Dentistry/Pharmacology</t>
  </si>
  <si>
    <t xml:space="preserve"> University course description - Partial academic record (university or â€œmiddle instituteâ€) - University student card (university or â€œmiddle instituteâ€)</t>
  </si>
  <si>
    <t>14bcfe66-c605-4d2e-8cb4-d319827a10f2</t>
  </si>
  <si>
    <t>2017-06-12T17:28:33</t>
  </si>
  <si>
    <t>Idlib</t>
  </si>
  <si>
    <t xml:space="preserve"> BA</t>
  </si>
  <si>
    <t>- The original degree (university or â€œmiddle instituteâ€)</t>
  </si>
  <si>
    <t>e3a34a0e-a4df-4e94-a679-ef24e02ae7a0</t>
  </si>
  <si>
    <t>2017-06-13T09:54:25</t>
  </si>
  <si>
    <t>Iskenderun</t>
  </si>
  <si>
    <t>Rif Dimashq</t>
  </si>
  <si>
    <t>- Graduation certificate (university or â€œmiddle instituteâ€)</t>
  </si>
  <si>
    <t>Turkey</t>
  </si>
  <si>
    <t>8648a289-fc50-42ff-9a04-7b23a7ef22a0</t>
  </si>
  <si>
    <t>2017-06-13T09:43:58</t>
  </si>
  <si>
    <t>Reyhanli</t>
  </si>
  <si>
    <t>Homs</t>
  </si>
  <si>
    <t xml:space="preserve">  General High School (Scientific or Literary)</t>
  </si>
  <si>
    <t>c862ff3d-e3c3-4f34-84c9-367444002c1d</t>
  </si>
  <si>
    <t>2017-05-27T19:30:36</t>
  </si>
  <si>
    <t>Edirne</t>
  </si>
  <si>
    <t>Healthcare Management</t>
  </si>
  <si>
    <t>- Full academic record (university or â€œmiddle instituteâ€)  - The original degree (university or â€œmiddle instituteâ€)</t>
  </si>
  <si>
    <t>27689b29-8077-49c5-b279-3f2f81667e7d</t>
  </si>
  <si>
    <t>2017-06-13T08:50:00</t>
  </si>
  <si>
    <t>Aleppo</t>
  </si>
  <si>
    <t>- Full academic record (university or â€œmiddle instituteâ€)  - Graduation certificate (university or â€œmiddle instituteâ€)</t>
  </si>
  <si>
    <t>- 10-50 US dollars per course</t>
  </si>
  <si>
    <t>73e0d3d6-c2df-4ba6-b45e-4561b785a792</t>
  </si>
  <si>
    <t>2017-06-13T07:50:33</t>
  </si>
  <si>
    <t>Sanliurfa</t>
  </si>
  <si>
    <t xml:space="preserve"> Middle School or (Basic Education)</t>
  </si>
  <si>
    <t xml:space="preserve"> I do not have any documents</t>
  </si>
  <si>
    <t>85a3d0cc-8818-4892-866f-66d84325c8f1</t>
  </si>
  <si>
    <t>2017-06-13T07:29:09</t>
  </si>
  <si>
    <t xml:space="preserve"> Information Technology</t>
  </si>
  <si>
    <t>- Full academic record (university or â€œmiddle instituteâ€)  - Partial academic record (university or â€œmiddle instituteâ€) - The original degree (university or â€œmiddle instituteâ€) - Graduation certificate (university or â€œmiddle instituteâ€)</t>
  </si>
  <si>
    <t>Middle School Certificate- Ø§Ù„ØªØ§Ø³Ø¹</t>
  </si>
  <si>
    <t>be2e731e-13f3-4ba5-acf5-19b251b5b6d8</t>
  </si>
  <si>
    <t>2017-06-13T05:45:15</t>
  </si>
  <si>
    <t>Kahramanmaras</t>
  </si>
  <si>
    <t xml:space="preserve"> University course description  University course description</t>
  </si>
  <si>
    <t>Edraak</t>
  </si>
  <si>
    <t>0d2854dc-b046-46de-8f23-1f49e8d57c03</t>
  </si>
  <si>
    <t>2017-06-13T02:09:46</t>
  </si>
  <si>
    <t xml:space="preserve"> Donâ€™t have money to studyDo not have the necessary paperwork</t>
  </si>
  <si>
    <t xml:space="preserve"> University course description - Full academic record (university or â€œmiddle instituteâ€)  - The original degree (university or â€œmiddle instituteâ€)</t>
  </si>
  <si>
    <t>Ù…- Useful but not as good as going to university  - Too difficult to study alone</t>
  </si>
  <si>
    <t>af409487-1e5b-441e-9a2f-da2efd03b80e</t>
  </si>
  <si>
    <t>2017-06-13T01:45:14</t>
  </si>
  <si>
    <t>fc7fb06b-89a0-4f89-8809-06e051df0d98</t>
  </si>
  <si>
    <t>2017-06-13T00:50:30</t>
  </si>
  <si>
    <t>Middle School Certificate</t>
  </si>
  <si>
    <t>8efc0d36-6457-4bbf-84b7-188476e39e5b</t>
  </si>
  <si>
    <t>2017-06-13T00:36:53</t>
  </si>
  <si>
    <t>Studying at a center to prepare for university admission</t>
  </si>
  <si>
    <t xml:space="preserve"> Engineering  Information Technology</t>
  </si>
  <si>
    <t xml:space="preserve"> Donâ€™t have money to study  Married/Have to take care of family</t>
  </si>
  <si>
    <t>3b317010-ccea-488e-a8c2-f0a36cded9c5</t>
  </si>
  <si>
    <t>2017-06-13T00:33:32</t>
  </si>
  <si>
    <t>95690011-4201-4bf8-99ec-a29361a794ef</t>
  </si>
  <si>
    <t>2017-06-13T00:26:38</t>
  </si>
  <si>
    <t>Adana</t>
  </si>
  <si>
    <t>Law</t>
  </si>
  <si>
    <t xml:space="preserve"> University course description - University student card (university or â€œmiddle instituteâ€)</t>
  </si>
  <si>
    <t>79d50847-e092-457f-8b7a-354d849e4adc</t>
  </si>
  <si>
    <t>2017-06-13T00:12:19</t>
  </si>
  <si>
    <t>c8921c33-0eab-4058-8c5b-5133ef06de65</t>
  </si>
  <si>
    <t>2017-06-12T23:22:00</t>
  </si>
  <si>
    <t>Ankara</t>
  </si>
  <si>
    <t>6ba4a91f-73bc-49d1-873d-51b32db2f3e2</t>
  </si>
  <si>
    <t>2017-06-12T22:55:33</t>
  </si>
  <si>
    <t>Antakya</t>
  </si>
  <si>
    <t>2037176d-0f19-4618-8325-49ac7cc5bca1</t>
  </si>
  <si>
    <t>2017-06-13T21:31:18</t>
  </si>
  <si>
    <t>e3758dd1-e16c-41b5-a278-bdeec897a123</t>
  </si>
  <si>
    <t>2017-05-28T14:51:11</t>
  </si>
  <si>
    <t>Kayseri</t>
  </si>
  <si>
    <t xml:space="preserve"> Gaziantep University (The Arabic branch)</t>
  </si>
  <si>
    <t xml:space="preserve"> Veterinary medicine</t>
  </si>
  <si>
    <t xml:space="preserve">  Veterinary medicine</t>
  </si>
  <si>
    <t>- 50-100 US dollars per course</t>
  </si>
  <si>
    <t>a0d584ca-c8a8-4896-a928-6f66a2f4ccd6</t>
  </si>
  <si>
    <t>2017-05-28T14:20:20</t>
  </si>
  <si>
    <t>Mardin</t>
  </si>
  <si>
    <t xml:space="preserve"> Economics  Information Technology</t>
  </si>
  <si>
    <t xml:space="preserve"> I donâ€™t need more education</t>
  </si>
  <si>
    <t xml:space="preserve"> University course description - Full academic record (university or â€œmiddle instituteâ€)  - The original degree (university or â€œmiddle instituteâ€) - Graduation certificate (university or â€œmiddle instituteâ€)</t>
  </si>
  <si>
    <t>dab6a30e-013c-4754-9f5e-a8ee781501fa</t>
  </si>
  <si>
    <t>2017-05-28T14:17:57</t>
  </si>
  <si>
    <t xml:space="preserve"> Media/Journalism/Cinema Economics  Information Technology</t>
  </si>
  <si>
    <t>80587911-f2bf-4aba-a04b-0ad0900719eb</t>
  </si>
  <si>
    <t>2017-05-28T14:16:15</t>
  </si>
  <si>
    <t>Konya</t>
  </si>
  <si>
    <t xml:space="preserve">Veterinary </t>
  </si>
  <si>
    <t>15b083dc-2678-47d5-b391-bff897efe676</t>
  </si>
  <si>
    <t>2017-05-28T14:24:49</t>
  </si>
  <si>
    <t>Syria</t>
  </si>
  <si>
    <t>684e9c03-6d77-417d-ad89-81738cfacb0f</t>
  </si>
  <si>
    <t>2017-06-12T22:49:14</t>
  </si>
  <si>
    <t>ad0178b8-7efa-404e-b227-7148c60e0bb7</t>
  </si>
  <si>
    <t>2017-06-12T22:39:54</t>
  </si>
  <si>
    <t xml:space="preserve"> Media/Journalism/Cinema Economics</t>
  </si>
  <si>
    <t>0c80b411-0e4c-490b-bf93-9dab5ac9b6e4</t>
  </si>
  <si>
    <t>2017-06-12T22:33:24</t>
  </si>
  <si>
    <t>- 100-500 US dollars per course</t>
  </si>
  <si>
    <t>4ec82e66-e7f1-4e3f-b672-9770199c74df</t>
  </si>
  <si>
    <t>2017-06-12T22:31:23</t>
  </si>
  <si>
    <t>14b6a945-4cd6-4ef0-9fa8-f3e697285951</t>
  </si>
  <si>
    <t>2017-06-12T22:20:37</t>
  </si>
  <si>
    <t>Trasus</t>
  </si>
  <si>
    <t>Do not have the necessary paperwork</t>
  </si>
  <si>
    <t>aca62e67-7a83-4893-861b-8fcb8dc839a3</t>
  </si>
  <si>
    <t>2017-06-12T22:01:43</t>
  </si>
  <si>
    <t>TRADE</t>
  </si>
  <si>
    <t>38702763-bf1a-405a-9724-2b797c7597cc</t>
  </si>
  <si>
    <t>2017-06-12T21:51:37</t>
  </si>
  <si>
    <t>74217546-ee20-4925-94b9-adcd7359cda2</t>
  </si>
  <si>
    <t>2017-06-12T21:20:23</t>
  </si>
  <si>
    <t xml:space="preserve"> Media/Journalism/Cinema</t>
  </si>
  <si>
    <t xml:space="preserve"> Was not able to get into a college  Married/Have to take care of family</t>
  </si>
  <si>
    <t xml:space="preserve"> University course description  University course description - Full academic record (university or â€œmiddle instituteâ€)  - The original degree (university or â€œmiddle instituteâ€) - Graduation certificate (university or â€œmiddle instituteâ€)</t>
  </si>
  <si>
    <t>Jordan Kuwait Lebanon UK ...</t>
  </si>
  <si>
    <t>13786fce-4702-479a-8923-44d0fdf4ecac</t>
  </si>
  <si>
    <t>2017-06-23T14:35:28</t>
  </si>
  <si>
    <t xml:space="preserve">  Primary school</t>
  </si>
  <si>
    <t>23c35e2e-1bcd-4aa0-bd7d-b87ae2dd250f</t>
  </si>
  <si>
    <t>2017-06-12T21:12:37</t>
  </si>
  <si>
    <t>International Relations</t>
  </si>
  <si>
    <t>8620d20c-440d-451c-bdf9-86021f841751</t>
  </si>
  <si>
    <t>2017-05-28T14:38:35</t>
  </si>
  <si>
    <t>Tartus</t>
  </si>
  <si>
    <t xml:space="preserve"> University course description  University course description - Full academic record (university or â€œmiddle instituteâ€) </t>
  </si>
  <si>
    <t>c1ea952a-c13f-4522-96c2-34d4e28fce1d</t>
  </si>
  <si>
    <t>2017-06-13T20:05:13</t>
  </si>
  <si>
    <t>- The original degree (university or â€œmiddle instituteâ€) - Graduation certificate (university or â€œmiddle instituteâ€)</t>
  </si>
  <si>
    <t>0dff2118-9aeb-43fc-a428-aa5f496dc1f9</t>
  </si>
  <si>
    <t>2017-06-12T20:41:42</t>
  </si>
  <si>
    <t>76703656-88dd-4a79-8f23-f55acf7838dd</t>
  </si>
  <si>
    <t>2017-06-12T19:45:56</t>
  </si>
  <si>
    <t xml:space="preserve"> Donâ€™t have money to study  Was not able to get into a collegeDo not have the necessary paperwork</t>
  </si>
  <si>
    <t xml:space="preserve">- Full academic record (university or â€œmiddle instituteâ€) </t>
  </si>
  <si>
    <t>75e4a7c8-345c-4b09-875a-aa1648e1a756</t>
  </si>
  <si>
    <t>2017-05-28T14:34:33</t>
  </si>
  <si>
    <t>Kocaeli</t>
  </si>
  <si>
    <t xml:space="preserve"> Engineering  Economics</t>
  </si>
  <si>
    <t xml:space="preserve"> Married/Have to take care of familyDo not have the necessary paperwork</t>
  </si>
  <si>
    <t>bbca5e10-89b0-423d-ae1d-278b499f92a4</t>
  </si>
  <si>
    <t>2017-05-28T14:32:38</t>
  </si>
  <si>
    <t>Private university</t>
  </si>
  <si>
    <t>32fe642d-465b-436b-ab1a-4e3e84d14887</t>
  </si>
  <si>
    <t>2017-06-12T19:40:15</t>
  </si>
  <si>
    <t>Education  Psychological counseling</t>
  </si>
  <si>
    <t xml:space="preserve"> Donâ€™t have money to study  Was not able to get into a college  Married/Have to take care of family</t>
  </si>
  <si>
    <t>c955ba8c-3b1a-4144-b675-45d0330fc964</t>
  </si>
  <si>
    <t>2017-05-28T14:30:37</t>
  </si>
  <si>
    <t xml:space="preserve"> Was not able to get into a college</t>
  </si>
  <si>
    <t>- Full academic record (university or â€œmiddle instituteâ€)  - University student card (university or â€œmiddle instituteâ€)</t>
  </si>
  <si>
    <t>58323503-bcaa-4eee-be8a-d1974e378276</t>
  </si>
  <si>
    <t>2017-06-12T19:17:57</t>
  </si>
  <si>
    <t>eb34d093-5240-41f9-852a-c3457f7b83cd</t>
  </si>
  <si>
    <t>2017-06-12T18:58:14</t>
  </si>
  <si>
    <t>cc09a958-8a15-474d-986e-26b81c52287d</t>
  </si>
  <si>
    <t>2017-06-12T18:39:05</t>
  </si>
  <si>
    <t>ff470382-7f46-4682-8586-e7bd646e8584</t>
  </si>
  <si>
    <t>2017-06-12T17:19:11</t>
  </si>
  <si>
    <t>efd46357-b358-4112-b97a-666e8a4279a7</t>
  </si>
  <si>
    <t>2017-06-12T17:10:50</t>
  </si>
  <si>
    <t>23fe65d7-f138-4842-ad05-050d9304a5a4</t>
  </si>
  <si>
    <t>2017-06-12T16:55:01</t>
  </si>
  <si>
    <t>Drawing</t>
  </si>
  <si>
    <t>6abde82d-e340-40bb-bf3b-d4f8b975a924</t>
  </si>
  <si>
    <t>2017-06-12T16:42:58</t>
  </si>
  <si>
    <t>00cbf9a7-0319-4770-ae72-8dc28fef9fb8</t>
  </si>
  <si>
    <t>2017-06-12T16:32:32</t>
  </si>
  <si>
    <t xml:space="preserve"> Did not graduate from high school</t>
  </si>
  <si>
    <t>cfd80497-75bf-463d-b909-70aa92f3a981</t>
  </si>
  <si>
    <t>2017-06-12T16:30:34</t>
  </si>
  <si>
    <t>Dortyolu Hatay</t>
  </si>
  <si>
    <t xml:space="preserve"> Medicine/Dentistry/Pharmacology  Information Technology</t>
  </si>
  <si>
    <t>df7063dc-7c99-4fd9-a6aa-8bf6ad7e102e</t>
  </si>
  <si>
    <t>2017-06-12T16:24:00</t>
  </si>
  <si>
    <t xml:space="preserve"> Medicine/Dentistry/Pharmacology  Engineering</t>
  </si>
  <si>
    <t xml:space="preserve"> University course description - Full academic record (university or â€œmiddle instituteâ€)  - The original degree (university or â€œmiddle instituteâ€) - Graduation certificate (university or â€œmiddle instituteâ€) - University student card (university or â€œmiddle instituteâ€)</t>
  </si>
  <si>
    <t>6a9d48db-71cb-4f9e-a249-c8221e75c67f</t>
  </si>
  <si>
    <t>2017-06-23T14:19:22</t>
  </si>
  <si>
    <t xml:space="preserve"> - Too difficult to study alone - Difficult to access</t>
  </si>
  <si>
    <t>c195f67a-4d56-45e1-959f-36e16da9be4f</t>
  </si>
  <si>
    <t>2017-06-12T15:34:24</t>
  </si>
  <si>
    <t xml:space="preserve"> Donâ€™t have money to studyDo not have the necessary paperwork  Did not graduate from high school</t>
  </si>
  <si>
    <t>High school application card</t>
  </si>
  <si>
    <t>Agriculture - Nursing / medical care</t>
  </si>
  <si>
    <t>4acddc87-65ae-4bfc-8884-31ca565ec872</t>
  </si>
  <si>
    <t>2017-06-23T14:14:45</t>
  </si>
  <si>
    <t>Izmir</t>
  </si>
  <si>
    <t>feb2c2f3-d5da-48bc-8c32-7e87dea34665</t>
  </si>
  <si>
    <t>2017-06-13T15:42:14</t>
  </si>
  <si>
    <t>Hatay</t>
  </si>
  <si>
    <t xml:space="preserve"> University course description - Full academic record (university or â€œmiddle instituteâ€)  - University student card (university or â€œmiddle instituteâ€)</t>
  </si>
  <si>
    <t>d2e75572-7eee-430a-a409-924a390b7e28</t>
  </si>
  <si>
    <t>2017-05-27T19:41:11</t>
  </si>
  <si>
    <t>Languages and Literature  Media/Journalism/Cinema Economics</t>
  </si>
  <si>
    <t>8ede9317-43a6-4af5-a97f-90e477429cfb</t>
  </si>
  <si>
    <t>2017-06-23T14:08:17</t>
  </si>
  <si>
    <t xml:space="preserve"> Economics   Other</t>
  </si>
  <si>
    <t>Business Administration</t>
  </si>
  <si>
    <t>b3849283-7e39-4515-861b-66dc38c20868</t>
  </si>
  <si>
    <t>2017-06-23T14:06:22</t>
  </si>
  <si>
    <t>46a25a50-4d6a-43f3-b3ed-d1505fe33778</t>
  </si>
  <si>
    <t>2017-06-23T14:05:32</t>
  </si>
  <si>
    <t>4a68c884-b369-406f-8e5d-23c6b6504d94</t>
  </si>
  <si>
    <t>2017-06-13T15:19:25</t>
  </si>
  <si>
    <t>4588c39a-f1d8-42ed-9436-5e220c2b9274</t>
  </si>
  <si>
    <t>2017-05-27T19:46:40</t>
  </si>
  <si>
    <t>Languages and Literature  Information Technology</t>
  </si>
  <si>
    <t>6528e78f-d659-4b51-8a4e-d28807ce9e57</t>
  </si>
  <si>
    <t>2017-06-13T15:01:16</t>
  </si>
  <si>
    <t>70b68fc3-c361-4313-90f6-de6ba29ff722</t>
  </si>
  <si>
    <t>2017-06-13T15:00:49</t>
  </si>
  <si>
    <t>e253cdd1-8057-48f3-a6aa-552d669c7d8e</t>
  </si>
  <si>
    <t>2017-06-13T14:25:23</t>
  </si>
  <si>
    <t xml:space="preserve">Law </t>
  </si>
  <si>
    <t xml:space="preserve"> University course description - Full academic record (university or â€œmiddle instituteâ€) </t>
  </si>
  <si>
    <t>9e001007-7777-4b8d-9586-7b93d57cac2f</t>
  </si>
  <si>
    <t>2017-06-03T23:00:49</t>
  </si>
  <si>
    <t>47083672-3bb1-42d9-9b82-508b0470dea1</t>
  </si>
  <si>
    <t>2017-06-13T14:04:44</t>
  </si>
  <si>
    <t>Al-Hasakah</t>
  </si>
  <si>
    <t>bfd80e3c-6068-43bd-bb52-c63338c1c48d</t>
  </si>
  <si>
    <t>2017-06-13T13:57:02</t>
  </si>
  <si>
    <t>0cf64a23-c91a-4627-953e-98a99e65c3fa</t>
  </si>
  <si>
    <t>2017-06-13T13:04:45</t>
  </si>
  <si>
    <t>Kilis</t>
  </si>
  <si>
    <t>4baeae7f-c8ff-4cdf-85d1-a95932233ca4</t>
  </si>
  <si>
    <t>2017-06-13T13:02:13</t>
  </si>
  <si>
    <t xml:space="preserve">Gaziantep </t>
  </si>
  <si>
    <t xml:space="preserve"> University course description  University course description - Full academic record (university or â€œmiddle instituteâ€)  - The original degree (university or â€œmiddle instituteâ€) - Graduation certificate (university or â€œmiddle instituteâ€) - University student card (university or â€œmiddle instituteâ€)</t>
  </si>
  <si>
    <t>cc90b0f4-0b89-4fe2-8478-07020e58d5ae</t>
  </si>
  <si>
    <t>2017-05-24T18:30:21</t>
  </si>
  <si>
    <t>8295a49b-cb20-4532-bffe-26b5586c69c4</t>
  </si>
  <si>
    <t>2017-05-24T18:39:52</t>
  </si>
  <si>
    <t>Pharmacy</t>
  </si>
  <si>
    <t xml:space="preserve">  Other:</t>
  </si>
  <si>
    <t>situation in Syria</t>
  </si>
  <si>
    <t>4d93c695-9060-4460-a574-5fd25205018f</t>
  </si>
  <si>
    <t>2017-05-24T18:40:25</t>
  </si>
  <si>
    <t>Town planning</t>
  </si>
  <si>
    <t>63266549-a9bb-4cbf-809b-e7c83694547a</t>
  </si>
  <si>
    <t>2017-05-24T19:17:34</t>
  </si>
  <si>
    <t xml:space="preserve"> University course description - The original degree (university or â€œmiddle instituteâ€) - University student card (university or â€œmiddle instituteâ€)</t>
  </si>
  <si>
    <t>088cb216-ff55-4e6c-8601-ac6e4da77282</t>
  </si>
  <si>
    <t>2017-05-24T19:23:44</t>
  </si>
  <si>
    <t>Education  teacher</t>
  </si>
  <si>
    <t>8a549c8e-eb6d-48d1-a28a-5eda769e30cb</t>
  </si>
  <si>
    <t>2017-05-24T19:38:22</t>
  </si>
  <si>
    <t>0956d492-330f-437d-b302-e59d0b2eec84</t>
  </si>
  <si>
    <t>2017-05-24T19:42:59</t>
  </si>
  <si>
    <t>Agriculture - Tourism / Restaurant and hotel management</t>
  </si>
  <si>
    <t>32ca02d7-ac74-4c85-9ff0-08003bd262a5</t>
  </si>
  <si>
    <t>2017-05-24T19:56:15</t>
  </si>
  <si>
    <t>Integrated Systems</t>
  </si>
  <si>
    <t>81039637-13fb-44af-83f7-d4764349112c</t>
  </si>
  <si>
    <t>2017-05-24T20:57:32</t>
  </si>
  <si>
    <t xml:space="preserve"> Donâ€™t have money to study  Too old</t>
  </si>
  <si>
    <t xml:space="preserve"> University course description - Partial academic record (university or â€œmiddle instituteâ€)</t>
  </si>
  <si>
    <t>4d22908d-86ef-4b31-b556-805388a2caf5</t>
  </si>
  <si>
    <t>2017-05-24T21:22:20</t>
  </si>
  <si>
    <t xml:space="preserve"> Donâ€™t have money to study  Married/Have to take care of family  Did not graduate from high school</t>
  </si>
  <si>
    <t>4ff3edc5-b0e2-4311-8b87-8099cd2b39cc</t>
  </si>
  <si>
    <t>2017-05-24T21:28:55</t>
  </si>
  <si>
    <t>PHILOSOPHY</t>
  </si>
  <si>
    <t>My Husband's Email</t>
  </si>
  <si>
    <t>609d04f7-bd0e-4157-8bac-a98cf6d95498</t>
  </si>
  <si>
    <t>2017-05-24T21:31:17</t>
  </si>
  <si>
    <t xml:space="preserve"> University course description - Full academic record (university or â€œmiddle instituteâ€)  - The original degree (university or â€œmiddle instituteâ€) - University student card (university or â€œmiddle instituteâ€)</t>
  </si>
  <si>
    <t>468adfc0-ebcb-49a7-b12a-65adc27d36ae</t>
  </si>
  <si>
    <t>2017-05-24T22:07:05</t>
  </si>
  <si>
    <t>1f14e6d1-51c9-4f53-af80-98d9b48192e0</t>
  </si>
  <si>
    <t>2017-05-24T22:48:44</t>
  </si>
  <si>
    <t>Ä°stanbul</t>
  </si>
  <si>
    <t>a35864db-6087-4f70-bea3-77598b534183</t>
  </si>
  <si>
    <t>2017-05-25T00:11:10</t>
  </si>
  <si>
    <t>99c7bc97-27bb-462d-86d8-8d5cb5fe1fc6</t>
  </si>
  <si>
    <t>2017-05-25T02:49:30</t>
  </si>
  <si>
    <t>8dcbefad-f36c-428e-81a6-792280f6d116</t>
  </si>
  <si>
    <t>2017-05-25T04:08:02</t>
  </si>
  <si>
    <t xml:space="preserve"> Media/Journalism/Cinema  Other</t>
  </si>
  <si>
    <t xml:space="preserve"> Government employee</t>
  </si>
  <si>
    <t xml:space="preserve"> Married/Have to take care of family  Too old</t>
  </si>
  <si>
    <t>none</t>
  </si>
  <si>
    <t>ea1a68f3-d154-4f39-b630-4bdd33dfa3b0</t>
  </si>
  <si>
    <t>2017-05-25T04:41:33</t>
  </si>
  <si>
    <t>PHOTOFRAPHY</t>
  </si>
  <si>
    <t>f9801822-00ab-4110-a3aa-6d4949a1b0d0</t>
  </si>
  <si>
    <t>2017-05-25T05:12:34</t>
  </si>
  <si>
    <t>nursing.  Agriculture</t>
  </si>
  <si>
    <t>burnt</t>
  </si>
  <si>
    <t>46cd5f8b-618c-4be1-b074-305c716b0761</t>
  </si>
  <si>
    <t>2017-05-25T05:22:57</t>
  </si>
  <si>
    <t>Deir ez-Zor</t>
  </si>
  <si>
    <t>7755ba64-0d7d-434a-9938-219a9c37db56</t>
  </si>
  <si>
    <t>2017-05-25T08:13:08</t>
  </si>
  <si>
    <t>Islamic Sciences TEACHING</t>
  </si>
  <si>
    <t>012cbe3b-b93b-49b2-8c92-1828fd689252</t>
  </si>
  <si>
    <t>2017-05-25T09:10:53</t>
  </si>
  <si>
    <t xml:space="preserve">  Social Sciences (please specify)</t>
  </si>
  <si>
    <t>Education</t>
  </si>
  <si>
    <t>30b3b822-3176-46a0-8e73-feb162a772de</t>
  </si>
  <si>
    <t>2017-05-25T09:53:58</t>
  </si>
  <si>
    <t xml:space="preserve"> Was not able to get into a college  I donâ€™t need more education</t>
  </si>
  <si>
    <t>- Full academic record (university or â€œmiddle instituteâ€)  - The original degree (university or â€œmiddle instituteâ€) - University student card (university or â€œmiddle instituteâ€)</t>
  </si>
  <si>
    <t>e932d594-d252-4f04-aa39-fba5e94cf972</t>
  </si>
  <si>
    <t>2017-05-25T10:51:22</t>
  </si>
  <si>
    <t>0549db91-0a02-4438-9079-e5983da47856</t>
  </si>
  <si>
    <t>2017-05-25T11:05:19</t>
  </si>
  <si>
    <t xml:space="preserve"> Media/Journalism/Cinema Information Technology</t>
  </si>
  <si>
    <t xml:space="preserve">Design and Sound and lighting engineering
</t>
  </si>
  <si>
    <t>bce92c00-28ff-4762-a8d0-c3ad7f0860e1</t>
  </si>
  <si>
    <t>2017-05-25T11:58:50</t>
  </si>
  <si>
    <t>83f73cdc-e803-4275-9c4a-5f9c3e450b73</t>
  </si>
  <si>
    <t>2017-05-25T13:21:38</t>
  </si>
  <si>
    <t xml:space="preserve"> University course description - University student card (university or â€œmiddle instituteâ€)   Other</t>
  </si>
  <si>
    <t>Delaying Caredentials</t>
  </si>
  <si>
    <t>bfe6466f-4a89-46ed-b146-8730f5dd9654</t>
  </si>
  <si>
    <t>2017-05-25T13:24:58</t>
  </si>
  <si>
    <t>kastamonu</t>
  </si>
  <si>
    <t>9d411a4d-1ee5-4ad2-8498-4842557fb576</t>
  </si>
  <si>
    <t>2017-05-25T14:02:22</t>
  </si>
  <si>
    <t>Life Science Microbiology Branch</t>
  </si>
  <si>
    <t>e24cca9a-a9ea-4277-ab00-479ca5fbf876</t>
  </si>
  <si>
    <t>2017-05-25T14:14:26</t>
  </si>
  <si>
    <t xml:space="preserve"> Economics  Information Technology   Social Sciences (please specify)</t>
  </si>
  <si>
    <t>Psychology</t>
  </si>
  <si>
    <t>6c52a463-89d6-4d0e-acfa-1854710a1940</t>
  </si>
  <si>
    <t>2017-05-25T14:26:11</t>
  </si>
  <si>
    <t>war</t>
  </si>
  <si>
    <t>eb5d3a6b-f068-4a44-a430-9ae6045fcfcc</t>
  </si>
  <si>
    <t>2017-05-25T14:41:38</t>
  </si>
  <si>
    <t>342a37e5-42af-4f1d-bb0e-b3a6fb6932c0</t>
  </si>
  <si>
    <t>2017-05-25T14:50:36</t>
  </si>
  <si>
    <t>Languages and Literature  Media/Journalism/Cinema</t>
  </si>
  <si>
    <t xml:space="preserve"> University course description - The original degree (university or â€œmiddle instituteâ€) - Graduation certificate (university or â€œmiddle instituteâ€) - University student card (university or â€œmiddle instituteâ€)</t>
  </si>
  <si>
    <t>a903cebc-bca4-4fb6-8d5c-0aa776bdc5d8</t>
  </si>
  <si>
    <t>2017-05-25T16:00:39</t>
  </si>
  <si>
    <t>Batman</t>
  </si>
  <si>
    <t>efdb8074-d96d-4efa-9ada-34e2e29a3d4a</t>
  </si>
  <si>
    <t>2017-05-25T16:09:53</t>
  </si>
  <si>
    <t>6a772033-5b3d-4bbd-87dd-91d6abc9ee6f</t>
  </si>
  <si>
    <t>2017-05-25T16:26:30</t>
  </si>
  <si>
    <t>Arts</t>
  </si>
  <si>
    <t>2c39fad2-2e28-41c2-acdc-babba79ac5bb</t>
  </si>
  <si>
    <t>2017-05-26T11:43:45</t>
  </si>
  <si>
    <t>0330954e-5fa0-4358-be66-290a9d13df92</t>
  </si>
  <si>
    <t>2017-06-12T19:51:37</t>
  </si>
  <si>
    <t>Languages and Literature  Economics</t>
  </si>
  <si>
    <t>26f04767-e150-460f-ac8e-114a5449c188</t>
  </si>
  <si>
    <t>2017-05-26T23:12:05</t>
  </si>
  <si>
    <t>Elazig</t>
  </si>
  <si>
    <t>ELECTRONICS AND medicine devices</t>
  </si>
  <si>
    <t>d13735b4-5f30-448d-a202-a37f37d55ed1</t>
  </si>
  <si>
    <t>2017-05-26T23:23:04</t>
  </si>
  <si>
    <t>16df79bf-4a87-4424-adad-53d31ad8d8c9</t>
  </si>
  <si>
    <t>2017-05-27T00:09:25</t>
  </si>
  <si>
    <t>b2a592f1-82e4-4f97-9869-3e63a82f17b0</t>
  </si>
  <si>
    <t>2017-05-27T00:17:52</t>
  </si>
  <si>
    <t xml:space="preserve"> Medicine/Dentistry/Pharmacology   Other</t>
  </si>
  <si>
    <t xml:space="preserve"> University course description  University course description - Full academic record (university or â€œmiddle instituteâ€)  - The original degree (university or â€œmiddle instituteâ€) - Graduation certificate (university or â€œmiddle instituteâ€) - University student card (university or â€œmiddle instituteâ€)   Other</t>
  </si>
  <si>
    <t xml:space="preserve">icdl </t>
  </si>
  <si>
    <t xml:space="preserve"> Veterinary medicine (Speciality of small animals)</t>
  </si>
  <si>
    <t>e199bfe0-3cfe-4293-bc99-68c2dd82f35b</t>
  </si>
  <si>
    <t>2017-05-27T01:35:14</t>
  </si>
  <si>
    <t xml:space="preserve"> Donâ€™t have money to study  Married/Have to take care of familyDo not have the necessary paperwork</t>
  </si>
  <si>
    <t>0cd3395e-523f-48f8-9a98-673997a9a753</t>
  </si>
  <si>
    <t>2017-05-27T03:06:45</t>
  </si>
  <si>
    <t>6d046157-9a35-436f-93e1-d7a64d474a69</t>
  </si>
  <si>
    <t>2017-05-27T06:38:04</t>
  </si>
  <si>
    <t xml:space="preserve"> University course description - Partial academic record (university or â€œmiddle instituteâ€) - The original degree (university or â€œmiddle instituteâ€)</t>
  </si>
  <si>
    <t>7bc29e19-83ce-4175-ba38-e03bdabeeacd</t>
  </si>
  <si>
    <t>2017-05-27T07:18:06</t>
  </si>
  <si>
    <t>891dbcbc-c8df-42b6-bf96-99b2f56e2771</t>
  </si>
  <si>
    <t>2017-05-27T07:32:36</t>
  </si>
  <si>
    <t>Bursa</t>
  </si>
  <si>
    <t>Political Sciences</t>
  </si>
  <si>
    <t xml:space="preserve"> Donâ€™t have money to study  Did not graduate from high school</t>
  </si>
  <si>
    <t>1d126d9f-3279-4b50-b083-ac7c917ea011</t>
  </si>
  <si>
    <t>2017-05-27T07:37:16</t>
  </si>
  <si>
    <t>Hatay antakya</t>
  </si>
  <si>
    <t>3fe7fba5-c274-4f05-84e3-8e275de0f555</t>
  </si>
  <si>
    <t>2017-05-27T07:40:05</t>
  </si>
  <si>
    <t>207cc930-bac8-4d12-9a23-91560a3c487d</t>
  </si>
  <si>
    <t>2017-05-27T08:13:05</t>
  </si>
  <si>
    <t>media journalism cinema</t>
  </si>
  <si>
    <t>32e5a945-3ae5-4a43-8c1d-db5a5c494505</t>
  </si>
  <si>
    <t>2017-05-27T08:25:37</t>
  </si>
  <si>
    <t>6a668969-c160-49c6-9b7e-b9e838d2a2db</t>
  </si>
  <si>
    <t>2017-05-27T08:32:27</t>
  </si>
  <si>
    <t>4d66390a-b5bc-4b2c-a8b7-88235748a542</t>
  </si>
  <si>
    <t>2017-05-27T08:32:30</t>
  </si>
  <si>
    <t>Ù…- Useful but not as good as going to university  - Too difficult to study alone - Difficult to access</t>
  </si>
  <si>
    <t>920fa0f5-3a36-4038-8596-9d7a6ae3fe23</t>
  </si>
  <si>
    <t>2017-05-27T08:36:55</t>
  </si>
  <si>
    <t>4caedf63-316b-4454-bd63-b714b1604f60</t>
  </si>
  <si>
    <t>2017-05-27T08:38:42</t>
  </si>
  <si>
    <t>c57e58fb-0724-4dc0-bbf3-4e5f0e7fd1af</t>
  </si>
  <si>
    <t>2017-05-27T08:45:29</t>
  </si>
  <si>
    <t>102a76ab-e1ed-478f-b192-37c04400781e</t>
  </si>
  <si>
    <t>2017-05-27T09:08:10</t>
  </si>
  <si>
    <t xml:space="preserve"> Medicine/Dentistry/Pharmacology  Media/Journalism/Cinema</t>
  </si>
  <si>
    <t>studying</t>
  </si>
  <si>
    <t>2689e53e-d2f7-4fea-b6f4-d6b10c47fcbf</t>
  </si>
  <si>
    <t>2017-05-27T09:11:45</t>
  </si>
  <si>
    <t>5111b2b8-f87a-4004-8952-e85d9facaf48</t>
  </si>
  <si>
    <t>2017-05-27T09:14:30</t>
  </si>
  <si>
    <t>c4bf9b3f-7eb3-4750-88b7-a6effadf2898</t>
  </si>
  <si>
    <t>2017-05-27T09:14:36</t>
  </si>
  <si>
    <t xml:space="preserve"> Engineering Languages and Literature  Media/Journalism/Cinema Economics  Information Technology   Other</t>
  </si>
  <si>
    <t>Pilot</t>
  </si>
  <si>
    <t xml:space="preserve"> University course description  University course description - Partial academic record (university or â€œmiddle instituteâ€)</t>
  </si>
  <si>
    <t>China</t>
  </si>
  <si>
    <t>ccfcb36b-e4ea-4511-9da8-573d8a2e2830</t>
  </si>
  <si>
    <t>2017-05-27T09:18:51</t>
  </si>
  <si>
    <t>hatay</t>
  </si>
  <si>
    <t>Daraa</t>
  </si>
  <si>
    <t xml:space="preserve"> Engineering   Other</t>
  </si>
  <si>
    <t>Space science</t>
  </si>
  <si>
    <t>689b1353-e541-450f-b57b-8a7ce70c1a84</t>
  </si>
  <si>
    <t>2017-05-27T09:25:08</t>
  </si>
  <si>
    <t>KÄ±rÄ±khan</t>
  </si>
  <si>
    <t>b303dc99-abb1-4c3b-9f23-efa7b0beb07c</t>
  </si>
  <si>
    <t>2017-05-27T09:26:54</t>
  </si>
  <si>
    <t>d8d59366-2a2c-46b0-8cf1-1e06f3c9d0a4</t>
  </si>
  <si>
    <t>2017-05-27T09:28:40</t>
  </si>
  <si>
    <t>Erzurum</t>
  </si>
  <si>
    <t>8aab78a3-79e3-43bc-91be-a5f07f5a5eba</t>
  </si>
  <si>
    <t>2017-05-27T09:32:21</t>
  </si>
  <si>
    <t>0dcc48e5-78a3-480e-9daf-f16ffb774543</t>
  </si>
  <si>
    <t>2017-05-27T09:41:16</t>
  </si>
  <si>
    <t xml:space="preserve"> Medicine/Dentistry/Pharmacology  Economics</t>
  </si>
  <si>
    <t>58d83523-9e86-4243-ba91-8b33ffdf6375</t>
  </si>
  <si>
    <t>2017-05-27T09:44:28</t>
  </si>
  <si>
    <t>6d5ab9cc-9511-45eb-8394-0b84b77d8eaa</t>
  </si>
  <si>
    <t>2017-05-27T09:45:29</t>
  </si>
  <si>
    <t>7d0f621a-5d6a-4c76-a768-a693227c8e55</t>
  </si>
  <si>
    <t>2017-05-27T09:48:33</t>
  </si>
  <si>
    <t xml:space="preserve"> Education / teacher</t>
  </si>
  <si>
    <t>4e5bec9d-4941-46ec-8708-c1d4385c12f2</t>
  </si>
  <si>
    <t>2017-05-27T09:59:18</t>
  </si>
  <si>
    <t>Sakarya</t>
  </si>
  <si>
    <t>Quneitra</t>
  </si>
  <si>
    <t>1ad0ba25-5935-4dd3-98d9-14e45e8b50db</t>
  </si>
  <si>
    <t>2017-05-27T10:01:46</t>
  </si>
  <si>
    <t>Afyon</t>
  </si>
  <si>
    <t xml:space="preserve"> Psychological counseling</t>
  </si>
  <si>
    <t>8ca4d9ba-8e96-4086-9dcf-c05c216ae8b8</t>
  </si>
  <si>
    <t>2017-05-27T10:07:23</t>
  </si>
  <si>
    <t>69cf96bd-cf68-4a49-a7e9-eaa582a55cb0</t>
  </si>
  <si>
    <t>2017-05-27T10:08:42</t>
  </si>
  <si>
    <t>32116757-1a3a-46b6-8a0a-03b426a1dfa7</t>
  </si>
  <si>
    <t>2017-05-27T10:14:26</t>
  </si>
  <si>
    <t>b4562ea8-f048-4b16-a034-5c0bb7d13b62</t>
  </si>
  <si>
    <t>2017-05-27T10:23:27</t>
  </si>
  <si>
    <t>3a2a97e7-9d41-4004-8230-ce8b1377620c</t>
  </si>
  <si>
    <t>2017-05-27T10:23:45</t>
  </si>
  <si>
    <t>Malatya</t>
  </si>
  <si>
    <t>d727c425-514e-40b1-bdd9-aac015fbb685</t>
  </si>
  <si>
    <t>2017-05-27T10:28:50</t>
  </si>
  <si>
    <t>526d0f46-1113-49af-84a0-178cdb8bb86e</t>
  </si>
  <si>
    <t>2017-05-27T10:30:52</t>
  </si>
  <si>
    <t>Islahiye</t>
  </si>
  <si>
    <t>Languages and Literature   Other</t>
  </si>
  <si>
    <t>80d65fcc-1000-4a98-b1f2-85eb8f78a9c1</t>
  </si>
  <si>
    <t>2017-05-27T10:31:56</t>
  </si>
  <si>
    <t>346f1e15-c23f-4f5a-adf6-322ca17f14eb</t>
  </si>
  <si>
    <t>2017-05-27T10:32:20</t>
  </si>
  <si>
    <t>278f1e27-687e-4341-a29a-4861653d9314</t>
  </si>
  <si>
    <t>2017-05-27T10:34:58</t>
  </si>
  <si>
    <t>b4817391-8145-449f-a6d3-3b552dccca48</t>
  </si>
  <si>
    <t>2017-05-27T10:37:28</t>
  </si>
  <si>
    <t>791a46f5-7cb2-4917-afb5-a71e003261ae</t>
  </si>
  <si>
    <t>2017-05-27T10:46:53</t>
  </si>
  <si>
    <t>efbce5c5-0966-4c40-959b-5e2c323ba334</t>
  </si>
  <si>
    <t>2017-05-27T10:47:23</t>
  </si>
  <si>
    <t>a8eb2daa-acdd-49ef-a697-4e1055b5da4a</t>
  </si>
  <si>
    <t>2017-05-27T10:54:38</t>
  </si>
  <si>
    <t>1da82c5a-e89a-4022-bb26-a3919b6f2584</t>
  </si>
  <si>
    <t>2017-05-27T10:58:58</t>
  </si>
  <si>
    <t>Bursa.</t>
  </si>
  <si>
    <t>Mathematics</t>
  </si>
  <si>
    <t>- Partial academic record (university or â€œmiddle instituteâ€) - The original degree (university or â€œmiddle instituteâ€)</t>
  </si>
  <si>
    <t>e838f69d-b5c7-4443-bc12-43ca2b28c481</t>
  </si>
  <si>
    <t>2017-05-27T11:01:46</t>
  </si>
  <si>
    <t>Islamic Siences</t>
  </si>
  <si>
    <t xml:space="preserve"> University course description - The original degree (university or â€œmiddle instituteâ€)</t>
  </si>
  <si>
    <t>77f8a18a-3136-450f-9728-0acaab56db2d</t>
  </si>
  <si>
    <t>2017-05-27T11:04:16</t>
  </si>
  <si>
    <t>ed46fe45-328d-44e6-bf65-b7778bc9ee3b</t>
  </si>
  <si>
    <t>2017-05-27T11:06:12</t>
  </si>
  <si>
    <t>Kirikhan / Hatay</t>
  </si>
  <si>
    <t xml:space="preserve">Scinece </t>
  </si>
  <si>
    <t>52dceada-5f9e-4b2b-b2b6-92061171f53d</t>
  </si>
  <si>
    <t>2017-05-27T11:10:25</t>
  </si>
  <si>
    <t>9874762f-9ab6-43ea-9cc7-55cf9a2f5b4e</t>
  </si>
  <si>
    <t>2017-05-27T11:11:35</t>
  </si>
  <si>
    <t xml:space="preserve"> Information Technology   Other</t>
  </si>
  <si>
    <t>4bf6eb19-3059-4670-9e75-2fcb34113dd0</t>
  </si>
  <si>
    <t>2017-05-27T11:23:17</t>
  </si>
  <si>
    <t>e2621028-3c75-4666-a1a1-ed41ce82df87</t>
  </si>
  <si>
    <t>2017-05-27T11:28:19</t>
  </si>
  <si>
    <t>Islamic Sciences</t>
  </si>
  <si>
    <t xml:space="preserve"> Donâ€™t have money to study   Other:</t>
  </si>
  <si>
    <t>no passport</t>
  </si>
  <si>
    <t>14a89b58-e64c-44f5-9428-1845b7a0bf2a</t>
  </si>
  <si>
    <t>2017-05-27T11:29:11</t>
  </si>
  <si>
    <t xml:space="preserve"> University course description  University course description - Full academic record (university or â€œmiddle instituteâ€)  - The original degree (university or â€œmiddle instituteâ€)</t>
  </si>
  <si>
    <t>1e5b7496-c756-44a4-975b-295f51bb27ed</t>
  </si>
  <si>
    <t>2017-05-27T11:38:57</t>
  </si>
  <si>
    <t>Agriculture - Project Management / Accountancy</t>
  </si>
  <si>
    <t>2d63ea00-b361-418f-bd35-f7701ba8c7b0</t>
  </si>
  <si>
    <t>2017-05-27T11:45:22</t>
  </si>
  <si>
    <t>988e1c71-7796-4b08-81aa-efb70151fa50</t>
  </si>
  <si>
    <t>2017-05-27T11:50:51</t>
  </si>
  <si>
    <t>ced56105-e01e-4a0e-b8e7-4c17e60086fa</t>
  </si>
  <si>
    <t>2017-05-27T11:54:46</t>
  </si>
  <si>
    <t>58c4900d-495d-42ce-b36f-a0f5d3baea25</t>
  </si>
  <si>
    <t>2017-05-27T11:56:34</t>
  </si>
  <si>
    <t>db6268e4-b019-40f1-b710-f363de59a87e</t>
  </si>
  <si>
    <t>2017-05-27T11:59:10</t>
  </si>
  <si>
    <t>3d49012e-a39b-4996-9f03-930233752366</t>
  </si>
  <si>
    <t>2017-05-27T12:01:46</t>
  </si>
  <si>
    <t xml:space="preserve">  Social Sciences (please specify)   Other</t>
  </si>
  <si>
    <t>General</t>
  </si>
  <si>
    <t>work</t>
  </si>
  <si>
    <t>Saudi Arabia and didn't finish yet</t>
  </si>
  <si>
    <t>a39e2fed-e840-4c65-a6d8-d80fa5f9791c</t>
  </si>
  <si>
    <t>2017-05-27T12:02:50</t>
  </si>
  <si>
    <t>Gebze</t>
  </si>
  <si>
    <t>db36c573-13a4-49ae-ab23-086ffb63bdce</t>
  </si>
  <si>
    <t>2017-05-27T12:05:49</t>
  </si>
  <si>
    <t>Hatay. Reyhanli</t>
  </si>
  <si>
    <t>97855b8f-194b-4faa-9578-8a2f5dbed50c</t>
  </si>
  <si>
    <t>2017-05-27T12:10:29</t>
  </si>
  <si>
    <t>70ee39ca-6b25-4ef9-ad6e-9d1a3713e3e4</t>
  </si>
  <si>
    <t>2017-05-27T12:14:54</t>
  </si>
  <si>
    <t>77decef4-a9cf-4cbb-a439-63940227a6ba</t>
  </si>
  <si>
    <t>2017-05-27T12:18:34</t>
  </si>
  <si>
    <t>5041b1c4-afad-417b-8508-594cccd47fa6</t>
  </si>
  <si>
    <t>2017-05-27T12:33:32</t>
  </si>
  <si>
    <t>a271843f-1e40-4a87-b056-c2d634158d03</t>
  </si>
  <si>
    <t>2017-05-27T12:33:58</t>
  </si>
  <si>
    <t>Tekirdag</t>
  </si>
  <si>
    <t>3ae1a211-3d04-46f6-a4e4-ec7b6f88753e</t>
  </si>
  <si>
    <t>2017-05-27T12:36:36</t>
  </si>
  <si>
    <t>b7c29f2e-b2d8-42a6-9862-29642a491150</t>
  </si>
  <si>
    <t>2017-05-27T12:52:11</t>
  </si>
  <si>
    <t>Surgeon</t>
  </si>
  <si>
    <t>e8a12376-c4d9-4cef-be13-26544cdb2dff</t>
  </si>
  <si>
    <t>2017-05-27T13:08:02</t>
  </si>
  <si>
    <t>sewing</t>
  </si>
  <si>
    <t>fbc2077b-77f2-4c7f-a729-eabf001089e8</t>
  </si>
  <si>
    <t>2017-05-27T13:37:35</t>
  </si>
  <si>
    <t>f3b5b015-d8be-446d-b06f-eda8fc33fd7e</t>
  </si>
  <si>
    <t>2017-05-27T13:37:46</t>
  </si>
  <si>
    <t>0c393aaf-db3f-49de-b306-d75708d1114a</t>
  </si>
  <si>
    <t>2017-05-27T14:02:09</t>
  </si>
  <si>
    <t>5b60e38c-1a1d-4e78-b0f1-22a6f60ae91f</t>
  </si>
  <si>
    <t>2017-05-27T14:02:18</t>
  </si>
  <si>
    <t xml:space="preserve"> Medicine/Dentistry/Pharmacology   Social Sciences (please specify)</t>
  </si>
  <si>
    <t>International relationsÙˆPolitical Sciences</t>
  </si>
  <si>
    <t>7b4a908a-836d-486e-9886-c4dfd295b4a5</t>
  </si>
  <si>
    <t>2017-05-27T14:12:16</t>
  </si>
  <si>
    <t>Dental Lab..Business Administration</t>
  </si>
  <si>
    <t xml:space="preserve"> Donâ€™t have money to study  Was not able to get into a college  Did not graduate from high school</t>
  </si>
  <si>
    <t xml:space="preserve"> University course description   Other</t>
  </si>
  <si>
    <t>donâ€™t have my highschool certificate</t>
  </si>
  <si>
    <t>ae06a446-b28e-412d-a4e7-12bb0a06ee87</t>
  </si>
  <si>
    <t>2017-05-27T14:13:52</t>
  </si>
  <si>
    <t>ff5df85d-0f01-4b81-8b6a-dc9555b76203</t>
  </si>
  <si>
    <t>2017-05-27T14:31:21</t>
  </si>
  <si>
    <t xml:space="preserve"> Media/Journalism/Cinema Economics   Other</t>
  </si>
  <si>
    <t>Computer Technology</t>
  </si>
  <si>
    <t>2a008ad8-ddab-4065-a646-8138ddcd1e05</t>
  </si>
  <si>
    <t>2017-05-27T14:44:41</t>
  </si>
  <si>
    <t>kocaeli</t>
  </si>
  <si>
    <t>9831f522-ce41-4546-88c6-06a3438ddc98</t>
  </si>
  <si>
    <t>2017-05-27T14:45:57</t>
  </si>
  <si>
    <t>f7ccff73-1226-4cae-88dd-3523b2452cf9</t>
  </si>
  <si>
    <t>2017-05-27T14:55:21</t>
  </si>
  <si>
    <t xml:space="preserve"> I didn't go to school</t>
  </si>
  <si>
    <t>a278d26e-84b9-4d2c-b9cf-e455852a8874</t>
  </si>
  <si>
    <t>2017-05-27T14:59:15</t>
  </si>
  <si>
    <t>2ff3f82d-cd6e-4327-bef3-a94c3a664049</t>
  </si>
  <si>
    <t>2017-05-27T15:03:03</t>
  </si>
  <si>
    <t>f5b2f48d-d182-45b5-ada2-2e7318ef1dec</t>
  </si>
  <si>
    <t>2017-05-27T15:12:28</t>
  </si>
  <si>
    <t>9950a96c-165f-43c4-a2a5-3fec8f8eacf0</t>
  </si>
  <si>
    <t>2017-05-27T15:13:27</t>
  </si>
  <si>
    <t>Germany</t>
  </si>
  <si>
    <t>6082e3b6-adf8-4ea7-8707-baa32faf729c</t>
  </si>
  <si>
    <t>2017-05-27T15:17:44</t>
  </si>
  <si>
    <t>d64cdb8e-f924-4fb6-b572-6e013888d6de</t>
  </si>
  <si>
    <t>2017-05-27T15:22:36</t>
  </si>
  <si>
    <t>21147ba8-e21b-4ce3-b57e-084e2f0349d8</t>
  </si>
  <si>
    <t>2017-05-27T15:23:42</t>
  </si>
  <si>
    <t>Physics</t>
  </si>
  <si>
    <t>1d69c875-63ce-46fe-af7a-3110e9489dab</t>
  </si>
  <si>
    <t>2017-05-27T15:29:18</t>
  </si>
  <si>
    <t>Diyarbakir</t>
  </si>
  <si>
    <t xml:space="preserve"> Economics   Social Sciences (please specify)</t>
  </si>
  <si>
    <t>Sociology</t>
  </si>
  <si>
    <t>0c52714b-0414-47d2-8e8e-5320797188d5</t>
  </si>
  <si>
    <t>2017-05-27T15:44:46</t>
  </si>
  <si>
    <t>3d4fe865-f2a6-496c-b17c-2ce2c98d727f</t>
  </si>
  <si>
    <t>2017-05-27T15:45:57</t>
  </si>
  <si>
    <t>c166975e-eee9-4f4f-9df7-739988cc6909</t>
  </si>
  <si>
    <t>2017-05-27T15:48:20</t>
  </si>
  <si>
    <t>919fc979-69bb-4627-8995-fece08ab87b4</t>
  </si>
  <si>
    <t>2017-05-27T15:50:25</t>
  </si>
  <si>
    <t xml:space="preserve"> Medicine/Dentistry/Pharmacology  Engineering   Other</t>
  </si>
  <si>
    <t>Chemical Engineering</t>
  </si>
  <si>
    <t>- Full academic record (university or â€œmiddle instituteâ€)  - The original degree (university or â€œmiddle instituteâ€) - Graduation certificate (university or â€œmiddle instituteâ€)</t>
  </si>
  <si>
    <t>4ad5f25f-4264-4564-b0de-b566229fac2e</t>
  </si>
  <si>
    <t>2017-05-27T15:58:21</t>
  </si>
  <si>
    <t>a5a07b81-e4f4-41eb-895b-704552b12e66</t>
  </si>
  <si>
    <t>2017-05-27T16:20:43</t>
  </si>
  <si>
    <t xml:space="preserve"> Islamic Sciences</t>
  </si>
  <si>
    <t>acfe371f-4259-4e7e-9f98-74068cf3416f</t>
  </si>
  <si>
    <t>2017-05-27T16:23:31</t>
  </si>
  <si>
    <t>8c8e0d2a-795b-4e24-9d71-0d1fee947f38</t>
  </si>
  <si>
    <t>2017-05-27T16:25:31</t>
  </si>
  <si>
    <t xml:space="preserve"> Engineering Languages and Literature</t>
  </si>
  <si>
    <t>e7bcd82a-f92c-4c08-8378-0da153bb907a</t>
  </si>
  <si>
    <t>2017-05-27T17:07:58</t>
  </si>
  <si>
    <t>a479ad72-8f45-40df-a5ef-fd97aa8ed763</t>
  </si>
  <si>
    <t>2017-05-27T17:20:37</t>
  </si>
  <si>
    <t>- Partial academic record (university or â€œmiddle instituteâ€)</t>
  </si>
  <si>
    <t>cd7a25ac-117f-4d2b-8e9f-51cd0c308d9d</t>
  </si>
  <si>
    <t>2017-05-27T17:26:50</t>
  </si>
  <si>
    <t>Riza</t>
  </si>
  <si>
    <t>ba60b40c-ceb9-41ae-b208-998bec1b1d93</t>
  </si>
  <si>
    <t>2017-05-27T17:41:53</t>
  </si>
  <si>
    <t xml:space="preserve"> University course description  University course description - University student card (university or â€œmiddle instituteâ€)</t>
  </si>
  <si>
    <t>635772c7-ef38-4e7d-8f3c-e144e4cda7d6</t>
  </si>
  <si>
    <t>2017-05-27T17:50:21</t>
  </si>
  <si>
    <t>9af586ec-f092-4fa5-be83-2feb8eb99bb2</t>
  </si>
  <si>
    <t>2017-05-27T17:52:19</t>
  </si>
  <si>
    <t>df4cb299-67d5-4b47-a383-f36048b0fbfa</t>
  </si>
  <si>
    <t>2017-05-27T17:55:40</t>
  </si>
  <si>
    <t>konya</t>
  </si>
  <si>
    <t>do not know where to start</t>
  </si>
  <si>
    <t>a8b69ec1-9463-4126-86be-1e70bcf38150</t>
  </si>
  <si>
    <t>2017-05-27T18:00:21</t>
  </si>
  <si>
    <t>maintenance of mobiles and programming</t>
  </si>
  <si>
    <t>6174b51b-a089-4352-89a5-f7ad5adb6def</t>
  </si>
  <si>
    <t>2017-05-27T18:14:24</t>
  </si>
  <si>
    <t>3d8f3e71-823c-4738-9a28-5fb4be306203</t>
  </si>
  <si>
    <t>2017-05-27T18:15:18</t>
  </si>
  <si>
    <t>fa77e41d-3e09-4c5f-a10d-59b5d94ee34d</t>
  </si>
  <si>
    <t>2017-05-27T18:20:46</t>
  </si>
  <si>
    <t>43e99624-81ea-4d08-ba2d-59a260d556c0</t>
  </si>
  <si>
    <t>2017-05-27T18:37:25</t>
  </si>
  <si>
    <t>458c73e2-aa49-49ea-89ea-1b58d22718db</t>
  </si>
  <si>
    <t>2017-05-27T18:38:07</t>
  </si>
  <si>
    <t>a48dce6f-7fb8-406b-8234-46ba0c787a75</t>
  </si>
  <si>
    <t>2017-05-27T18:43:02</t>
  </si>
  <si>
    <t>Gaziantep / Nizip</t>
  </si>
  <si>
    <t>c0db6bad-02b3-42ce-af0a-f286ad105012</t>
  </si>
  <si>
    <t>2017-05-27T18:51:01</t>
  </si>
  <si>
    <t>Reyhanli -Antakya</t>
  </si>
  <si>
    <t xml:space="preserve"> University course description - Full academic record (university or â€œmiddle instituteâ€)  - Partial academic record (university or â€œmiddle instituteâ€)</t>
  </si>
  <si>
    <t>56ca19d8-1f4e-4c73-acaf-937fe3912f7c</t>
  </si>
  <si>
    <t>2017-05-27T19:00:37</t>
  </si>
  <si>
    <t>Didim</t>
  </si>
  <si>
    <t>22595ebd-646b-4be3-85b3-510f55706356</t>
  </si>
  <si>
    <t>2017-05-27T19:03:14</t>
  </si>
  <si>
    <t>c16b834c-78e4-402e-a2eb-4f1dcc796565</t>
  </si>
  <si>
    <t>2017-05-27T19:19:35</t>
  </si>
  <si>
    <t>Continuing my Education</t>
  </si>
  <si>
    <t>teaching</t>
  </si>
  <si>
    <t>171b5fd1-7c47-459e-82f8-8c66bfded451</t>
  </si>
  <si>
    <t>2017-05-27T19:16:30</t>
  </si>
  <si>
    <t>85804002-54d1-44a3-84c3-a6bccfd1e40c</t>
  </si>
  <si>
    <t>2017-05-27T19:27:31</t>
  </si>
  <si>
    <t>Agriculture - Project Management / Accountancy - Nursing / medical care</t>
  </si>
  <si>
    <t>4688f5f2-33f1-496d-9c5c-fb0d2e557c78</t>
  </si>
  <si>
    <t>2017-05-27T19:51:25</t>
  </si>
  <si>
    <t>60196da5-18ad-4236-9ef8-ab1a683fd18e</t>
  </si>
  <si>
    <t>2017-05-27T19:53:13</t>
  </si>
  <si>
    <t xml:space="preserve"> Engineering  Economics   Social Sciences (please specify)</t>
  </si>
  <si>
    <t>Political Sciences History</t>
  </si>
  <si>
    <t>useful but you can't depend on it in future work</t>
  </si>
  <si>
    <t>e822350c-6511-43da-b9c8-8551692d3fde</t>
  </si>
  <si>
    <t>2017-05-27T19:57:34</t>
  </si>
  <si>
    <t>12e71bd8-2c22-41bb-b243-4da9df319511</t>
  </si>
  <si>
    <t>2017-05-27T20:07:24</t>
  </si>
  <si>
    <t xml:space="preserve"> Donâ€™t have money to study  Married/Have to take care of familyDo not have the necessary paperwork  Did not graduate from high school</t>
  </si>
  <si>
    <t>middle School Certificate</t>
  </si>
  <si>
    <t>Interior Design in Ceramic</t>
  </si>
  <si>
    <t>03ba7666-c359-4365-8f24-5e8f8ec16667</t>
  </si>
  <si>
    <t>2017-05-27T20:12:21</t>
  </si>
  <si>
    <t xml:space="preserve"> I do not have any documents - University student card (university or â€œmiddle instituteâ€)</t>
  </si>
  <si>
    <t>ce03b338-352c-4870-9621-a62dadc0f636</t>
  </si>
  <si>
    <t>2017-05-27T20:16:54</t>
  </si>
  <si>
    <t xml:space="preserve"> University course description  University course description - Partial academic record (university or â€œmiddle instituteâ€) - University student card (university or â€œmiddle instituteâ€)</t>
  </si>
  <si>
    <t>ab96cbf5-fb89-4419-a334-0cc31efc285c</t>
  </si>
  <si>
    <t>2017-05-27T20:20:42</t>
  </si>
  <si>
    <t>58fbe710-2b14-454f-a8b6-8ef901f12be2</t>
  </si>
  <si>
    <t>2017-05-27T20:30:31</t>
  </si>
  <si>
    <t>c78551b2-0973-4b8c-9e13-75984f21695c</t>
  </si>
  <si>
    <t>2017-05-27T20:44:20</t>
  </si>
  <si>
    <t>Kastamonu</t>
  </si>
  <si>
    <t>e767c7c7-7c60-4a48-b4a6-3fad771c51a1</t>
  </si>
  <si>
    <t>2017-05-27T21:02:52</t>
  </si>
  <si>
    <t>d4d42b2b-49fb-444e-bbce-a49fdf688cfc</t>
  </si>
  <si>
    <t>2017-05-27T21:03:51</t>
  </si>
  <si>
    <t>2ab5c1eb-8912-4b80-b043-256670fc8f4d</t>
  </si>
  <si>
    <t>2017-05-27T21:04:23</t>
  </si>
  <si>
    <t>2deb9633-04cb-4dd6-beba-9e512788a9ef</t>
  </si>
  <si>
    <t>2017-05-27T21:23:06</t>
  </si>
  <si>
    <t>Burdur</t>
  </si>
  <si>
    <t xml:space="preserve"> Was not able to get into a collegeDo not have the necessary paperwork</t>
  </si>
  <si>
    <t>586950fb-1ad8-4ee6-bc78-48ea16fe297f</t>
  </si>
  <si>
    <t>2017-05-27T21:31:39</t>
  </si>
  <si>
    <t>Youtube</t>
  </si>
  <si>
    <t>3df1cd9b-5dc8-4402-accc-14a9ff6858b4</t>
  </si>
  <si>
    <t>2017-05-27T21:40:20</t>
  </si>
  <si>
    <t>f943da03-00de-47ba-9d41-43fb3df897cb</t>
  </si>
  <si>
    <t>2017-05-27T21:43:07</t>
  </si>
  <si>
    <t>3799f700-7a66-4160-9ec3-37e41e3cc804</t>
  </si>
  <si>
    <t>2017-05-27T21:53:36</t>
  </si>
  <si>
    <t>4a3ad66e-39f2-4659-81e4-82006a557e60</t>
  </si>
  <si>
    <t>2017-05-27T21:56:32</t>
  </si>
  <si>
    <t>134ddf98-89cd-4585-9bce-f2a62fad5351</t>
  </si>
  <si>
    <t>2017-05-27T21:58:22</t>
  </si>
  <si>
    <t>fa93c3ba-26eb-40f1-9b43-f0c2b4c9bad5</t>
  </si>
  <si>
    <t>2017-05-27T22:02:29</t>
  </si>
  <si>
    <t>9c8cc748-fbd1-4a01-9197-9bf25133bc83</t>
  </si>
  <si>
    <t>2017-05-27T22:08:57</t>
  </si>
  <si>
    <t>istanbul</t>
  </si>
  <si>
    <t>badc9f5c-be3b-47da-a6b9-a8665ccff930</t>
  </si>
  <si>
    <t>2017-05-27T22:21:10</t>
  </si>
  <si>
    <t>1093c96d-1081-4f0c-8f3e-df7db8a363f0</t>
  </si>
  <si>
    <t>2017-05-27T22:32:34</t>
  </si>
  <si>
    <t>Mechanics or electricity</t>
  </si>
  <si>
    <t>398bc0d9-b41a-4f92-96cc-780a3a7bf995</t>
  </si>
  <si>
    <t>2017-05-27T22:32:47</t>
  </si>
  <si>
    <t>457dcc7e-586e-4ba4-a6a7-ff3f109f98d5</t>
  </si>
  <si>
    <t>2017-05-27T22:33:58</t>
  </si>
  <si>
    <t>4cd78f64-5555-439c-8879-5948de4b2128</t>
  </si>
  <si>
    <t>2017-05-27T22:49:41</t>
  </si>
  <si>
    <t xml:space="preserve"> Married/Have to take care of family  I donâ€™t need more education</t>
  </si>
  <si>
    <t>medicine</t>
  </si>
  <si>
    <t>63f3a8e6-054d-48b6-9583-93cea83f9021</t>
  </si>
  <si>
    <t>2017-05-28T01:22:25</t>
  </si>
  <si>
    <t>Languages and Literature  Economics  Information Technology</t>
  </si>
  <si>
    <t xml:space="preserve"> Donâ€™t have money to study  Was not able to get into a college  Married/Have to take care of family   Other:</t>
  </si>
  <si>
    <t xml:space="preserve"> University course description - Full academic record (university or â€œmiddle instituteâ€)  - Partial academic record (university or â€œmiddle instituteâ€) - The original degree (university or â€œmiddle instituteâ€) - University student card (university or â€œmiddle instituteâ€)</t>
  </si>
  <si>
    <t>d0454ae4-8d75-4e36-8d0e-65dd590d3055</t>
  </si>
  <si>
    <t>2017-05-28T01:47:08</t>
  </si>
  <si>
    <t xml:space="preserve"> Married/Have to take care of family  Did not graduate from high school</t>
  </si>
  <si>
    <t>86eaa689-5dba-4bf3-9cdc-b6c615509eb5</t>
  </si>
  <si>
    <t>2017-05-28T08:13:44</t>
  </si>
  <si>
    <t>Aydin</t>
  </si>
  <si>
    <t xml:space="preserve"> Medicine/Dentistry/Pharmacology  Economics   Other</t>
  </si>
  <si>
    <t>3fa5ef26-ddc4-49c5-86a7-15a6010c8fa8</t>
  </si>
  <si>
    <t>2017-05-28T11:53:39</t>
  </si>
  <si>
    <t>Antakya Hatay</t>
  </si>
  <si>
    <t xml:space="preserve"> Engineering  Media/Journalism/Cinema Economics   Social Sciences (please specify)</t>
  </si>
  <si>
    <t>1b0413eb-854b-41d5-ab64-d05701498f5e</t>
  </si>
  <si>
    <t>2017-05-28T14:53:32</t>
  </si>
  <si>
    <t>third year registraion card</t>
  </si>
  <si>
    <t>faf82eff-20c7-4f11-8290-895c18eb9276</t>
  </si>
  <si>
    <t>2017-05-28T14:53:43</t>
  </si>
  <si>
    <t>b3ec1e64-25a3-48cd-af8e-dd566f6ff866</t>
  </si>
  <si>
    <t>2017-05-28T14:54:53</t>
  </si>
  <si>
    <t>31b0d23a-fdc8-4984-af82-160a8972d69e</t>
  </si>
  <si>
    <t>2017-05-28T14:54:59</t>
  </si>
  <si>
    <t>9ad63bc8-21fc-4137-91e5-ce8298a9430c</t>
  </si>
  <si>
    <t>2017-05-28T15:00:49</t>
  </si>
  <si>
    <t xml:space="preserve"> Donâ€™t have money to study  I donâ€™t need more education</t>
  </si>
  <si>
    <t>628ea8aa-fea0-4785-acbb-432060732bf8</t>
  </si>
  <si>
    <t>2017-05-28T15:02:22</t>
  </si>
  <si>
    <t>661ce742-2bf8-43a0-b94b-3d96569ee354</t>
  </si>
  <si>
    <t>2017-05-28T15:04:14</t>
  </si>
  <si>
    <t>ff02ce7c-4e18-44bf-aa9d-9742887f9ec2</t>
  </si>
  <si>
    <t>2017-05-28T15:06:12</t>
  </si>
  <si>
    <t>KayseriØ©</t>
  </si>
  <si>
    <t>941839cc-affb-4da0-9363-353d9bc0c630</t>
  </si>
  <si>
    <t>2017-05-28T16:42:43</t>
  </si>
  <si>
    <t>90f78bd8-329d-462f-9cd8-5e89ec028a37</t>
  </si>
  <si>
    <t>2017-05-28T16:43:05</t>
  </si>
  <si>
    <t>ea2a6798-9a43-4a44-8514-928f7305fe4c</t>
  </si>
  <si>
    <t>2017-05-28T16:53:51</t>
  </si>
  <si>
    <t>d13c493d-ef4c-48cf-9333-4daf312907ef</t>
  </si>
  <si>
    <t>2017-05-28T16:56:53</t>
  </si>
  <si>
    <t>Design</t>
  </si>
  <si>
    <t>0c80f00c-101a-4d65-9ba2-c8adfca59233</t>
  </si>
  <si>
    <t>2017-05-28T17:43:23</t>
  </si>
  <si>
    <t>5264a0fe-d054-4136-8699-63c4488d864a</t>
  </si>
  <si>
    <t>2017-05-28T17:48:51</t>
  </si>
  <si>
    <t>lost hope</t>
  </si>
  <si>
    <t>trade</t>
  </si>
  <si>
    <t>9dc877d6-7c63-4096-9c7b-f4cb1cc023ae</t>
  </si>
  <si>
    <t>2017-05-28T18:00:44</t>
  </si>
  <si>
    <t>4a65a0fd-be11-4d04-97fc-430e52d7c2a8</t>
  </si>
  <si>
    <t>2017-05-28T18:02:42</t>
  </si>
  <si>
    <t>9bcec873-9437-4b84-b205-19b2890f52a1</t>
  </si>
  <si>
    <t>2017-05-28T18:32:59</t>
  </si>
  <si>
    <t>ef852f5d-9f3d-409e-9f7f-9ec116531234</t>
  </si>
  <si>
    <t>2017-05-28T18:39:14</t>
  </si>
  <si>
    <t>Osmaniye</t>
  </si>
  <si>
    <t>05f0d092-26da-42a1-a323-202417ebf698</t>
  </si>
  <si>
    <t>2017-05-28T18:40:28</t>
  </si>
  <si>
    <t>e803c7f3-073e-436d-b046-21408e3f338f</t>
  </si>
  <si>
    <t>2017-05-28T18:44:35</t>
  </si>
  <si>
    <t>b95d2c5b-3954-454e-9fea-dd5fdfe3f7d6</t>
  </si>
  <si>
    <t>2017-05-28T18:50:49</t>
  </si>
  <si>
    <t>Antakya Altinozu</t>
  </si>
  <si>
    <t>06bcd888-f192-46af-9fd6-72f3e2865861</t>
  </si>
  <si>
    <t>2017-05-28T18:59:38</t>
  </si>
  <si>
    <t>1b70e576-f3ac-4050-9ce8-fe6c9af62488</t>
  </si>
  <si>
    <t>2017-05-28T19:04:27</t>
  </si>
  <si>
    <t>45f816ac-3eac-4b29-beba-f76c75293651</t>
  </si>
  <si>
    <t>2017-05-28T19:27:07</t>
  </si>
  <si>
    <t xml:space="preserve"> Middle School Certificate</t>
  </si>
  <si>
    <t>49b026b0-fc1e-422a-b107-55cdb110d557</t>
  </si>
  <si>
    <t>2017-05-28T19:32:30</t>
  </si>
  <si>
    <t>DesignAdvertising</t>
  </si>
  <si>
    <t>eec7f27c-cb75-484d-a538-42092bdaef3d</t>
  </si>
  <si>
    <t>2017-05-28T20:04:21</t>
  </si>
  <si>
    <t>Kirikkale</t>
  </si>
  <si>
    <t>67b3c24d-d546-486d-9472-7eb1661918c7</t>
  </si>
  <si>
    <t>2017-05-28T20:22:48</t>
  </si>
  <si>
    <t>ced2023c-7761-4957-8c7d-71d7a3f49ccf</t>
  </si>
  <si>
    <t>2017-05-28T20:22:53</t>
  </si>
  <si>
    <t>Engineering</t>
  </si>
  <si>
    <t>00ad24e1-d273-4525-9180-dec7ca84e00b</t>
  </si>
  <si>
    <t>2017-05-28T20:26:17</t>
  </si>
  <si>
    <t>91d3cb3d-4145-4bd9-8e26-879750314bb6</t>
  </si>
  <si>
    <t>2017-05-28T20:27:02</t>
  </si>
  <si>
    <t>e857b2e2-d341-4f83-8120-7b153f5b5f4c</t>
  </si>
  <si>
    <t>2017-05-28T20:33:34</t>
  </si>
  <si>
    <t>left papers in Syria</t>
  </si>
  <si>
    <t>9c90d7a8-59f0-48bb-a7cd-fcae253e16a5</t>
  </si>
  <si>
    <t>2017-05-28T20:42:00</t>
  </si>
  <si>
    <t>f69d4ecb-d33a-47ed-9661-cec19c3d0d77</t>
  </si>
  <si>
    <t>2017-05-28T20:46:33</t>
  </si>
  <si>
    <t>bc895514-61de-404e-968c-78b6a2e3fb13</t>
  </si>
  <si>
    <t>2017-05-28T20:48:24</t>
  </si>
  <si>
    <t>cb8b7839-4d9c-4d08-8b86-e6cd1c553874</t>
  </si>
  <si>
    <t>2017-05-28T20:50:14</t>
  </si>
  <si>
    <t>barber</t>
  </si>
  <si>
    <t>8e968a65-854a-4215-91e6-d46e7bfd3f5a</t>
  </si>
  <si>
    <t>2017-05-28T20:55:45</t>
  </si>
  <si>
    <t>d8cf8051-69bf-4253-82a7-1395ce1c147c</t>
  </si>
  <si>
    <t>2017-05-28T21:16:10</t>
  </si>
  <si>
    <t>Humanities and Philosophy</t>
  </si>
  <si>
    <t>1f77374d-3df7-4710-babc-7ca7123f8b4c</t>
  </si>
  <si>
    <t>2017-05-28T21:25:44</t>
  </si>
  <si>
    <t>Mardin KÄ±zÄ±ltepe</t>
  </si>
  <si>
    <t>Nurse</t>
  </si>
  <si>
    <t>8073fe27-33f8-49e6-bf43-804eaf547999</t>
  </si>
  <si>
    <t>2017-05-28T21:30:58</t>
  </si>
  <si>
    <t>chemistry</t>
  </si>
  <si>
    <t>60cef314-aff2-489b-aa8b-197cf13dac38</t>
  </si>
  <si>
    <t>2017-05-28T21:34:00</t>
  </si>
  <si>
    <t>tenth and eleventh grade papers</t>
  </si>
  <si>
    <t>52f7572f-ec08-4015-b0e4-4ff4ecc44a4b</t>
  </si>
  <si>
    <t>2017-05-28T21:58:04</t>
  </si>
  <si>
    <t xml:space="preserve"> Medicine/Dentistry/Pharmacology Languages and Literature</t>
  </si>
  <si>
    <t>fb8d2915-491c-4091-b5ae-da095cbf8105</t>
  </si>
  <si>
    <t>2017-05-28T22:02:37</t>
  </si>
  <si>
    <t>c287462d-00f8-41c3-abed-9f90841abf6d</t>
  </si>
  <si>
    <t>2017-05-28T22:07:04</t>
  </si>
  <si>
    <t>0ed9620c-cdb1-450e-b481-4cd12d2c1a4b</t>
  </si>
  <si>
    <t>2017-05-28T22:26:12</t>
  </si>
  <si>
    <t>a964b50f-593b-4809-9062-e886d2af5678</t>
  </si>
  <si>
    <t>2017-05-28T22:28:23</t>
  </si>
  <si>
    <t>2e8ad2f4-010a-4c35-bd4a-8bddad3f7544</t>
  </si>
  <si>
    <t>2017-05-28T22:39:16</t>
  </si>
  <si>
    <t>6be3d572-620c-46b2-8807-ff099beed542</t>
  </si>
  <si>
    <t>2017-05-28T22:39:58</t>
  </si>
  <si>
    <t>4d190573-aa81-499b-95ca-b435a91f3cb9</t>
  </si>
  <si>
    <t>2017-05-28T22:41:11</t>
  </si>
  <si>
    <t>e7dd5be7-4942-447e-bdd4-34175df500e3</t>
  </si>
  <si>
    <t>2017-05-28T22:44:42</t>
  </si>
  <si>
    <t>264d9e6c-5e8d-455a-924a-e2ec3d680918</t>
  </si>
  <si>
    <t>2017-05-28T23:42:24</t>
  </si>
  <si>
    <t>Egypt</t>
  </si>
  <si>
    <t>a1beea40-5063-4f23-afda-8605b26ae072</t>
  </si>
  <si>
    <t>2017-05-28T23:58:51</t>
  </si>
  <si>
    <t>f32bd006-a9e1-4a29-b25c-ec70b4188e74</t>
  </si>
  <si>
    <t>2017-05-29T00:04:55</t>
  </si>
  <si>
    <t>2ec806a3-589a-43a6-9a70-7dba05b9b91d</t>
  </si>
  <si>
    <t>2017-05-29T00:18:40</t>
  </si>
  <si>
    <t>Islamic Sciences Ø£Ùˆ Political Sciences</t>
  </si>
  <si>
    <t>128c765c-da43-4962-98c7-8be26da43ac7</t>
  </si>
  <si>
    <t>2017-05-29T00:30:39</t>
  </si>
  <si>
    <t>2e65fc35-c7f1-4bf2-8365-763cad946260</t>
  </si>
  <si>
    <t>2017-05-29T00:38:35</t>
  </si>
  <si>
    <t>d15dd56b-fe86-4b1b-9540-741c2c27ef05</t>
  </si>
  <si>
    <t>2017-05-29T00:53:29</t>
  </si>
  <si>
    <t>2ca66ff5-1e3a-4e41-8058-ad721f7b7d1a</t>
  </si>
  <si>
    <t>2017-05-29T01:57:18</t>
  </si>
  <si>
    <t>- Partial academic record (university or â€œmiddle instituteâ€) - University student card (university or â€œmiddle instituteâ€)</t>
  </si>
  <si>
    <t>79e9b31f-5c25-48ea-8cac-55ff09559f1d</t>
  </si>
  <si>
    <t>2017-05-29T02:00:59</t>
  </si>
  <si>
    <t>8bed8271-10d9-4b14-a888-26901298b9ce</t>
  </si>
  <si>
    <t>2017-05-29T01:15:06</t>
  </si>
  <si>
    <t>middle school</t>
  </si>
  <si>
    <t>c9fc85cf-b42c-41ff-b1ee-d2d049a63a12</t>
  </si>
  <si>
    <t>2017-05-29T01:16:22</t>
  </si>
  <si>
    <t>754b157e-f620-4d6d-a426-b01b4c0acfb9</t>
  </si>
  <si>
    <t>2017-05-29T01:19:10</t>
  </si>
  <si>
    <t>e4e74cfc-9927-4411-bc91-a35cb89a1d6a</t>
  </si>
  <si>
    <t>2017-05-29T01:29:51</t>
  </si>
  <si>
    <t>dbcebfee-7bfd-46b1-b4fd-124c54f7ce5f</t>
  </si>
  <si>
    <t>2017-05-29T01:37:38</t>
  </si>
  <si>
    <t>Do not have the necessary paperwork  Too old</t>
  </si>
  <si>
    <t>52e4baa5-af05-46b1-98f2-c31d22ae21cd</t>
  </si>
  <si>
    <t>2017-05-29T01:39:01</t>
  </si>
  <si>
    <t>65590a4d-a9de-4145-8f07-3cb034bdf34c</t>
  </si>
  <si>
    <t>2017-05-29T01:43:58</t>
  </si>
  <si>
    <t>3f67b7a2-8a58-4322-8a13-91750038ab49</t>
  </si>
  <si>
    <t>2017-05-29T03:59:00</t>
  </si>
  <si>
    <t>178c0fcc-74c9-4ea6-a30c-8db5a90f8012</t>
  </si>
  <si>
    <t>2017-05-29T04:43:54</t>
  </si>
  <si>
    <t>I work with my major</t>
  </si>
  <si>
    <t>9969b340-0448-40b9-a1a9-e979a21d5f89</t>
  </si>
  <si>
    <t>2017-05-29T04:56:18</t>
  </si>
  <si>
    <t>a288e80b-7392-4177-a601-303224ad163c</t>
  </si>
  <si>
    <t>2017-05-29T05:09:30</t>
  </si>
  <si>
    <t>Tourism</t>
  </si>
  <si>
    <t>can't get it from Syria</t>
  </si>
  <si>
    <t>a19b22be-243c-4bd4-b394-9c2736d3119a</t>
  </si>
  <si>
    <t>2017-05-29T05:47:18</t>
  </si>
  <si>
    <t>3f8833ad-2df6-48a9-b43d-fef8ae9e9bde</t>
  </si>
  <si>
    <t>2017-05-29T05:52:26</t>
  </si>
  <si>
    <t>bc75f25b-c59c-4e75-84ac-7d7a55a48eb1</t>
  </si>
  <si>
    <t>2017-05-29T06:12:46</t>
  </si>
  <si>
    <t>af8054eb-e69a-41a3-acba-1729dde8481d</t>
  </si>
  <si>
    <t>2017-05-29T06:19:15</t>
  </si>
  <si>
    <t>USA</t>
  </si>
  <si>
    <t>8427ab45-eb55-496a-88a7-3908d1e43c54</t>
  </si>
  <si>
    <t>2017-05-29T06:26:23</t>
  </si>
  <si>
    <t>b94ab8f5-f97c-48cb-9609-5034527d2b49</t>
  </si>
  <si>
    <t>2017-05-29T06:34:43</t>
  </si>
  <si>
    <t>Istanbil</t>
  </si>
  <si>
    <t>96f510b6-55f8-4e71-9688-e67fb3778902</t>
  </si>
  <si>
    <t>2017-05-29T06:41:28</t>
  </si>
  <si>
    <t>4e02c8ca-1311-4347-8ca6-f7d096835555</t>
  </si>
  <si>
    <t>2017-05-29T06:52:43</t>
  </si>
  <si>
    <t>Osmanli</t>
  </si>
  <si>
    <t>6251aeb3-cba8-4ca4-951f-8e3151ce99c2</t>
  </si>
  <si>
    <t>2017-05-29T06:59:52</t>
  </si>
  <si>
    <t>AvcÄ±lar istanbul</t>
  </si>
  <si>
    <t xml:space="preserve">Child care
</t>
  </si>
  <si>
    <t>1a7dc8c7-a8a3-4890-ba2d-2dd81e00dd83</t>
  </si>
  <si>
    <t>2017-05-29T07:05:20</t>
  </si>
  <si>
    <t>my father died and I have lack of money</t>
  </si>
  <si>
    <t>1e85da2f-9477-47d4-b969-fca489ddaa2c</t>
  </si>
  <si>
    <t>2017-05-29T07:09:08</t>
  </si>
  <si>
    <t>sociopsychological support</t>
  </si>
  <si>
    <t>580954cf-6655-4bad-ae14-2c8e6d58a2e8</t>
  </si>
  <si>
    <t>2017-05-29T07:10:24</t>
  </si>
  <si>
    <t xml:space="preserve"> I do not have any documents  University course description - University student card (university or â€œmiddle instituteâ€)   Other</t>
  </si>
  <si>
    <t>graduation from uni  notification</t>
  </si>
  <si>
    <t>69ad6b5a-bbe3-4281-bfc0-e52be38c975b</t>
  </si>
  <si>
    <t>2017-05-29T07:12:14</t>
  </si>
  <si>
    <t>372088f5-739a-436a-b7ec-5d6c6d169172</t>
  </si>
  <si>
    <t>2017-05-29T07:17:07</t>
  </si>
  <si>
    <t>454d66ca-24e8-4e4f-a1bf-41406b363cfe</t>
  </si>
  <si>
    <t>2017-05-29T07:18:52</t>
  </si>
  <si>
    <t>78d0410a-81fc-4a48-9520-28e5a18bbaa3</t>
  </si>
  <si>
    <t>2017-05-29T07:19:00</t>
  </si>
  <si>
    <t>6c0a050a-f582-4de4-bad3-96270b6ebdec</t>
  </si>
  <si>
    <t>2017-05-29T07:20:34</t>
  </si>
  <si>
    <t xml:space="preserve"> Engineering   Social Sciences (please specify)</t>
  </si>
  <si>
    <t>industrial engineering</t>
  </si>
  <si>
    <t>8e780a51-1a53-4552-ba85-a959705bd75e</t>
  </si>
  <si>
    <t>2017-05-29T07:22:39</t>
  </si>
  <si>
    <t>6940725c-16eb-4156-952d-bedb698ad69c</t>
  </si>
  <si>
    <t>2017-05-29T07:34:59</t>
  </si>
  <si>
    <t>1aee4455-b7d0-4dea-a2bd-66b2bfde6e61</t>
  </si>
  <si>
    <t>2017-05-29T07:35:53</t>
  </si>
  <si>
    <t>Antalya</t>
  </si>
  <si>
    <t>cf887549-9454-479c-9a40-bf612135bb34</t>
  </si>
  <si>
    <t>2017-05-29T07:45:32</t>
  </si>
  <si>
    <t>- Partial academic record (university or â€œmiddle instituteâ€) - The original degree (university or â€œmiddle instituteâ€) - Graduation certificate (university or â€œmiddle instituteâ€)</t>
  </si>
  <si>
    <t>7a85611f-bb1f-4e8f-89a5-228ff6bfeb4c</t>
  </si>
  <si>
    <t>2017-05-29T07:46:50</t>
  </si>
  <si>
    <t>be8046a3-ddbd-4335-9277-731aff28e032</t>
  </si>
  <si>
    <t>2017-05-29T07:59:08</t>
  </si>
  <si>
    <t>bddd2a11-786a-4df3-841d-3bfe583e37b6</t>
  </si>
  <si>
    <t>2017-05-29T08:06:37</t>
  </si>
  <si>
    <t xml:space="preserve"> Donâ€™t have money to study  Married/Have to take care of familyDo not have the necessary paperwork  Too old</t>
  </si>
  <si>
    <t>5bb8dd6b-0760-4c2a-bac6-66f2a9018371</t>
  </si>
  <si>
    <t>2017-05-29T08:15:30</t>
  </si>
  <si>
    <t xml:space="preserve"> Anesthesia</t>
  </si>
  <si>
    <t>84bd100d-4b3d-45b9-a9cc-1a8266c08e35</t>
  </si>
  <si>
    <t>2017-05-29T08:18:41</t>
  </si>
  <si>
    <t>Geography</t>
  </si>
  <si>
    <t>f5498185-542e-45e3-bba1-cea43c727383</t>
  </si>
  <si>
    <t>2017-05-29T08:20:04</t>
  </si>
  <si>
    <t>9b21ad2d-bdec-40f6-8c56-966e7562cb2e</t>
  </si>
  <si>
    <t>2017-05-29T08:23:03</t>
  </si>
  <si>
    <t>Rwaq</t>
  </si>
  <si>
    <t>0aa42d28-a579-4bed-9ea3-423c5448a675</t>
  </si>
  <si>
    <t>2017-05-29T08:24:52</t>
  </si>
  <si>
    <t>- The original degree (university or â€œmiddle instituteâ€) - University student card (university or â€œmiddle instituteâ€)</t>
  </si>
  <si>
    <t>634677bc-e06b-4e71-af08-58151fc80b67</t>
  </si>
  <si>
    <t>2017-05-29T08:47:42</t>
  </si>
  <si>
    <t>Sociology and Psychology</t>
  </si>
  <si>
    <t>d4befa66-9277-4dfa-b12b-9b56c7ca3b71</t>
  </si>
  <si>
    <t>2017-05-29T08:52:28</t>
  </si>
  <si>
    <t>1e3e1d91-9032-482a-ac7a-a3062954c8b0</t>
  </si>
  <si>
    <t>2017-05-29T08:58:51</t>
  </si>
  <si>
    <t>119c8a26-bae7-4476-86a8-766e7654d1bf</t>
  </si>
  <si>
    <t>2017-05-29T10:46:04</t>
  </si>
  <si>
    <t>0b639e62-98e3-49ea-8ac2-1e53e72122d2</t>
  </si>
  <si>
    <t>2017-05-29T09:02:37</t>
  </si>
  <si>
    <t>fc22012d-dba6-4793-8b88-43cac5baa800</t>
  </si>
  <si>
    <t>2017-05-29T09:14:20</t>
  </si>
  <si>
    <t>3d494e6d-e8b3-4c62-ba1d-ba3d3b72fb47</t>
  </si>
  <si>
    <t>2017-05-29T09:31:10</t>
  </si>
  <si>
    <t xml:space="preserve"> Media/Journalism/Cinema  Social Sciences (please specify)</t>
  </si>
  <si>
    <t>77943e1f-b88a-4ee0-800f-9cd861fa6011</t>
  </si>
  <si>
    <t>2017-05-29T09:46:26</t>
  </si>
  <si>
    <t>82c612a1-7036-4bcb-8f07-08a29d177830</t>
  </si>
  <si>
    <t>2017-05-29T09:56:07</t>
  </si>
  <si>
    <t>dfc1aff9-4c03-4147-a135-6e72520ed867</t>
  </si>
  <si>
    <t>2017-05-29T09:59:27</t>
  </si>
  <si>
    <t>Psychology - Education</t>
  </si>
  <si>
    <t>- University student card (university or â€œmiddle instituteâ€)   Other</t>
  </si>
  <si>
    <t>1b304e4d-ebb1-4cb3-a5b5-da40616aeab5</t>
  </si>
  <si>
    <t>2017-05-29T10:00:17</t>
  </si>
  <si>
    <t>Continuing Geography and there wasn't such a department in Gaziantpe</t>
  </si>
  <si>
    <t>languages</t>
  </si>
  <si>
    <t>8c346f25-0b1f-4685-9f15-6b2f420d45da</t>
  </si>
  <si>
    <t>2017-05-29T10:02:16</t>
  </si>
  <si>
    <t>midyat / MARDÄ°N</t>
  </si>
  <si>
    <t>Medical laboratory</t>
  </si>
  <si>
    <t>396e80d6-11f8-47f4-8fce-ffa97c76a475</t>
  </si>
  <si>
    <t>2017-05-29T10:11:08</t>
  </si>
  <si>
    <t>c98a7269-7db4-48a6-a3d9-91ba9acd6896</t>
  </si>
  <si>
    <t>2017-05-29T10:20:58</t>
  </si>
  <si>
    <t>59912ca3-1681-4325-8bc5-1e40406d2e4f</t>
  </si>
  <si>
    <t>2017-05-29T11:19:41</t>
  </si>
  <si>
    <t>660a9187-0d59-47fe-af7e-30be96f2544a</t>
  </si>
  <si>
    <t>2017-05-29T11:49:20</t>
  </si>
  <si>
    <t>8e574015-975c-4229-a428-f30ff9846140</t>
  </si>
  <si>
    <t>2017-05-29T12:06:19</t>
  </si>
  <si>
    <t>a7392922-f9b6-43c8-8980-f6016b87d9e8</t>
  </si>
  <si>
    <t>2017-05-29T12:10:23</t>
  </si>
  <si>
    <t>8544e145-71a2-4272-970d-f3055b2b1a7e</t>
  </si>
  <si>
    <t>2017-05-29T13:23:43</t>
  </si>
  <si>
    <t>Coursera</t>
  </si>
  <si>
    <t>70b5c186-ff94-4143-92f4-0b0631d38690</t>
  </si>
  <si>
    <t>2017-05-29T13:27:50</t>
  </si>
  <si>
    <t>6fcbc938-f68c-4774-918b-8eaa4c58e341</t>
  </si>
  <si>
    <t>2017-05-29T13:31:48</t>
  </si>
  <si>
    <t>7ec2ee92-ca41-4ef1-9e5a-9aa529ad4076</t>
  </si>
  <si>
    <t>2017-05-29T13:35:47</t>
  </si>
  <si>
    <t>4f24c911-a231-49a1-86bb-6ee41c7e2453</t>
  </si>
  <si>
    <t>2017-05-29T13:49:01</t>
  </si>
  <si>
    <t>stopped after ninth grade</t>
  </si>
  <si>
    <t>ecc9aed8-6355-4561-95ae-cf2b68b9a4de</t>
  </si>
  <si>
    <t>2017-05-29T13:49:32</t>
  </si>
  <si>
    <t>5807dc91-141e-425c-a6ba-b28cec12f189</t>
  </si>
  <si>
    <t>2017-05-29T14:04:44</t>
  </si>
  <si>
    <t>f9fdfb5a-8611-4945-ad81-7c53f81d6f7e</t>
  </si>
  <si>
    <t>2017-05-29T14:14:33</t>
  </si>
  <si>
    <t>f4c634d4-37e6-492b-839e-413d3433c374</t>
  </si>
  <si>
    <t>2017-05-29T15:43:28</t>
  </si>
  <si>
    <t>04769807-776a-4487-bdc8-a642f6863d45</t>
  </si>
  <si>
    <t>2017-05-29T16:09:15</t>
  </si>
  <si>
    <t>Islamic Sicences</t>
  </si>
  <si>
    <t>67df2728-30ca-4e65-8f84-25120bc8abef</t>
  </si>
  <si>
    <t>2017-05-29T16:31:37</t>
  </si>
  <si>
    <t>3e7954f4-0aae-4cb3-ba35-d3016600d3c6</t>
  </si>
  <si>
    <t>2017-05-29T17:08:17</t>
  </si>
  <si>
    <t>KarabÃ¼k</t>
  </si>
  <si>
    <t>Political Sciences Internation Administration</t>
  </si>
  <si>
    <t>14e1dcf9-3901-4c8f-a53d-b49d7a90ebec</t>
  </si>
  <si>
    <t>2017-05-29T17:19:42</t>
  </si>
  <si>
    <t>8857d7e1-fd5b-47bf-b7e0-2b9d62eba634</t>
  </si>
  <si>
    <t>2017-05-29T17:36:41</t>
  </si>
  <si>
    <t>9537dff0-54fa-4056-90f0-39abbb3bf314</t>
  </si>
  <si>
    <t>2017-05-29T17:37:26</t>
  </si>
  <si>
    <t>Chemistry</t>
  </si>
  <si>
    <t>e763c247-3261-45ef-9901-314fe81b07df</t>
  </si>
  <si>
    <t>2017-05-29T18:00:49</t>
  </si>
  <si>
    <t xml:space="preserve"> Donâ€™t have money to study  Was not able to get into a college  Married/Have to take care of familyDo not have the necessary paperwork</t>
  </si>
  <si>
    <t>b836546a-faa2-41d9-9a46-729412c7d26c</t>
  </si>
  <si>
    <t>2017-05-29T18:02:34</t>
  </si>
  <si>
    <t>3000404f-3327-4924-a04e-9dae2bc5bc20</t>
  </si>
  <si>
    <t>2017-05-29T18:06:14</t>
  </si>
  <si>
    <t>Ninth Grade Certificate</t>
  </si>
  <si>
    <t>c0aee0c2-e47e-4e38-b04b-9e8d2cf218b5</t>
  </si>
  <si>
    <t>2017-05-29T18:47:17</t>
  </si>
  <si>
    <t>Uae Newzeland</t>
  </si>
  <si>
    <t>9244d188-b280-45d9-89f1-0d2885f50f7e</t>
  </si>
  <si>
    <t>2017-05-29T18:53:03</t>
  </si>
  <si>
    <t>582a573d-0d4e-4869-980e-c52f3d8e6fcb</t>
  </si>
  <si>
    <t>2017-05-29T19:07:42</t>
  </si>
  <si>
    <t>Continuing My Education</t>
  </si>
  <si>
    <t>a5a08198-a4a2-4b88-b640-ab7c51096c54</t>
  </si>
  <si>
    <t>2017-05-29T19:28:28</t>
  </si>
  <si>
    <t>e67e89a5-02e3-4307-b09f-d2fa59933880</t>
  </si>
  <si>
    <t>2017-05-29T19:36:10</t>
  </si>
  <si>
    <t xml:space="preserve"> Medicine/Dentistry/Pharmacology  Engineering  Economics</t>
  </si>
  <si>
    <t>b06e9bcd-5883-4b17-bc6c-6b1dc83d63d8</t>
  </si>
  <si>
    <t>2017-05-29T19:43:49</t>
  </si>
  <si>
    <t>98891a82-4715-44c7-8629-477a6b1bcc28</t>
  </si>
  <si>
    <t>2017-05-29T19:51:24</t>
  </si>
  <si>
    <t>aa6eb429-c725-41f7-b298-7dd88add6385</t>
  </si>
  <si>
    <t>2017-05-29T20:23:37</t>
  </si>
  <si>
    <t>568d1711-0eb8-447d-ae16-35e6eea64e72</t>
  </si>
  <si>
    <t>2017-05-29T20:39:33</t>
  </si>
  <si>
    <t>- Full academic record (university or â€œmiddle instituteâ€)  - The original degree (university or â€œmiddle instituteâ€) - Graduation certificate (university or â€œmiddle instituteâ€) - University student card (university or â€œmiddle instituteâ€)</t>
  </si>
  <si>
    <t>57291a3f-a2e9-4059-bc2b-77f8f0d98555</t>
  </si>
  <si>
    <t>2017-05-29T20:51:10</t>
  </si>
  <si>
    <t>c05d0d92-0c69-4ff7-a0cc-cb57192d28ea</t>
  </si>
  <si>
    <t>2017-05-29T21:14:19</t>
  </si>
  <si>
    <t>aca3fb49-49a6-4ef6-ad82-e6678f30e6c0</t>
  </si>
  <si>
    <t>2017-05-29T21:17:47</t>
  </si>
  <si>
    <t>1b6e4545-232f-4a0a-8520-f27f51acbb2e</t>
  </si>
  <si>
    <t>2017-05-29T21:53:53</t>
  </si>
  <si>
    <t>ec302073-2ae1-42b1-9161-ea134f1c3683</t>
  </si>
  <si>
    <t>2017-05-29T22:11:46</t>
  </si>
  <si>
    <t>Altinozu Antakya</t>
  </si>
  <si>
    <t>87a49e5b-2daf-4af6-b0f0-270ad2a57422</t>
  </si>
  <si>
    <t>2017-05-29T22:16:12</t>
  </si>
  <si>
    <t>aa27201a-1b97-4230-9e34-297090783e30</t>
  </si>
  <si>
    <t>2017-05-29T22:26:37</t>
  </si>
  <si>
    <t>c4a5bf4b-a3b6-4840-8936-4b8b62807cb3</t>
  </si>
  <si>
    <t>2017-05-29T22:26:49</t>
  </si>
  <si>
    <t xml:space="preserve"> Another university</t>
  </si>
  <si>
    <t>Ouzai UniversityÙŠ</t>
  </si>
  <si>
    <t>Jordan - saudi Arabia</t>
  </si>
  <si>
    <t>8930a7fa-ab3e-46d9-82bf-a8c6771f17c2</t>
  </si>
  <si>
    <t>2017-05-29T22:30:16</t>
  </si>
  <si>
    <t xml:space="preserve"> Graphic or Photography</t>
  </si>
  <si>
    <t xml:space="preserve"> Was not able to get into a college  Too old</t>
  </si>
  <si>
    <t>photography</t>
  </si>
  <si>
    <t>55373f38-4bd1-473e-8075-eecc1d822059</t>
  </si>
  <si>
    <t>2017-05-29T22:38:12</t>
  </si>
  <si>
    <t>sivas</t>
  </si>
  <si>
    <t>8fd7c130-92a2-446e-9cb9-1242ced973d7</t>
  </si>
  <si>
    <t>2017-05-29T23:19:12</t>
  </si>
  <si>
    <t xml:space="preserve"> I do not have any documents  University course description</t>
  </si>
  <si>
    <t>9d63862b-a945-4eb1-93ff-a7efe4a37b2e</t>
  </si>
  <si>
    <t>2017-05-29T23:58:37</t>
  </si>
  <si>
    <t xml:space="preserve">communication Engineering
</t>
  </si>
  <si>
    <t>a5b7de0e-5ebb-4955-a8e0-3a2e504effcb</t>
  </si>
  <si>
    <t>2017-05-30T00:17:36</t>
  </si>
  <si>
    <t>1a2ba52d-5cdb-4b17-bc05-4da46f4a6410</t>
  </si>
  <si>
    <t>2017-05-30T00:34:50</t>
  </si>
  <si>
    <t>Design Graphic</t>
  </si>
  <si>
    <t>8944f19e-ce98-4387-84ca-934165f82865</t>
  </si>
  <si>
    <t>2017-05-30T00:40:38</t>
  </si>
  <si>
    <t>Denizli</t>
  </si>
  <si>
    <t>2f1b3f73-d273-4bf1-b9f3-83e6971beca6</t>
  </si>
  <si>
    <t>2017-05-30T01:03:06</t>
  </si>
  <si>
    <t>Master English Literature</t>
  </si>
  <si>
    <t>Master</t>
  </si>
  <si>
    <t>b7256cb9-5e2f-45e8-9c73-3918762b579d</t>
  </si>
  <si>
    <t>2017-05-30T01:14:11</t>
  </si>
  <si>
    <t>da8bd719-533a-4562-b126-dee7063d831a</t>
  </si>
  <si>
    <t>2017-05-30T01:15:07</t>
  </si>
  <si>
    <t>811f59a5-8ba2-46b6-871d-cf630f1e73f4</t>
  </si>
  <si>
    <t>2017-05-30T01:34:03</t>
  </si>
  <si>
    <t>24895c59-8a80-4a1d-80e1-9b4f93fd20ed</t>
  </si>
  <si>
    <t>2017-05-30T01:38:33</t>
  </si>
  <si>
    <t xml:space="preserve"> Was not able to get into a college  Did not graduate from high school</t>
  </si>
  <si>
    <t>afa04be3-85f1-47e2-9cf6-73a6a703ed1a</t>
  </si>
  <si>
    <t>2017-05-30T03:22:30</t>
  </si>
  <si>
    <t>3dca99a6-a65e-4ace-b186-dc948a1a7324</t>
  </si>
  <si>
    <t>2017-05-30T04:38:18</t>
  </si>
  <si>
    <t>Do not have the necessary paperwork  Did not graduate from high school</t>
  </si>
  <si>
    <t>72c1d4df-1abb-46e5-9258-c5778aa0e5b0</t>
  </si>
  <si>
    <t>2017-05-30T05:30:09</t>
  </si>
  <si>
    <t>Street</t>
  </si>
  <si>
    <t>1d13c5fd-6002-4e51-9dfc-6b559ef4f209</t>
  </si>
  <si>
    <t>2017-05-30T05:43:17</t>
  </si>
  <si>
    <t>be51907e-103c-453a-8a21-c78575d6bdad</t>
  </si>
  <si>
    <t>2017-05-30T05:46:03</t>
  </si>
  <si>
    <t>25324791-f72c-4f6c-b3e3-3474d5994568</t>
  </si>
  <si>
    <t>2017-05-30T06:14:00</t>
  </si>
  <si>
    <t>6159c7c3-f615-4872-8b17-3d46c5f23a2b</t>
  </si>
  <si>
    <t>2017-05-30T06:28:43</t>
  </si>
  <si>
    <t xml:space="preserve"> Engineering Languages and Literature  Media/Journalism/Cinema Economics</t>
  </si>
  <si>
    <t>a2cef816-4019-4857-a80c-eec1fd4f7e7f</t>
  </si>
  <si>
    <t>2017-05-30T06:59:52</t>
  </si>
  <si>
    <t>Izmit</t>
  </si>
  <si>
    <t>3cc35d59-5509-4092-a396-b4be5869a391</t>
  </si>
  <si>
    <t>2017-05-30T07:11:19</t>
  </si>
  <si>
    <t>6363db3b-a79d-45a1-9a55-be5b9a0dfc8a</t>
  </si>
  <si>
    <t>2017-05-30T07:12:30</t>
  </si>
  <si>
    <t>Audios</t>
  </si>
  <si>
    <t>1c0a1664-2663-4d8b-9ec2-e549f426c235</t>
  </si>
  <si>
    <t>2017-05-30T07:16:56</t>
  </si>
  <si>
    <t>gaziantep</t>
  </si>
  <si>
    <t>e35c9b21-f999-4935-a705-60615690817b</t>
  </si>
  <si>
    <t>2017-05-30T07:17:36</t>
  </si>
  <si>
    <t>12c1fb1c-3720-4c17-be85-f7810972a3b3</t>
  </si>
  <si>
    <t>2017-05-30T07:20:37</t>
  </si>
  <si>
    <t>183232bf-8384-4ef0-9d86-b045b91530e3</t>
  </si>
  <si>
    <t>2017-05-30T07:34:28</t>
  </si>
  <si>
    <t>Istanbol</t>
  </si>
  <si>
    <t>334fe805-bbdc-49da-8c8a-f7954ecd9f10</t>
  </si>
  <si>
    <t>2017-05-30T07:34:56</t>
  </si>
  <si>
    <t>1c6fb097-737e-4fd5-a571-209333f3f085</t>
  </si>
  <si>
    <t>2017-05-30T07:35:15</t>
  </si>
  <si>
    <t>computer maintenance</t>
  </si>
  <si>
    <t>d00cf63e-7b95-4ee0-9429-954a8761224b</t>
  </si>
  <si>
    <t>2017-05-30T07:38:17</t>
  </si>
  <si>
    <t>philosophy</t>
  </si>
  <si>
    <t>83a8f56b-9de2-4989-ac7b-28fb154e750e</t>
  </si>
  <si>
    <t>2017-05-30T07:39:33</t>
  </si>
  <si>
    <t>teching english</t>
  </si>
  <si>
    <t>94e752cc-3a83-4c59-bae3-78a3c594e5bf</t>
  </si>
  <si>
    <t>2017-05-30T07:51:22</t>
  </si>
  <si>
    <t>5c59cf3b-5c49-4b74-83c0-fe75bab393ed</t>
  </si>
  <si>
    <t>2017-05-30T07:56:05</t>
  </si>
  <si>
    <t>b28509d3-d7f5-44d9-b4cd-91c8a34c10f9</t>
  </si>
  <si>
    <t>2017-05-30T08:05:16</t>
  </si>
  <si>
    <t>032d84f4-0f98-4ab9-8778-b32d50c129a0</t>
  </si>
  <si>
    <t>2017-05-30T08:06:59</t>
  </si>
  <si>
    <t>278a5493-c9a6-4012-921a-3d59aa9bb5ca</t>
  </si>
  <si>
    <t>2017-05-30T08:13:52</t>
  </si>
  <si>
    <t>General Relations</t>
  </si>
  <si>
    <t>useful</t>
  </si>
  <si>
    <t>846b09f5-2819-41c3-91d3-3f7ed7737ef8</t>
  </si>
  <si>
    <t>2017-05-30T08:17:09</t>
  </si>
  <si>
    <t>034cff73-b6c3-4c67-a68f-5c389653a67c</t>
  </si>
  <si>
    <t>2017-05-30T08:20:46</t>
  </si>
  <si>
    <t>b32a1048-8e6f-4888-a5a8-373d02766737</t>
  </si>
  <si>
    <t>2017-05-30T08:26:44</t>
  </si>
  <si>
    <t>44dcd960-c9e0-4198-a962-8f1af592ce63</t>
  </si>
  <si>
    <t>2017-05-30T08:31:28</t>
  </si>
  <si>
    <t>1418d911-828f-4202-a6e4-940b9dfae309</t>
  </si>
  <si>
    <t>2017-05-30T08:34:24</t>
  </si>
  <si>
    <t>2793d41c-2d4a-4243-be4a-9ad5d12c78f7</t>
  </si>
  <si>
    <t>2017-05-30T08:52:50</t>
  </si>
  <si>
    <t>b57c5f91-b78e-4215-91b6-4b4e691ba9a8</t>
  </si>
  <si>
    <t>2017-05-30T09:12:35</t>
  </si>
  <si>
    <t>Yalova</t>
  </si>
  <si>
    <t>e19b1b51-fb3a-4e1d-9067-8968b9a7feda</t>
  </si>
  <si>
    <t>2017-05-30T09:17:38</t>
  </si>
  <si>
    <t>893bed97-81d7-40ed-bd13-c38706be86ce</t>
  </si>
  <si>
    <t>2017-05-30T09:25:11</t>
  </si>
  <si>
    <t>primary school certificate</t>
  </si>
  <si>
    <t>31ba444b-1a68-479e-bdaa-1a5982f79aee</t>
  </si>
  <si>
    <t>2017-05-30T09:26:57</t>
  </si>
  <si>
    <t>Beysehir</t>
  </si>
  <si>
    <t>5f6d1ff5-fa1b-4578-bc79-6aaeb916bd78</t>
  </si>
  <si>
    <t>2017-05-30T10:01:31</t>
  </si>
  <si>
    <t>Biology</t>
  </si>
  <si>
    <t>c92982d3-0206-4ebf-84e6-f8b4056def82</t>
  </si>
  <si>
    <t>2017-05-30T10:06:19</t>
  </si>
  <si>
    <t>1063ea85-8af4-4759-94fe-2ac98058482a</t>
  </si>
  <si>
    <t>2017-05-30T10:07:31</t>
  </si>
  <si>
    <t>Design  Fashion</t>
  </si>
  <si>
    <t>9dce8740-84be-4ae9-8904-2e3c5812ca28</t>
  </si>
  <si>
    <t>2017-05-30T10:18:37</t>
  </si>
  <si>
    <t>Manisa</t>
  </si>
  <si>
    <t>Computer engineer or programmer</t>
  </si>
  <si>
    <t>9e2d05d2-7353-407a-ae23-994e1134f76d</t>
  </si>
  <si>
    <t>2017-05-30T10:25:46</t>
  </si>
  <si>
    <t xml:space="preserve">Istanbul </t>
  </si>
  <si>
    <t>Human Development</t>
  </si>
  <si>
    <t>I was afraid of getting detained by the regime</t>
  </si>
  <si>
    <t>Charity Organizations concerned with the Future of Refugess</t>
  </si>
  <si>
    <t>b4df9d29-ac36-4032-bc19-3afbfb7352ed</t>
  </si>
  <si>
    <t>2017-05-30T10:27:14</t>
  </si>
  <si>
    <t xml:space="preserve"> Too old</t>
  </si>
  <si>
    <t>e2e04a49-408d-4e8f-ab5b-f6c6f94bb709</t>
  </si>
  <si>
    <t>2017-05-30T10:32:20</t>
  </si>
  <si>
    <t>4936be48-9706-40b1-93aa-07a40f7e3077</t>
  </si>
  <si>
    <t>2017-05-30T10:40:39</t>
  </si>
  <si>
    <t>9b46b5e1-5c38-4d11-bdd5-9fcdd7d1bd3c</t>
  </si>
  <si>
    <t>2017-05-30T10:42:21</t>
  </si>
  <si>
    <t>0f38326e-5f5e-4d54-b36b-66de304eca24</t>
  </si>
  <si>
    <t>2017-05-30T10:45:19</t>
  </si>
  <si>
    <t>8b8c649d-a3e4-4361-9ab7-c013ec9ff48d</t>
  </si>
  <si>
    <t>2017-05-30T12:01:43</t>
  </si>
  <si>
    <t>cf6edb22-58d8-4321-8884-783c7ae9e46e</t>
  </si>
  <si>
    <t>2017-05-30T12:18:25</t>
  </si>
  <si>
    <t xml:space="preserve"> Medicine/Dentistry/Pharmacology  Engineering  Information Technology</t>
  </si>
  <si>
    <t>993bce36-01f9-4c9f-a1ef-52caa714e183</t>
  </si>
  <si>
    <t>2017-05-30T12:19:45</t>
  </si>
  <si>
    <t>378bd229-e490-4d7e-9b0c-cf6c9f99fcea</t>
  </si>
  <si>
    <t>2017-05-30T15:51:56</t>
  </si>
  <si>
    <t xml:space="preserve"> Medicine/Dentistry/Pharmacology  Media/Journalism/Cinema  Other</t>
  </si>
  <si>
    <t>NurseØ©</t>
  </si>
  <si>
    <t>didn't try</t>
  </si>
  <si>
    <t xml:space="preserve">Middle School Certificate </t>
  </si>
  <si>
    <t>2f917a05-6704-4edb-a307-ca4bb4e2a24a</t>
  </si>
  <si>
    <t>2017-05-30T15:53:24</t>
  </si>
  <si>
    <t>50b6bdee-552e-498a-adf8-4ed47c207221</t>
  </si>
  <si>
    <t>2017-06-22T20:14:54</t>
  </si>
  <si>
    <t>b3a64e85-9def-4f20-9fbe-07a920b5da6c</t>
  </si>
  <si>
    <t>2017-05-30T19:34:41</t>
  </si>
  <si>
    <t>a64fe90a-bafc-450e-be5a-cd5d6d2bd2e9</t>
  </si>
  <si>
    <t>2017-05-31T12:44:05</t>
  </si>
  <si>
    <t>e52667dc-5893-45cd-ae26-cdd48c0fe664</t>
  </si>
  <si>
    <t>2017-06-13T10:42:17</t>
  </si>
  <si>
    <t>c0cdd712-ce91-4c70-81e3-46130b639833</t>
  </si>
  <si>
    <t>2017-06-13T08:34:06</t>
  </si>
  <si>
    <t>dc2cccd9-ca37-4b37-8fef-877d6d43f8d8</t>
  </si>
  <si>
    <t>2017-06-22T20:51:03</t>
  </si>
  <si>
    <t>4dfda921-133f-4390-9261-375842bd1c62</t>
  </si>
  <si>
    <t>2017-06-22T20:36:49</t>
  </si>
  <si>
    <t>120bc24b-0dfb-4dea-aec5-a7561d9225f2</t>
  </si>
  <si>
    <t>2017-06-05T07:46:05</t>
  </si>
  <si>
    <t>e6acaecc-2067-41dc-aa4a-782ac2b0a4e4</t>
  </si>
  <si>
    <t>beauty</t>
  </si>
  <si>
    <t>c34335f6-d1bb-49de-b006-082e3c94aedd</t>
  </si>
  <si>
    <t>2017-06-12T15:36:51</t>
  </si>
  <si>
    <t>Akcakale Sanliurfa</t>
  </si>
  <si>
    <t>8369cf40-fb6a-403a-a600-ea8de2a877a3</t>
  </si>
  <si>
    <t>2017-06-12T15:42:02</t>
  </si>
  <si>
    <t>Statistics</t>
  </si>
  <si>
    <t>6dc80df2-e3fc-42a5-953c-6b167a44fec7</t>
  </si>
  <si>
    <t>2017-06-12T15:44:49</t>
  </si>
  <si>
    <t>Psychology or History</t>
  </si>
  <si>
    <t>00429dcf-d7fd-48c0-a0ed-1db34703fe73</t>
  </si>
  <si>
    <t>2017-06-12T15:47:15</t>
  </si>
  <si>
    <t>484ec14d-0779-4cf7-83d8-11186fc84a6a</t>
  </si>
  <si>
    <t>2017-06-12T15:49:43</t>
  </si>
  <si>
    <t xml:space="preserve"> Did not graduate from high school  Too old</t>
  </si>
  <si>
    <t>5157c3ee-f990-49d3-8e2a-dfd66fc25685</t>
  </si>
  <si>
    <t>2017-06-12T15:55:40</t>
  </si>
  <si>
    <t>7b27f5e0-0f6d-4e75-b4fe-2e10ab2913e4</t>
  </si>
  <si>
    <t>2017-06-12T16:00:44</t>
  </si>
  <si>
    <t>ea6dc9fe-73e3-46cb-8dbe-15b676ad3471</t>
  </si>
  <si>
    <t>2017-06-12T16:02:08</t>
  </si>
  <si>
    <t>Pearson</t>
  </si>
  <si>
    <t>Business adminstration</t>
  </si>
  <si>
    <t>b153760e-b3fe-46b0-bc4c-5c1b2e98bb6e</t>
  </si>
  <si>
    <t>2017-06-12T16:30:39</t>
  </si>
  <si>
    <t>04663676-5beb-4c8b-a2dc-8030437b225d</t>
  </si>
  <si>
    <t>2017-06-12T16:33:07</t>
  </si>
  <si>
    <t>Languages and Literature  Economics   Other</t>
  </si>
  <si>
    <t>nursing</t>
  </si>
  <si>
    <t>9b014bcb-665f-4328-b339-ce3a0ae6ecca</t>
  </si>
  <si>
    <t>2017-06-12T16:37:00</t>
  </si>
  <si>
    <t>0ac6e654-420c-4dbf-b098-a3b6357749cc</t>
  </si>
  <si>
    <t>2017-06-12T16:37:33</t>
  </si>
  <si>
    <t>9be89ecc-541f-4427-9057-6893a64ab570</t>
  </si>
  <si>
    <t>2017-06-12T16:38:26</t>
  </si>
  <si>
    <t>ac8eb9bd-4a4c-4395-b4ee-26e25ea8b38a</t>
  </si>
  <si>
    <t>2017-06-12T16:39:33</t>
  </si>
  <si>
    <t>f1eaa927-4db5-4159-a30c-850f5344c865</t>
  </si>
  <si>
    <t>2017-06-12T16:45:31</t>
  </si>
  <si>
    <t>chemical industries</t>
  </si>
  <si>
    <t>d2515beb-0331-434e-9b39-6ab5c7a96d1c</t>
  </si>
  <si>
    <t>2017-06-12T16:46:14</t>
  </si>
  <si>
    <t>7418c906-e5f6-4cf1-b181-17594f9fa10f</t>
  </si>
  <si>
    <t>2017-06-12T16:49:13</t>
  </si>
  <si>
    <t>Certificate of Basic Education</t>
  </si>
  <si>
    <t>2e3fa84d-8002-4b92-abca-08b7e179155a</t>
  </si>
  <si>
    <t>2017-06-12T16:53:03</t>
  </si>
  <si>
    <t>3a6369fa-fc41-4167-9dd8-0ee0d99b1a23</t>
  </si>
  <si>
    <t>2017-06-12T16:53:07</t>
  </si>
  <si>
    <t>kÄ±rÄ±khan</t>
  </si>
  <si>
    <t>highschool academic record</t>
  </si>
  <si>
    <t>4d2b8e51-1199-4dc0-b906-2c8e7c26d926</t>
  </si>
  <si>
    <t>2017-06-12T16:54:50</t>
  </si>
  <si>
    <t>282b71d3-37da-4aee-be43-5ed64478e906</t>
  </si>
  <si>
    <t>2017-06-12T16:56:27</t>
  </si>
  <si>
    <t>Arts DesignAdvertising</t>
  </si>
  <si>
    <t>f47fbe00-f15a-43f3-b81a-02c4cb2e8a5b</t>
  </si>
  <si>
    <t>2017-06-12T17:03:05</t>
  </si>
  <si>
    <t>d4a5e996-fcd9-47fe-ad8a-c45c2c1ffc45</t>
  </si>
  <si>
    <t>2017-06-12T17:03:48</t>
  </si>
  <si>
    <t>didn't finish</t>
  </si>
  <si>
    <t>b9dd16a8-cce7-4470-b884-4f3d1670cf3a</t>
  </si>
  <si>
    <t>2017-06-12T17:10:28</t>
  </si>
  <si>
    <t>ecf486d9-4b64-4699-bc64-fadc6654d032</t>
  </si>
  <si>
    <t>2017-06-12T17:18:20</t>
  </si>
  <si>
    <t>TÃ¼rkische Deutschen ÃœniversitÃ¤t</t>
  </si>
  <si>
    <t>75659634-1ca0-4fac-955a-b9f5fe06b268</t>
  </si>
  <si>
    <t>2017-06-12T17:22:30</t>
  </si>
  <si>
    <t>60bf8ebc-5762-4ad4-b0d4-95926c5c074c</t>
  </si>
  <si>
    <t>2017-06-12T17:24:23</t>
  </si>
  <si>
    <t>waiting for results couldn't enter university yet</t>
  </si>
  <si>
    <t>dc4f7936-fa9b-45d8-9a95-a560c8911adc</t>
  </si>
  <si>
    <t>2017-06-12T17:32:56</t>
  </si>
  <si>
    <t>c8fd1f24-724a-470d-9e7e-b9490b446d75</t>
  </si>
  <si>
    <t>2017-06-12T17:33:33</t>
  </si>
  <si>
    <t>59388931-b78d-4bee-81ff-2538e6409d28</t>
  </si>
  <si>
    <t>2017-06-12T17:42:29</t>
  </si>
  <si>
    <t>7ec48da1-7395-46c7-9a71-f6c006e3294b</t>
  </si>
  <si>
    <t>2017-06-12T17:43:37</t>
  </si>
  <si>
    <t>cb924fec-3571-4c66-9b71-94e1567fee42</t>
  </si>
  <si>
    <t>2017-06-12T17:47:13</t>
  </si>
  <si>
    <t>ea35be81-30d3-4ac2-9758-3cf3a9829415</t>
  </si>
  <si>
    <t>2017-06-12T17:49:57</t>
  </si>
  <si>
    <t xml:space="preserve"> Medicine/Dentistry/Pharmacology Languages and Literature  Economics</t>
  </si>
  <si>
    <t>ec261804-dbc9-4634-b6a8-6f4e0abe5432</t>
  </si>
  <si>
    <t>2017-06-12T17:58:24</t>
  </si>
  <si>
    <t>Arabic Literature</t>
  </si>
  <si>
    <t>2ae68286-8df0-4085-87b3-2a10281f0bb6</t>
  </si>
  <si>
    <t>2017-06-12T18:03:34</t>
  </si>
  <si>
    <t>Medical and health institutes</t>
  </si>
  <si>
    <t>110c6da4-a0ff-497d-ad80-e3f0e0fbb629</t>
  </si>
  <si>
    <t>2017-06-12T18:09:22</t>
  </si>
  <si>
    <t>8c76eab4-3160-440c-9723-0205dfaed36b</t>
  </si>
  <si>
    <t>2017-06-12T18:34:47</t>
  </si>
  <si>
    <t>pharmacy and engineering</t>
  </si>
  <si>
    <t>fa78d133-ffd1-4255-ba3c-e3e0d057406d</t>
  </si>
  <si>
    <t>2017-06-12T18:36:31</t>
  </si>
  <si>
    <t>26ab1dd8-27db-4946-8923-e3194d9009eb</t>
  </si>
  <si>
    <t>2017-06-12T18:39:56</t>
  </si>
  <si>
    <t>5ab9e51b-352b-437d-9b75-bb385cffeedc</t>
  </si>
  <si>
    <t>2017-06-12T18:40:14</t>
  </si>
  <si>
    <t>d14d8c13-32db-41ee-9cff-1c4c15d2f373</t>
  </si>
  <si>
    <t>2017-06-12T19:12:20</t>
  </si>
  <si>
    <t>2f49f1c4-840b-4232-85ab-d837517f23db</t>
  </si>
  <si>
    <t>2017-06-12T19:22:04</t>
  </si>
  <si>
    <t>University of the people</t>
  </si>
  <si>
    <t>Computer Siences</t>
  </si>
  <si>
    <t>Usa</t>
  </si>
  <si>
    <t>7e188956-0491-47c3-abe7-c57657326904</t>
  </si>
  <si>
    <t>2017-06-12T19:23:12</t>
  </si>
  <si>
    <t>96e86770-d736-4872-9b67-457eab36874b</t>
  </si>
  <si>
    <t>2017-06-12T19:24:08</t>
  </si>
  <si>
    <t>22917558-15e7-488a-a524-31d55a50af08</t>
  </si>
  <si>
    <t>2017-06-12T19:36:44</t>
  </si>
  <si>
    <t>finishe deducation</t>
  </si>
  <si>
    <t>9d75eb87-df44-48ab-9cd0-b670dcd7f560</t>
  </si>
  <si>
    <t>2017-06-12T19:36:59</t>
  </si>
  <si>
    <t>3e72ca89-b59a-40af-8d05-dd353ca9d5d8</t>
  </si>
  <si>
    <t>2017-06-12T19:44:41</t>
  </si>
  <si>
    <t>ac371096-1342-439c-86bb-26d3f6fae7ed</t>
  </si>
  <si>
    <t>2017-06-12T19:53:37</t>
  </si>
  <si>
    <t>waiting for results</t>
  </si>
  <si>
    <t>4d82e3a0-6e0f-48f0-8e82-ff5ae87157c8</t>
  </si>
  <si>
    <t>2017-06-12T19:55:27</t>
  </si>
  <si>
    <t>delay papers</t>
  </si>
  <si>
    <t>ef04ab0f-ddf5-48ec-8cec-0acb855ec80d</t>
  </si>
  <si>
    <t>2017-06-12T19:55:43</t>
  </si>
  <si>
    <t>cb146867-7355-4044-b8d5-bca52faea0e2</t>
  </si>
  <si>
    <t>2017-06-12T19:57:58</t>
  </si>
  <si>
    <t>Languages and Literature  Media/Journalism/Cinema Economics  Information Technology</t>
  </si>
  <si>
    <t xml:space="preserve"> Donâ€™t have money to study  Married/Have to take care of family  Too old</t>
  </si>
  <si>
    <t>47911763-0794-45fc-82b5-b7a4b12fc296</t>
  </si>
  <si>
    <t>2017-06-12T20:02:28</t>
  </si>
  <si>
    <t>2340e286-fded-4d38-b1ac-d562c997f0d0</t>
  </si>
  <si>
    <t>2017-06-12T20:08:29</t>
  </si>
  <si>
    <t>55408ae1-86cc-4131-ad67-f804a3f09101</t>
  </si>
  <si>
    <t>2017-06-12T20:20:52</t>
  </si>
  <si>
    <t xml:space="preserve">Biology </t>
  </si>
  <si>
    <t>feminist arts</t>
  </si>
  <si>
    <t>be64136f-15ba-457e-b0bc-e1825347e1fc</t>
  </si>
  <si>
    <t>2017-06-12T20:28:19</t>
  </si>
  <si>
    <t>9ee2f7f1-5eb0-4c4d-aa61-933c7b1f669c</t>
  </si>
  <si>
    <t>2017-06-12T20:31:35</t>
  </si>
  <si>
    <t>c8592367-40a4-4f61-b7b5-a4cb23eac42f</t>
  </si>
  <si>
    <t>2017-06-12T20:36:07</t>
  </si>
  <si>
    <t>c3a1502f-b346-48f6-82c7-300488c048a3</t>
  </si>
  <si>
    <t>2017-06-12T20:36:08</t>
  </si>
  <si>
    <t>8ebd176e-2cf9-4f72-b9f1-3a53e74eaa31</t>
  </si>
  <si>
    <t>2017-06-12T20:36:58</t>
  </si>
  <si>
    <t>aa8cf253-27be-4f33-baa9-c5e01df143c1</t>
  </si>
  <si>
    <t>2017-06-12T20:45:08</t>
  </si>
  <si>
    <t>752c5ffe-7f82-4dea-b6e1-73c031d7837e</t>
  </si>
  <si>
    <t>2017-06-12T20:48:01</t>
  </si>
  <si>
    <t>I need to learn English and Turkish</t>
  </si>
  <si>
    <t xml:space="preserve"> University course description - The original degree (university or â€œmiddle instituteâ€) - Graduation certificate (university or â€œmiddle instituteâ€)</t>
  </si>
  <si>
    <t xml:space="preserve">Jordan   </t>
  </si>
  <si>
    <t>710c1cb7-8de0-4423-91c5-684e8c3c2077</t>
  </si>
  <si>
    <t>2017-06-12T20:49:32</t>
  </si>
  <si>
    <t>c0e3591b-0ea6-40c4-b271-f0bd8ecd3dca</t>
  </si>
  <si>
    <t>2017-06-12T20:51:34</t>
  </si>
  <si>
    <t>41c3c8fc-242c-49ab-80b4-61780a39d37c</t>
  </si>
  <si>
    <t>2017-06-12T21:03:01</t>
  </si>
  <si>
    <t>c62510a0-a304-4eb3-bf5c-df445f2c8180</t>
  </si>
  <si>
    <t>2017-06-12T21:06:29</t>
  </si>
  <si>
    <t>fec6e959-1718-4668-9479-f4dac8df42d4</t>
  </si>
  <si>
    <t>2017-06-12T21:06:49</t>
  </si>
  <si>
    <t>3faf5c0c-ec87-4960-8c1a-e9796af7ac89</t>
  </si>
  <si>
    <t>2017-06-12T21:08:15</t>
  </si>
  <si>
    <t>a0088e38-9a34-41ce-b574-ef9edfa95c45</t>
  </si>
  <si>
    <t>2017-06-12T21:08:19</t>
  </si>
  <si>
    <t>Belen</t>
  </si>
  <si>
    <t>we wish a serious help</t>
  </si>
  <si>
    <t>teching technologies</t>
  </si>
  <si>
    <t>a0bee924-4162-4357-873a-2633ac9eab31</t>
  </si>
  <si>
    <t>2017-06-12T21:08:56</t>
  </si>
  <si>
    <t>08270ef9-e7ff-4324-9df3-cf8cc146bf10</t>
  </si>
  <si>
    <t>2017-06-12T21:11:05</t>
  </si>
  <si>
    <t>2f5ffddf-aa72-4b6f-b7a9-d014879ab23c</t>
  </si>
  <si>
    <t>2017-06-12T21:15:33</t>
  </si>
  <si>
    <t xml:space="preserve"> Engineering  Information Technology   Other</t>
  </si>
  <si>
    <t>f462cd0d-c53a-4e3d-886e-74dd648f45bc</t>
  </si>
  <si>
    <t>2017-06-12T21:15:50</t>
  </si>
  <si>
    <t>fcf859f6-daef-4f9c-884e-ef62fd195ce5</t>
  </si>
  <si>
    <t>2017-06-12T21:19:51</t>
  </si>
  <si>
    <t>marsen</t>
  </si>
  <si>
    <t>engineering certificate</t>
  </si>
  <si>
    <t>6308740a-666e-4436-b913-3fa299dd911c</t>
  </si>
  <si>
    <t>2017-06-12T21:24:59</t>
  </si>
  <si>
    <t>Languages and Literature  Media/Journalism/Cinema Information Technology</t>
  </si>
  <si>
    <t>fc2c1941-fe6e-47ad-8703-68e319617765</t>
  </si>
  <si>
    <t>2017-06-12T21:25:32</t>
  </si>
  <si>
    <t>programming</t>
  </si>
  <si>
    <t>0b81f9b4-fce3-4ece-94c4-255976f6ada1</t>
  </si>
  <si>
    <t>2017-06-12T21:27:37</t>
  </si>
  <si>
    <t>primary certificate is usless</t>
  </si>
  <si>
    <t>Mechanical weaving and spinning machines engineering</t>
  </si>
  <si>
    <t>6d5349a2-f912-4424-9335-ed9c43cc05d8</t>
  </si>
  <si>
    <t>2017-06-12T21:29:25</t>
  </si>
  <si>
    <t>b67b2878-c184-401e-abc1-44c72613b52e</t>
  </si>
  <si>
    <t>2017-06-12T21:34:35</t>
  </si>
  <si>
    <t>Learning Turkish and English</t>
  </si>
  <si>
    <t xml:space="preserve"> I do not have any documents   Other</t>
  </si>
  <si>
    <t>english french</t>
  </si>
  <si>
    <t>e5cf6e53-b176-48eb-80e2-56f426f4ade4</t>
  </si>
  <si>
    <t>2017-06-12T21:44:49</t>
  </si>
  <si>
    <t>Ä°zmir</t>
  </si>
  <si>
    <t>d893955d-59ea-47fd-aa94-28b473cc5060</t>
  </si>
  <si>
    <t>2017-06-12T21:53:46</t>
  </si>
  <si>
    <t>d393c44e-9e15-4dcc-816c-eebb2ec17f7c</t>
  </si>
  <si>
    <t>2017-06-12T21:55:18</t>
  </si>
  <si>
    <t>80f68571-8940-46ad-85e4-20c68bc80324</t>
  </si>
  <si>
    <t>2017-06-12T21:55:21</t>
  </si>
  <si>
    <t>0b000e62-8223-44d7-a54e-7e2f3c30da60</t>
  </si>
  <si>
    <t>2017-06-12T22:00:38</t>
  </si>
  <si>
    <t>7499637b-ece1-4bb5-9b21-fe7412de8eb8</t>
  </si>
  <si>
    <t>2017-06-12T22:05:19</t>
  </si>
  <si>
    <t>translation</t>
  </si>
  <si>
    <t>4f691380-421d-486e-b953-02ea834a19ef</t>
  </si>
  <si>
    <t>2017-06-12T22:08:39</t>
  </si>
  <si>
    <t>Rehanli</t>
  </si>
  <si>
    <t>university is better than any other Education</t>
  </si>
  <si>
    <t>41eae588-1f0e-4db6-94a4-a50859460e4a</t>
  </si>
  <si>
    <t>2017-06-12T22:17:23</t>
  </si>
  <si>
    <t xml:space="preserve"> University course description  University course description - Full academic record (university or â€œmiddle instituteâ€)  - The original degree (university or â€œmiddle instituteâ€) - University student card (university or â€œmiddle instituteâ€)   Other</t>
  </si>
  <si>
    <t>english certificate</t>
  </si>
  <si>
    <t>a55b13e9-3d36-44e7-a9db-d1d1da6563cf</t>
  </si>
  <si>
    <t>2017-06-12T22:24:36</t>
  </si>
  <si>
    <t>BandÄ±rma</t>
  </si>
  <si>
    <t>c74952bf-2887-4bb4-a595-75c5d3a65cc4</t>
  </si>
  <si>
    <t>2017-06-12T22:39:05</t>
  </si>
  <si>
    <t>Kiziltepe</t>
  </si>
  <si>
    <t>e94a2823-5bfa-4c2e-96a5-9e08027d05ba</t>
  </si>
  <si>
    <t>2017-06-12T22:43:14</t>
  </si>
  <si>
    <t>57122920-e8e4-4637-8836-096f902384b3</t>
  </si>
  <si>
    <t>2017-06-12T22:58:24</t>
  </si>
  <si>
    <t>54641837-909a-486d-8e71-5233fffea15c</t>
  </si>
  <si>
    <t>2017-06-12T23:02:30</t>
  </si>
  <si>
    <t>Electricity</t>
  </si>
  <si>
    <t>18852ab4-a2b7-4a24-93ff-5d0664413d40</t>
  </si>
  <si>
    <t>2017-06-12T23:09:24</t>
  </si>
  <si>
    <t>70746ff9-727e-4864-a1a9-62e831019737</t>
  </si>
  <si>
    <t>2017-06-12T23:21:57</t>
  </si>
  <si>
    <t>b6959f35-381c-4ec2-a457-27f26f113318</t>
  </si>
  <si>
    <t>2017-06-12T23:22:42</t>
  </si>
  <si>
    <t>5171d654-aca6-4bab-b528-f8fe3f583a8c</t>
  </si>
  <si>
    <t>2017-06-12T23:24:48</t>
  </si>
  <si>
    <t xml:space="preserve">Mechanical weaving and spinning machines
</t>
  </si>
  <si>
    <t>a231c453-2e2e-4d8f-8774-da599d6179d6</t>
  </si>
  <si>
    <t>2017-06-12T23:29:09</t>
  </si>
  <si>
    <t>5ea00917-e73f-4d55-8aed-8403765e8c63</t>
  </si>
  <si>
    <t>2017-06-12T23:30:39</t>
  </si>
  <si>
    <t>Kirkhan</t>
  </si>
  <si>
    <t>Learning TurkishØ©</t>
  </si>
  <si>
    <t>e48c4df1-4a19-4405-a1c3-0ceb635fe228</t>
  </si>
  <si>
    <t>2017-06-12T23:36:09</t>
  </si>
  <si>
    <t>ilness and lack of money</t>
  </si>
  <si>
    <t>847d7cc2-a53e-429b-9870-f5e428cceda1</t>
  </si>
  <si>
    <t>2017-06-12T23:42:14</t>
  </si>
  <si>
    <t>a4b2a0aa-765e-48c8-91c2-0acaadd798f0</t>
  </si>
  <si>
    <t>2017-06-13T00:09:09</t>
  </si>
  <si>
    <t>.Jarbulus</t>
  </si>
  <si>
    <t>b989cc05-c1b1-48b7-876d-fd63ccd90b26</t>
  </si>
  <si>
    <t>2017-06-13T00:18:04</t>
  </si>
  <si>
    <t>Arts Engineering Interior Design</t>
  </si>
  <si>
    <t>Interior Design</t>
  </si>
  <si>
    <t>4d133e6e-15b9-43d7-a0b2-24e877727f24</t>
  </si>
  <si>
    <t>2017-06-13T00:22:50</t>
  </si>
  <si>
    <t>Google</t>
  </si>
  <si>
    <t>79d10ec5-2d7a-4e4a-9049-734678ab94d1</t>
  </si>
  <si>
    <t>2017-06-13T00:29:27</t>
  </si>
  <si>
    <t>29bcf452-67b2-4a4c-a0ed-e2ea96918aa2</t>
  </si>
  <si>
    <t>2017-06-13T01:03:14</t>
  </si>
  <si>
    <t>Scinece</t>
  </si>
  <si>
    <t>810c5c2c-50e3-4015-8fed-dfae9c5b7600</t>
  </si>
  <si>
    <t>2017-06-13T01:06:43</t>
  </si>
  <si>
    <t>77ff5ec8-6072-43b8-b9f0-e60de2c10b22</t>
  </si>
  <si>
    <t>2017-06-13T01:09:22</t>
  </si>
  <si>
    <t>coursera</t>
  </si>
  <si>
    <t>d77f50f3-6651-4b20-8daa-da60dde8db10</t>
  </si>
  <si>
    <t>2017-06-13T01:12:43</t>
  </si>
  <si>
    <t>ca45efe1-514a-4787-b62f-426956f78340</t>
  </si>
  <si>
    <t>2017-06-13T01:18:12</t>
  </si>
  <si>
    <t>media and journalism</t>
  </si>
  <si>
    <t>06dc1e89-4fba-49ec-aa27-4b5a179fd1c1</t>
  </si>
  <si>
    <t>2017-06-13T01:22:11</t>
  </si>
  <si>
    <t>f196e6a9-aaff-46d7-a9c3-72938ebdc93a</t>
  </si>
  <si>
    <t>2017-06-13T01:24:13</t>
  </si>
  <si>
    <t>Rawaq</t>
  </si>
  <si>
    <t>524c2cf3-ff41-4e3b-82e3-ecbbfff3c573</t>
  </si>
  <si>
    <t>2017-06-13T01:27:56</t>
  </si>
  <si>
    <t>It</t>
  </si>
  <si>
    <t>c1d14f25-fba6-4a49-9ed6-7943d6522cba</t>
  </si>
  <si>
    <t>2017-06-13T05:13:18</t>
  </si>
  <si>
    <t>6fb9d91f-a947-420a-9b91-0fa95179579f</t>
  </si>
  <si>
    <t>2017-06-13T01:38:29</t>
  </si>
  <si>
    <t>Web</t>
  </si>
  <si>
    <t>e10c5bdb-024d-4d44-b500-cbcb5ebb5f69</t>
  </si>
  <si>
    <t>2017-06-13T01:43:19</t>
  </si>
  <si>
    <t>73034ece-99dd-4bdc-8588-689e672ea374</t>
  </si>
  <si>
    <t>2017-06-13T01:46:48</t>
  </si>
  <si>
    <t>3a41ea0d-a96e-460a-a3e8-52ffd7de31a9</t>
  </si>
  <si>
    <t>2017-06-13T02:01:58</t>
  </si>
  <si>
    <t>09a287ff-d6ee-4f84-8103-01927a0a2f1c</t>
  </si>
  <si>
    <t>2017-06-13T02:02:43</t>
  </si>
  <si>
    <t>last grade's papers</t>
  </si>
  <si>
    <t>e640d232-6d96-4e80-879a-ce1a7d1b11be</t>
  </si>
  <si>
    <t>2017-06-13T02:52:54</t>
  </si>
  <si>
    <t>Adiyaman</t>
  </si>
  <si>
    <t xml:space="preserve"> Interior Design Engineering</t>
  </si>
  <si>
    <t>dff76665-93bd-4492-9885-ab68715290ef</t>
  </si>
  <si>
    <t>2017-06-13T03:37:08</t>
  </si>
  <si>
    <t>e29bd6a2-cc67-4430-b916-e7bd41c94759</t>
  </si>
  <si>
    <t>2017-06-13T03:41:13</t>
  </si>
  <si>
    <t>ca895406-7afc-4720-af66-8ea114330f89</t>
  </si>
  <si>
    <t>2017-06-13T03:53:19</t>
  </si>
  <si>
    <t>UÅŸak</t>
  </si>
  <si>
    <t>couldn't enter the department I desire the most</t>
  </si>
  <si>
    <t>technology and cummunication science</t>
  </si>
  <si>
    <t>18c1013c-1844-42ac-94b1-34f485ad2231</t>
  </si>
  <si>
    <t>2017-06-13T04:10:04</t>
  </si>
  <si>
    <t xml:space="preserve"> Laboratory Health Institute</t>
  </si>
  <si>
    <t>09428673-f1d6-4960-877d-fa8fd209bfc9</t>
  </si>
  <si>
    <t>2017-06-13T04:21:11</t>
  </si>
  <si>
    <t>6b80a71e-a156-4fc3-9704-0ae9aa2594b5</t>
  </si>
  <si>
    <t>2017-06-13T04:22:58</t>
  </si>
  <si>
    <t>5abfc319-d474-4f2a-b856-2fb50ef98efb</t>
  </si>
  <si>
    <t>2017-06-13T05:55:50</t>
  </si>
  <si>
    <t>7682ea0b-c9e5-4137-9475-0cbf3d868696</t>
  </si>
  <si>
    <t>2017-06-13T06:02:35</t>
  </si>
  <si>
    <t>History</t>
  </si>
  <si>
    <t>d3079eb5-68f3-4264-be85-99220c489ecf</t>
  </si>
  <si>
    <t>2017-06-13T06:09:13</t>
  </si>
  <si>
    <t xml:space="preserve"> Medicine/Dentistry/Pharmacology  Engineering Languages and Literature  Information Technology</t>
  </si>
  <si>
    <t xml:space="preserve"> Donâ€™t have money to study  Was not able to get into a college  Married/Have to take care of family  Did not graduate from high school</t>
  </si>
  <si>
    <t>eleventh and tenth grade graduation papers</t>
  </si>
  <si>
    <t>computer and mobile programming</t>
  </si>
  <si>
    <t>15e348b9-67c5-4b4b-9745-02945673a8e9</t>
  </si>
  <si>
    <t>2017-06-13T06:21:04</t>
  </si>
  <si>
    <t>Gerede</t>
  </si>
  <si>
    <t>489931f8-e155-4add-8693-b690f9fe70e8</t>
  </si>
  <si>
    <t>2017-06-13T06:36:31</t>
  </si>
  <si>
    <t>- The original degree (university or â€œmiddle instituteâ€) - Graduation certificate (university or â€œmiddle instituteâ€) - University student card (university or â€œmiddle instituteâ€)</t>
  </si>
  <si>
    <t>33920a08-6497-48a5-9738-a4c61afd2c68</t>
  </si>
  <si>
    <t>2017-06-13T06:40:05</t>
  </si>
  <si>
    <t>Life Sciences</t>
  </si>
  <si>
    <t>d96f3310-c150-48b2-af84-f3f944d69339</t>
  </si>
  <si>
    <t>2017-06-13T06:44:34</t>
  </si>
  <si>
    <t>Master Administration</t>
  </si>
  <si>
    <t>I don't know the details and date of registraion for master in Turkey</t>
  </si>
  <si>
    <t>56e1dc5a-c544-4b59-9da0-0fff2a51e5ef</t>
  </si>
  <si>
    <t>2017-06-13T06:47:29</t>
  </si>
  <si>
    <t>1333cada-9230-4c11-8ae4-5632fbab5d63</t>
  </si>
  <si>
    <t>2017-06-13T06:56:37</t>
  </si>
  <si>
    <t>30280b68-fdb4-498f-addc-a86535425532</t>
  </si>
  <si>
    <t>2017-06-13T06:59:14</t>
  </si>
  <si>
    <t>582acdec-7009-4b82-9f91-c8f1ae224822</t>
  </si>
  <si>
    <t>2017-06-13T07:55:47</t>
  </si>
  <si>
    <t>94c59f83-fc1e-4afe-85ce-8fbbef7b3065</t>
  </si>
  <si>
    <t>2017-06-13T08:17:36</t>
  </si>
  <si>
    <t>4f5aba92-4be8-48e2-87d7-a6818c2e1df6</t>
  </si>
  <si>
    <t>2017-06-13T08:18:43</t>
  </si>
  <si>
    <t>4e477de1-9b20-4561-a645-1bb0432a318e</t>
  </si>
  <si>
    <t>2017-06-13T08:21:42</t>
  </si>
  <si>
    <t>6787d8fc-b77e-4924-90db-872cf981a2ef</t>
  </si>
  <si>
    <t>2017-06-13T08:47:54</t>
  </si>
  <si>
    <t>Languages and Literature  Information Technology   Other</t>
  </si>
  <si>
    <t xml:space="preserve"> Sociology</t>
  </si>
  <si>
    <t>9e9e6816-40bb-4c41-9438-30a7153d4b2d</t>
  </si>
  <si>
    <t>2017-06-13T08:50:42</t>
  </si>
  <si>
    <t xml:space="preserve"> Was not able to get into a college   Other:</t>
  </si>
  <si>
    <t>married</t>
  </si>
  <si>
    <t>fffa4c22-2ff3-4f91-86be-d1949d2279b0</t>
  </si>
  <si>
    <t>2017-06-13T08:54:35</t>
  </si>
  <si>
    <t>Osmania</t>
  </si>
  <si>
    <t>13108df6-c567-4313-b4df-c8be61ab04d9</t>
  </si>
  <si>
    <t>2017-06-13T08:57:08</t>
  </si>
  <si>
    <t>405b4563-b89f-4087-89a6-ab5aaa1c16e9</t>
  </si>
  <si>
    <t>2017-06-13T09:18:49</t>
  </si>
  <si>
    <t>06a5e87b-f5be-4aae-9043-339e3826117b</t>
  </si>
  <si>
    <t>2017-06-13T09:20:14</t>
  </si>
  <si>
    <t>Teachers and Institutes</t>
  </si>
  <si>
    <t>f2f478fd-9bdf-4cf0-ae04-65286d284522</t>
  </si>
  <si>
    <t>2017-06-13T09:24:59</t>
  </si>
  <si>
    <t>10bdfc5a-486c-4cc8-9543-73f9c7962929</t>
  </si>
  <si>
    <t>2017-06-13T09:27:07</t>
  </si>
  <si>
    <t>857b2c38-f980-4de1-bfd6-fde27b42fd40</t>
  </si>
  <si>
    <t>2017-06-13T09:30:32</t>
  </si>
  <si>
    <t>Eskisehir</t>
  </si>
  <si>
    <t>aa84f45f-8d5d-4f7a-905f-2edb310ad05b</t>
  </si>
  <si>
    <t>2017-06-13T09:35:58</t>
  </si>
  <si>
    <t>7b941056-a878-43f1-95ba-64f81dc94f50</t>
  </si>
  <si>
    <t>2017-06-13T10:00:15</t>
  </si>
  <si>
    <t xml:space="preserve"> Married/Have to take care of family  Did not graduate from high school  Too old</t>
  </si>
  <si>
    <t>lost</t>
  </si>
  <si>
    <t>d96d1216-f45f-4301-89d4-151137e38500</t>
  </si>
  <si>
    <t>2017-06-13T10:01:19</t>
  </si>
  <si>
    <t>7c065a1f-9624-4afd-9ced-ce76f54c959e</t>
  </si>
  <si>
    <t>2017-06-13T11:13:22</t>
  </si>
  <si>
    <t>0efef05f-dea5-428d-8366-20dc7892ea53</t>
  </si>
  <si>
    <t>2017-06-13T10:18:38</t>
  </si>
  <si>
    <t>05140598-ce1f-4bb9-895a-e0419acccf66</t>
  </si>
  <si>
    <t>2017-06-13T10:22:04</t>
  </si>
  <si>
    <t>5e4915a4-e7f4-4d00-b867-049e2fef2b71</t>
  </si>
  <si>
    <t>2017-06-13T10:26:41</t>
  </si>
  <si>
    <t>8f2cb9f5-f2d2-4d1d-b0ee-f62833eec15a</t>
  </si>
  <si>
    <t>2017-06-13T10:27:40</t>
  </si>
  <si>
    <t>acf615ec-a0b1-4c06-b09f-35673946ff1f</t>
  </si>
  <si>
    <t>2017-06-13T10:27:41</t>
  </si>
  <si>
    <t>Trablus Lebanon</t>
  </si>
  <si>
    <t>a4b22570-97bb-49b1-8fda-6983f577a383</t>
  </si>
  <si>
    <t>2017-06-13T10:32:10</t>
  </si>
  <si>
    <t>Physical Therapy</t>
  </si>
  <si>
    <t>8d362fad-d92a-480c-bdc9-7c645b809cd3</t>
  </si>
  <si>
    <t>2017-06-13T10:44:44</t>
  </si>
  <si>
    <t>e5c46ddc-ba3c-4a29-8d0d-0dde0386beca</t>
  </si>
  <si>
    <t>2017-06-13T10:49:12</t>
  </si>
  <si>
    <t>Madad Office</t>
  </si>
  <si>
    <t>3c4c2042-06fd-43d7-afd9-0d2333196451</t>
  </si>
  <si>
    <t>2017-06-13T11:08:50</t>
  </si>
  <si>
    <t>Suruc</t>
  </si>
  <si>
    <t>c46d0018-f6b0-4dee-a639-751a2ccb3648</t>
  </si>
  <si>
    <t>2017-06-13T11:11:16</t>
  </si>
  <si>
    <t>cooking</t>
  </si>
  <si>
    <t>098b6d73-9d25-408a-a7df-80fda278d6a8</t>
  </si>
  <si>
    <t>2017-06-13T11:21:50</t>
  </si>
  <si>
    <t>804abb7c-6a67-46ca-86e5-5d75d8e41bcb</t>
  </si>
  <si>
    <t>2017-06-13T11:25:15</t>
  </si>
  <si>
    <t>Internet</t>
  </si>
  <si>
    <t>80709cf5-3cd2-4c2a-8b6e-50ea61e046dc</t>
  </si>
  <si>
    <t>2017-06-13T11:37:19</t>
  </si>
  <si>
    <t>Sanliurfa Viransehir</t>
  </si>
  <si>
    <t>77116cde-5fc8-484b-8103-974dd75bfc47</t>
  </si>
  <si>
    <t>2017-06-13T11:51:26</t>
  </si>
  <si>
    <t>875b787f-f442-4f48-ba89-6e227b780999</t>
  </si>
  <si>
    <t>2017-06-13T11:54:46</t>
  </si>
  <si>
    <t>3b796873-bf83-403b-86e6-a8b5afc5e02f</t>
  </si>
  <si>
    <t>2017-06-13T12:11:27</t>
  </si>
  <si>
    <t>computer science</t>
  </si>
  <si>
    <t>36a52fdf-41f5-4f57-bf3d-aa189d4bbb34</t>
  </si>
  <si>
    <t>2017-06-13T12:11:43</t>
  </si>
  <si>
    <t>2d417ac1-0b4c-4e67-9d93-ab8cd37c0a42</t>
  </si>
  <si>
    <t>2017-06-13T12:24:12</t>
  </si>
  <si>
    <t>preparing</t>
  </si>
  <si>
    <t>71e70e04-7aa4-4c8e-9055-a570c42fba29</t>
  </si>
  <si>
    <t>2017-06-13T12:25:08</t>
  </si>
  <si>
    <t>c3521a33-2b33-42e5-b648-6e4ce9094631</t>
  </si>
  <si>
    <t>2017-06-13T12:30:17</t>
  </si>
  <si>
    <t>33854084-47a1-4c9b-a69b-64b8fb319b1d</t>
  </si>
  <si>
    <t>2017-06-13T12:35:05</t>
  </si>
  <si>
    <t>5b1150cd-3445-4bf2-9160-5091ee950c80</t>
  </si>
  <si>
    <t>2017-06-13T12:38:29</t>
  </si>
  <si>
    <t>5a4b4c0b-15c3-44b9-91d9-6d784cfbac2b</t>
  </si>
  <si>
    <t>2017-06-13T13:03:40</t>
  </si>
  <si>
    <t>english</t>
  </si>
  <si>
    <t>f77a4975-51c6-4f9b-8237-f7064e08dfea</t>
  </si>
  <si>
    <t>2017-06-13T13:11:17</t>
  </si>
  <si>
    <t>9068b7a5-2c71-4847-9c4c-d8af4ce2ff15</t>
  </si>
  <si>
    <t>2017-06-13T13:13:48</t>
  </si>
  <si>
    <t>f8877f2b-71be-4636-a555-2947e84d6cfa</t>
  </si>
  <si>
    <t>2017-06-13T13:23:32</t>
  </si>
  <si>
    <t>a07c2426-8404-4a61-8567-dab205e53137</t>
  </si>
  <si>
    <t>2017-06-13T13:40:50</t>
  </si>
  <si>
    <t>41f990fd-7ad1-4ade-a08b-00782d4ddba2</t>
  </si>
  <si>
    <t>2017-06-13T13:45:15</t>
  </si>
  <si>
    <t>7eda846c-7746-43da-8546-137d126e1ffa</t>
  </si>
  <si>
    <t>2017-06-13T14:01:28</t>
  </si>
  <si>
    <t>fe6c2ab7-b301-4971-b30e-2fbf03948369</t>
  </si>
  <si>
    <t>2017-06-13T14:18:10</t>
  </si>
  <si>
    <t>276fabb5-1d3f-4d79-8b9c-0f07cced50f3</t>
  </si>
  <si>
    <t>2017-06-13T14:18:58</t>
  </si>
  <si>
    <t>464f0a53-ff2b-4bb2-93e7-828e0792b92f</t>
  </si>
  <si>
    <t>2017-06-13T14:24:42</t>
  </si>
  <si>
    <t>7f0b027d-9921-46eb-a5a0-caec8ce5ea57</t>
  </si>
  <si>
    <t>2017-06-13T14:37:03</t>
  </si>
  <si>
    <t>because my pharmacy BA wasn not accepted in turkey so I couldnâ€™t continue my studies</t>
  </si>
  <si>
    <t>1527179a-a8f2-4c7f-b17c-681c1dc6b363</t>
  </si>
  <si>
    <t>2017-06-13T14:38:32</t>
  </si>
  <si>
    <t>mobile maintenance</t>
  </si>
  <si>
    <t>a4f11b5c-facf-418c-ad6b-4d6f09cbed1c</t>
  </si>
  <si>
    <t>2017-06-13T14:43:45</t>
  </si>
  <si>
    <t>34f29658-fcf8-4559-8192-22b4612a4794</t>
  </si>
  <si>
    <t>2017-06-13T14:51:29</t>
  </si>
  <si>
    <t>25f0e3d7-0ef2-4b50-b4d8-1ee22c83ca81</t>
  </si>
  <si>
    <t>2017-06-13T15:12:00</t>
  </si>
  <si>
    <t>4f4b71e8-5991-4b3f-88b2-d403c01588ea</t>
  </si>
  <si>
    <t>2017-06-13T15:13:26</t>
  </si>
  <si>
    <t>245e1e41-865a-4a25-990e-ff8ffcc2c04b</t>
  </si>
  <si>
    <t>2017-06-13T15:19:40</t>
  </si>
  <si>
    <t>adana</t>
  </si>
  <si>
    <t>18a46406-c19d-4c1e-9d89-2584bf3ad885</t>
  </si>
  <si>
    <t>2017-06-13T15:41:04</t>
  </si>
  <si>
    <t>Syrian Virtual University</t>
  </si>
  <si>
    <t>09e9084c-bb50-4209-bb69-458aacdc95ad</t>
  </si>
  <si>
    <t>2017-06-13T15:50:47</t>
  </si>
  <si>
    <t>de69c6e8-cb3d-47f6-bfe4-63ba333126a9</t>
  </si>
  <si>
    <t>2017-06-13T15:56:54</t>
  </si>
  <si>
    <t>95dffd01-a2df-42a2-b263-217fc292611e</t>
  </si>
  <si>
    <t>2017-06-13T16:01:28</t>
  </si>
  <si>
    <t>0d569350-aa0d-45a1-9c31-2a7c71ea8555</t>
  </si>
  <si>
    <t>2017-06-13T16:17:19</t>
  </si>
  <si>
    <t>Food Engineering</t>
  </si>
  <si>
    <t>afd800a3-349e-4b5e-9e55-37ebec7a97b1</t>
  </si>
  <si>
    <t>2017-06-13T16:25:50</t>
  </si>
  <si>
    <t>00297294-20d7-4a1d-8391-1c0070dab212</t>
  </si>
  <si>
    <t>2017-06-13T16:31:21</t>
  </si>
  <si>
    <t>550e0fdf-92a7-4a15-85f4-a5d74a9b4bb2</t>
  </si>
  <si>
    <t>2017-06-13T16:38:00</t>
  </si>
  <si>
    <t>HATAY</t>
  </si>
  <si>
    <t>Graphic Design</t>
  </si>
  <si>
    <t>7841ab03-407c-424f-ade2-73fb4c9538a8</t>
  </si>
  <si>
    <t>2017-06-13T18:00:45</t>
  </si>
  <si>
    <t xml:space="preserve">Wall paper
</t>
  </si>
  <si>
    <t>acc1c3d2-f05a-4b6f-a242-6e6d697f7729</t>
  </si>
  <si>
    <t>2017-06-13T18:48:48</t>
  </si>
  <si>
    <t>ef42721e-21d2-4697-8167-444e001b28e5</t>
  </si>
  <si>
    <t>2017-06-14T01:29:22</t>
  </si>
  <si>
    <t>d7332dd8-f9eb-4482-91bd-135813cd0057</t>
  </si>
  <si>
    <t>2017-06-14T04:05:22</t>
  </si>
  <si>
    <t>7bf6a7dd-1caf-4292-85b7-0cd6788b3406</t>
  </si>
  <si>
    <t>2017-06-14T05:03:29</t>
  </si>
  <si>
    <t>Humanities</t>
  </si>
  <si>
    <t>9bf567db-d821-4468-b6fc-f335203c9e5b</t>
  </si>
  <si>
    <t>2017-06-23T12:41:40</t>
  </si>
  <si>
    <t>tURKISH Culture Center</t>
  </si>
  <si>
    <t>fbb39758-36e4-457a-83c1-d88f5fa4ee49</t>
  </si>
  <si>
    <t>2017-06-23T11:49:33</t>
  </si>
  <si>
    <t>2e5bfa62-aad0-4354-a0db-c8ea1a90ba0d</t>
  </si>
  <si>
    <t>2017-06-22T18:07:44</t>
  </si>
  <si>
    <t>be475ad9-fa95-44f7-b4b3-ab9a94c6925d</t>
  </si>
  <si>
    <t>2017-06-22T15:00:15</t>
  </si>
  <si>
    <t>f88726b7-ffd8-496f-90d5-bb6a5788f589</t>
  </si>
  <si>
    <t>2017-06-22T15:04:16</t>
  </si>
  <si>
    <t xml:space="preserve"> Media/Journalism/Cinema  Social Sciences (please specify)   Other</t>
  </si>
  <si>
    <t>Trade and economy</t>
  </si>
  <si>
    <t>college life statement</t>
  </si>
  <si>
    <t>a14cb76a-7cc5-4ce5-ad22-c7e26d1d5d7c</t>
  </si>
  <si>
    <t>2017-06-22T15:11:53</t>
  </si>
  <si>
    <t>f5577b3b-d8ef-4dac-b1d6-b3499a92916b</t>
  </si>
  <si>
    <t>2017-06-22T16:00:18</t>
  </si>
  <si>
    <t xml:space="preserve"> University course description  University course description - Full academic record (university or â€œmiddle instituteâ€)  - Partial academic record (university or â€œmiddle instituteâ€) - The original degree (university or â€œmiddle instituteâ€) - Graduation certificate (university or â€œmiddle instituteâ€) - University student card (university or â€œmiddle instituteâ€)</t>
  </si>
  <si>
    <t>a5a47377-d895-464e-8456-e884309b340a</t>
  </si>
  <si>
    <t>2017-06-22T16:03:15</t>
  </si>
  <si>
    <t>49127ecd-8d95-4619-a731-0a23289ea64f</t>
  </si>
  <si>
    <t>2017-06-22T16:10:10</t>
  </si>
  <si>
    <t>d8c5c222-f312-41cb-9b0a-8662cef8194f</t>
  </si>
  <si>
    <t>2017-06-22T16:35:43</t>
  </si>
  <si>
    <t>262346aa-2b5c-47a6-b6d3-0d7529bc5a0d</t>
  </si>
  <si>
    <t>2017-06-23T12:03:29</t>
  </si>
  <si>
    <t>cfa2c3ed-730b-4d18-933d-e2cf30b98b1f</t>
  </si>
  <si>
    <t>2017-06-23T11:49:25</t>
  </si>
  <si>
    <t>53e8de51-c55b-4f4f-96e2-ddaf1a25e4a6</t>
  </si>
  <si>
    <t>2017-06-22T16:54:03</t>
  </si>
  <si>
    <t>19845981-79fb-4565-8974-8ef3220a4a83</t>
  </si>
  <si>
    <t>2017-06-22T16:57:36</t>
  </si>
  <si>
    <t>a3bd4b0f-c095-4c15-b943-1deb66be33a1</t>
  </si>
  <si>
    <t>2017-06-22T17:26:00</t>
  </si>
  <si>
    <t>6681cc49-bdeb-423b-a7d1-1b6763a409e3</t>
  </si>
  <si>
    <t>2017-06-22T17:31:50</t>
  </si>
  <si>
    <t>technology and science</t>
  </si>
  <si>
    <t>173b437c-d25d-41a9-a059-616b5117abdd</t>
  </si>
  <si>
    <t>2017-06-22T17:32:51</t>
  </si>
  <si>
    <t>009c65b8-5e50-4d21-9fdd-12d196de0066</t>
  </si>
  <si>
    <t>2017-06-22T17:41:31</t>
  </si>
  <si>
    <t>eee7798a-5b37-4a35-9363-14b06e32f307</t>
  </si>
  <si>
    <t>2017-06-22T17:44:04</t>
  </si>
  <si>
    <t>As-Suwayda</t>
  </si>
  <si>
    <t>c74381a9-f82c-45d0-b18e-7ccb8287aea9</t>
  </si>
  <si>
    <t>2017-06-22T18:00:01</t>
  </si>
  <si>
    <t>Kirikhan</t>
  </si>
  <si>
    <t>emdia</t>
  </si>
  <si>
    <t>d144068c-5f3d-4415-a3ce-b109dd419b6a</t>
  </si>
  <si>
    <t>2017-06-22T18:12:52</t>
  </si>
  <si>
    <t>81e8953b-52c3-4ab2-91c1-862d4ffbb7e9</t>
  </si>
  <si>
    <t>2017-06-22T18:23:12</t>
  </si>
  <si>
    <t>a88f4370-1b01-4372-90bd-9e2bb3b22e25</t>
  </si>
  <si>
    <t>2017-06-22T18:27:23</t>
  </si>
  <si>
    <t>e0f84d7b-9bbf-4305-9188-0e2567fef073</t>
  </si>
  <si>
    <t>2017-06-22T18:52:08</t>
  </si>
  <si>
    <t>- Graduation certificate (university or â€œmiddle instituteâ€) - University student card (university or â€œmiddle instituteâ€)</t>
  </si>
  <si>
    <t>d4646ed0-71b7-4ee4-abce-a89491bb9286</t>
  </si>
  <si>
    <t>2017-06-22T19:05:07</t>
  </si>
  <si>
    <t>93dd9ac4-5d77-4e1c-8c5f-820599d23e3f</t>
  </si>
  <si>
    <t>2017-06-22T19:16:33</t>
  </si>
  <si>
    <t>ec376433-3e84-4072-a624-902dd44c7601</t>
  </si>
  <si>
    <t>2017-06-22T19:18:42</t>
  </si>
  <si>
    <t>ea2641b4-101f-4e43-a37b-634a5769f4db</t>
  </si>
  <si>
    <t>2017-06-22T19:20:59</t>
  </si>
  <si>
    <t>computer Programming</t>
  </si>
  <si>
    <t>Syrian Teacher in Germany at  channel on Youtube</t>
  </si>
  <si>
    <t>9ed98f60-c99a-4714-8191-71a93035bf37</t>
  </si>
  <si>
    <t>2017-06-22T19:36:11</t>
  </si>
  <si>
    <t>f0a1f357-1263-40e0-9dc1-247fcedbcb7a</t>
  </si>
  <si>
    <t>2017-06-23T11:18:10</t>
  </si>
  <si>
    <t>5ebeecf6-e65f-4134-a656-e6dd25370e40</t>
  </si>
  <si>
    <t>2017-06-22T19:40:52</t>
  </si>
  <si>
    <t>96c4db9f-e3fc-4af9-9288-08bc071ede6c</t>
  </si>
  <si>
    <t>2017-06-22T19:42:51</t>
  </si>
  <si>
    <t>Bilecik</t>
  </si>
  <si>
    <t xml:space="preserve"> Medicine/Dentistry/Pharmacology Languages and Literature   Social Sciences (please specify)</t>
  </si>
  <si>
    <t xml:space="preserve"> guidance</t>
  </si>
  <si>
    <t>because  my family were forcing me to study and I wasn not understanding anything then</t>
  </si>
  <si>
    <t>7ecb95fc-2da1-458b-ab18-b58a2e8cb4ef</t>
  </si>
  <si>
    <t>2017-06-22T19:49:51</t>
  </si>
  <si>
    <t>Gebze Kocaeli</t>
  </si>
  <si>
    <t>53462f2b-c028-4e5a-b074-ecd896997e4b</t>
  </si>
  <si>
    <t>2017-06-22T20:01:43</t>
  </si>
  <si>
    <t>6516a0ba-9fc0-4b4b-8669-1e16756c8b28</t>
  </si>
  <si>
    <t>2017-06-22T20:06:15</t>
  </si>
  <si>
    <t>Teacher</t>
  </si>
  <si>
    <t>e1c14ff5-a99d-42c9-a29f-52150486a3c0</t>
  </si>
  <si>
    <t>2017-06-22T20:15:56</t>
  </si>
  <si>
    <t>fc6c9954-3d09-4e2b-be0d-e3ebd60c3063</t>
  </si>
  <si>
    <t>2017-06-22T20:29:23</t>
  </si>
  <si>
    <t>Aministrational Siences</t>
  </si>
  <si>
    <t>graduation from uni notification</t>
  </si>
  <si>
    <t>0196f898-d3af-4779-87fd-d91bb2736e88</t>
  </si>
  <si>
    <t>2017-06-22T21:14:52</t>
  </si>
  <si>
    <t>764e8fcc-565e-443e-bad0-427a7ef36c7f</t>
  </si>
  <si>
    <t>2017-06-22T21:18:01</t>
  </si>
  <si>
    <t>ee23eefb-04a8-4b66-8e44-883f49509d48</t>
  </si>
  <si>
    <t>2017-06-22T21:46:27</t>
  </si>
  <si>
    <t>2e1bd447-18af-473f-a5eb-cb35540682fd</t>
  </si>
  <si>
    <t>2017-06-22T21:48:19</t>
  </si>
  <si>
    <t>22e33e79-7a18-494e-8d11-291de54bf049</t>
  </si>
  <si>
    <t>2017-06-22T21:53:26</t>
  </si>
  <si>
    <t>c820873d-d49f-41b3-9626-39de480723e2</t>
  </si>
  <si>
    <t>2017-06-22T21:53:42</t>
  </si>
  <si>
    <t>afcbb0aa-8c7e-4a6a-981f-fb7c73b9de4e</t>
  </si>
  <si>
    <t>2017-06-22T22:24:44</t>
  </si>
  <si>
    <t>9a5137ca-b9a3-4bae-89a9-fe98f23a054a</t>
  </si>
  <si>
    <t>2017-06-22T22:37:17</t>
  </si>
  <si>
    <t>5bfcca2c-ad10-424d-b129-2f5062d4c89f</t>
  </si>
  <si>
    <t>2017-06-22T22:43:29</t>
  </si>
  <si>
    <t>b4a5468c-01b0-47ba-8cef-8a3171adddc4</t>
  </si>
  <si>
    <t>2017-06-22T22:50:13</t>
  </si>
  <si>
    <t>because of illness</t>
  </si>
  <si>
    <t>cc6342f0-b64d-4f12-ac07-d3a9bf686dab</t>
  </si>
  <si>
    <t>2017-06-22T22:52:34</t>
  </si>
  <si>
    <t xml:space="preserve"> Family Science</t>
  </si>
  <si>
    <t>cda19c7e-2a59-459c-b1f4-9163beeb5bf2</t>
  </si>
  <si>
    <t>2017-06-22T22:54:14</t>
  </si>
  <si>
    <t xml:space="preserve"> Medicine/Dentistry/Pharmacology  Engineering Languages and Literature</t>
  </si>
  <si>
    <t>66187bbf-e83d-48cd-9ad4-18c178c7731b</t>
  </si>
  <si>
    <t>2017-06-22T23:13:53</t>
  </si>
  <si>
    <t>9657f465-207c-4eb7-aff9-449002217627</t>
  </si>
  <si>
    <t>2017-06-22T23:30:45</t>
  </si>
  <si>
    <t>8ab25e80-db5b-4343-9d33-42ef4fe88288</t>
  </si>
  <si>
    <t>2017-06-22T23:52:44</t>
  </si>
  <si>
    <t>ff6e4220-0cd6-443e-8594-694213b13675</t>
  </si>
  <si>
    <t>2017-06-23T00:08:00</t>
  </si>
  <si>
    <t>1d315520-e089-4468-9e90-6f5f8c7aa111</t>
  </si>
  <si>
    <t>2017-06-23T00:21:35</t>
  </si>
  <si>
    <t xml:space="preserve"> I do not have any documents - Full academic record (university or â€œmiddle instituteâ€)  - Partial academic record (university or â€œmiddle instituteâ€) - University student card (university or â€œmiddle instituteâ€)</t>
  </si>
  <si>
    <t>76e00dd7-e738-4303-b95a-750ce9fbbff6</t>
  </si>
  <si>
    <t>2017-06-23T00:33:03</t>
  </si>
  <si>
    <t>aaf54102-eeea-4b7c-997b-6b8372c4181f</t>
  </si>
  <si>
    <t>2017-06-23T00:39:32</t>
  </si>
  <si>
    <t>5eebc213-c119-4052-b080-ecc34b84e255</t>
  </si>
  <si>
    <t>2017-06-23T00:41:27</t>
  </si>
  <si>
    <t>f3a7706f-3059-4a6b-b0c5-85df13bf3508</t>
  </si>
  <si>
    <t>2017-06-23T00:44:58</t>
  </si>
  <si>
    <t>55750ba5-bd35-4efa-90f5-b1fb0a6f40c0</t>
  </si>
  <si>
    <t>2017-06-23T00:51:52</t>
  </si>
  <si>
    <t>787aeab5-3262-4cfc-be58-3c01491fb983</t>
  </si>
  <si>
    <t>2017-06-23T01:06:55</t>
  </si>
  <si>
    <t>698fc912-abe3-46e8-ac44-8b51b6720283</t>
  </si>
  <si>
    <t>2017-06-23T01:38:05</t>
  </si>
  <si>
    <t>b1c881ad-8155-41ec-a2c7-0680a0dbaaba</t>
  </si>
  <si>
    <t>2017-06-23T01:49:27</t>
  </si>
  <si>
    <t>5313cc88-90c4-4798-8815-1c1fc4c52fc3</t>
  </si>
  <si>
    <t>2017-06-23T01:53:19</t>
  </si>
  <si>
    <t>Nano technology</t>
  </si>
  <si>
    <t xml:space="preserve"> Donâ€™t have money to study  Was not able to get into a collegeDo not have the necessary paperwork  Did not graduate from high school</t>
  </si>
  <si>
    <t>I don't have</t>
  </si>
  <si>
    <t>9ebfed0c-3be1-4ffd-99e1-3aa454af65a3</t>
  </si>
  <si>
    <t>2017-06-23T04:51:24</t>
  </si>
  <si>
    <t>366e7f72-000a-47c5-a8ea-2bd91f73922f</t>
  </si>
  <si>
    <t>2017-06-23T05:07:18</t>
  </si>
  <si>
    <t>- Partial academic record (university or â€œmiddle instituteâ€)   Other</t>
  </si>
  <si>
    <t>didn't enter hughschool exam</t>
  </si>
  <si>
    <t>d3e80f5f-d561-4363-a53a-6aa068236200</t>
  </si>
  <si>
    <t>2017-06-23T05:10:08</t>
  </si>
  <si>
    <t>875d58e0-1bcd-4905-ab0a-403e3bbb37b7</t>
  </si>
  <si>
    <t>2017-06-23T05:15:17</t>
  </si>
  <si>
    <t>4cc12a41-2993-4342-95bd-e591ce75bb31</t>
  </si>
  <si>
    <t>2017-06-23T05:26:33</t>
  </si>
  <si>
    <t xml:space="preserve">Invention, creativity and electronics
</t>
  </si>
  <si>
    <t>5f9e109d-2275-47f5-92d5-e083d7200fb0</t>
  </si>
  <si>
    <t>2017-06-23T06:22:37</t>
  </si>
  <si>
    <t>Master in my Major</t>
  </si>
  <si>
    <t>9e92bf50-95a9-4a55-ab02-b749c1b21bf7</t>
  </si>
  <si>
    <t>2017-06-23T06:40:07</t>
  </si>
  <si>
    <t>66261ddc-b2c5-47c4-b46d-9dfda464a538</t>
  </si>
  <si>
    <t>2017-06-23T06:48:06</t>
  </si>
  <si>
    <t>c678962b-880c-4129-a72a-73a9a9a662c3</t>
  </si>
  <si>
    <t>2017-06-23T07:00:37</t>
  </si>
  <si>
    <t xml:space="preserve"> Engineering  Economics  Information Technology</t>
  </si>
  <si>
    <t>fa6f2206-95a9-4e86-be23-ec670dfab5f7</t>
  </si>
  <si>
    <t>2017-06-23T07:22:25</t>
  </si>
  <si>
    <t>019b92b8-66a7-4ec7-9836-922f629752ac</t>
  </si>
  <si>
    <t>2017-06-23T07:44:01</t>
  </si>
  <si>
    <t>Narlica Antakya</t>
  </si>
  <si>
    <t>32d86910-c1c8-44d7-b369-7a54b4abdcab</t>
  </si>
  <si>
    <t>2017-06-23T07:50:04</t>
  </si>
  <si>
    <t>8fe05020-d5f9-4844-bd72-27a86037698e</t>
  </si>
  <si>
    <t>2017-06-23T08:00:43</t>
  </si>
  <si>
    <t>c1ba7e7d-d781-4a7c-8d1d-b4e149127a75</t>
  </si>
  <si>
    <t>2017-06-23T08:38:53</t>
  </si>
  <si>
    <t xml:space="preserve"> Was not able to get into a college  Married/Have to take care of family  Did not graduate from high school</t>
  </si>
  <si>
    <t>Ø´Ù‡Ø§Ø¯Ø© Middle School Certificate</t>
  </si>
  <si>
    <t xml:space="preserve">Manual works .. programming
</t>
  </si>
  <si>
    <t>a5551429-67c5-4cfd-98b0-04ab40b4dcc4</t>
  </si>
  <si>
    <t>2017-06-23T08:43:54</t>
  </si>
  <si>
    <t>edd1acd4-619a-4e6f-972c-7429905c2a0f</t>
  </si>
  <si>
    <t>2017-06-23T09:05:18</t>
  </si>
  <si>
    <t>5b64547d-de97-48fd-9943-4f3f1218bbe2</t>
  </si>
  <si>
    <t>2017-06-23T09:05:24</t>
  </si>
  <si>
    <t>English</t>
  </si>
  <si>
    <t>Friends Whatsapp</t>
  </si>
  <si>
    <t>6677e788-a4c0-4643-b9d3-87eb38a1064f</t>
  </si>
  <si>
    <t>2017-06-23T09:18:58</t>
  </si>
  <si>
    <t>b951a3c3-a696-4fa2-b5ab-abf7d286277a</t>
  </si>
  <si>
    <t>2017-06-23T09:37:00</t>
  </si>
  <si>
    <t>5f6d989c-9dc5-47ba-b9b2-c823f676b445</t>
  </si>
  <si>
    <t>2017-06-23T10:07:05</t>
  </si>
  <si>
    <t>engineering</t>
  </si>
  <si>
    <t>aa67cb83-eaf7-40f5-b5a6-0bc68beb4773</t>
  </si>
  <si>
    <t>2017-06-23T10:18:24</t>
  </si>
  <si>
    <t>f524f42a-531e-4291-b023-89dd8795b18b</t>
  </si>
  <si>
    <t>2017-06-23T16:07:43</t>
  </si>
  <si>
    <t>24ab3840-3c3c-4368-9a46-e2de4a4f84a4</t>
  </si>
  <si>
    <t>2017-06-23T20:08:50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</si>
</sst>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771"/>
  <sheetViews>
    <sheetView tabSelected="1" workbookViewId="0"/>
  </sheetViews>
  <sheetFormatPr defaultRowHeight="15"/>
  <sheetData>
    <row r="1" spans="1:98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</row>
    <row r="2" spans="1:98">
      <c r="A2">
        <v>1</v>
      </c>
      <c r="B2" t="s">
        <v>97</v>
      </c>
      <c r="C2">
        <v>22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U2" t="s">
        <v>103</v>
      </c>
      <c r="AG2" t="s">
        <v>104</v>
      </c>
      <c r="AH2" t="s">
        <v>105</v>
      </c>
      <c r="AI2">
        <v>0</v>
      </c>
      <c r="AJ2">
        <v>1</v>
      </c>
      <c r="AK2">
        <v>0</v>
      </c>
      <c r="AL2">
        <v>1</v>
      </c>
      <c r="AM2">
        <v>0</v>
      </c>
      <c r="AN2">
        <v>0</v>
      </c>
      <c r="AO2">
        <v>0</v>
      </c>
      <c r="AP2">
        <v>1</v>
      </c>
      <c r="BA2" t="s">
        <v>106</v>
      </c>
      <c r="BB2" t="e">
        <f ca="1">- Useful but _xludf.not as good as a regular degree</f>
        <v>#NAME?</v>
      </c>
      <c r="BD2" t="e">
        <f ca="1">- Project Management / Accountancy</f>
        <v>#NAME?</v>
      </c>
      <c r="BE2">
        <v>0</v>
      </c>
      <c r="BF2">
        <v>0</v>
      </c>
      <c r="BG2">
        <v>1</v>
      </c>
      <c r="BH2">
        <v>0</v>
      </c>
      <c r="BI2">
        <v>0</v>
      </c>
      <c r="BJ2">
        <v>0</v>
      </c>
      <c r="BK2">
        <v>0</v>
      </c>
      <c r="BL2">
        <v>0</v>
      </c>
      <c r="BN2" t="s">
        <v>107</v>
      </c>
      <c r="BQ2" t="e">
        <f ca="1">- Do _xludf.not _xludf.count towards a recognized qualification</f>
        <v>#NAME?</v>
      </c>
      <c r="BR2">
        <v>0</v>
      </c>
      <c r="BS2">
        <v>1</v>
      </c>
      <c r="BT2">
        <v>0</v>
      </c>
      <c r="BU2">
        <v>0</v>
      </c>
      <c r="BV2">
        <v>0</v>
      </c>
      <c r="BW2">
        <v>0</v>
      </c>
      <c r="BX2" t="s">
        <v>108</v>
      </c>
      <c r="BY2" t="e">
        <f ca="1">- Useful but _xludf.not as good as going to university</f>
        <v>#NAME?</v>
      </c>
      <c r="BZ2">
        <v>1</v>
      </c>
      <c r="CA2">
        <v>0</v>
      </c>
      <c r="CB2">
        <v>0</v>
      </c>
      <c r="CC2">
        <v>0</v>
      </c>
      <c r="CD2">
        <v>0</v>
      </c>
      <c r="CE2" t="e">
        <f ca="1">- Facebook groups/pages</f>
        <v>#NAME?</v>
      </c>
      <c r="CF2">
        <v>0</v>
      </c>
      <c r="CG2">
        <v>0</v>
      </c>
      <c r="CH2">
        <v>0</v>
      </c>
      <c r="CI2">
        <v>0</v>
      </c>
      <c r="CJ2">
        <v>0</v>
      </c>
      <c r="CK2">
        <v>1</v>
      </c>
      <c r="CL2">
        <v>0</v>
      </c>
      <c r="CN2" t="s">
        <v>109</v>
      </c>
      <c r="CO2" t="s">
        <v>110</v>
      </c>
      <c r="CP2" t="s">
        <v>111</v>
      </c>
      <c r="CQ2">
        <v>4155835</v>
      </c>
      <c r="CR2" t="s">
        <v>112</v>
      </c>
      <c r="CS2" t="s">
        <v>113</v>
      </c>
      <c r="CT2">
        <v>1</v>
      </c>
    </row>
    <row r="3" spans="1:98">
      <c r="A3">
        <v>2</v>
      </c>
      <c r="B3" t="s">
        <v>114</v>
      </c>
      <c r="C3">
        <v>27</v>
      </c>
      <c r="D3" t="s">
        <v>115</v>
      </c>
      <c r="E3" t="s">
        <v>99</v>
      </c>
      <c r="F3" t="s">
        <v>116</v>
      </c>
      <c r="G3" t="s">
        <v>117</v>
      </c>
      <c r="J3" t="s">
        <v>118</v>
      </c>
      <c r="K3">
        <v>0</v>
      </c>
      <c r="L3">
        <v>0</v>
      </c>
      <c r="M3">
        <v>0</v>
      </c>
      <c r="N3">
        <v>1</v>
      </c>
      <c r="O3">
        <v>0</v>
      </c>
      <c r="P3">
        <v>0</v>
      </c>
      <c r="Q3">
        <v>0</v>
      </c>
      <c r="R3">
        <v>0</v>
      </c>
      <c r="X3" t="s">
        <v>119</v>
      </c>
      <c r="Y3">
        <v>0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G3" t="s">
        <v>120</v>
      </c>
      <c r="AH3" t="s">
        <v>121</v>
      </c>
      <c r="AI3">
        <v>0</v>
      </c>
      <c r="AJ3">
        <v>1</v>
      </c>
      <c r="AK3">
        <v>0</v>
      </c>
      <c r="AL3">
        <v>1</v>
      </c>
      <c r="AM3">
        <v>0</v>
      </c>
      <c r="AN3">
        <v>1</v>
      </c>
      <c r="AO3">
        <v>0</v>
      </c>
      <c r="AP3">
        <v>1</v>
      </c>
      <c r="BA3" t="s">
        <v>107</v>
      </c>
      <c r="BB3" t="e">
        <f ca="1">- Useful but _xludf.not as good as a regular degree</f>
        <v>#NAME?</v>
      </c>
      <c r="BD3" t="e">
        <f ca="1">- I am _xludf.not interested in vocational education</f>
        <v>#NAME?</v>
      </c>
      <c r="BE3">
        <v>1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N3" t="s">
        <v>107</v>
      </c>
      <c r="BQ3" t="e">
        <f ca="1">- Donâ€™t know how to _xludf.find/enroll in a suitable program</f>
        <v>#NAME?</v>
      </c>
      <c r="BR3">
        <v>0</v>
      </c>
      <c r="BS3">
        <v>0</v>
      </c>
      <c r="BT3">
        <v>0</v>
      </c>
      <c r="BU3">
        <v>1</v>
      </c>
      <c r="BV3">
        <v>0</v>
      </c>
      <c r="BW3">
        <v>0</v>
      </c>
      <c r="BX3" t="s">
        <v>108</v>
      </c>
      <c r="BY3" t="e">
        <f ca="1">- Useful but _xludf.not as good as going to university</f>
        <v>#NAME?</v>
      </c>
      <c r="BZ3">
        <v>1</v>
      </c>
      <c r="CA3">
        <v>0</v>
      </c>
      <c r="CB3">
        <v>0</v>
      </c>
      <c r="CC3">
        <v>0</v>
      </c>
      <c r="CD3">
        <v>0</v>
      </c>
      <c r="CE3" t="e">
        <f ca="1">- Facebook groups/pages</f>
        <v>#NAME?</v>
      </c>
      <c r="CF3">
        <v>0</v>
      </c>
      <c r="CG3">
        <v>0</v>
      </c>
      <c r="CH3">
        <v>0</v>
      </c>
      <c r="CI3">
        <v>0</v>
      </c>
      <c r="CJ3">
        <v>0</v>
      </c>
      <c r="CK3">
        <v>1</v>
      </c>
      <c r="CL3">
        <v>0</v>
      </c>
      <c r="CN3" t="s">
        <v>109</v>
      </c>
      <c r="CO3" t="s">
        <v>110</v>
      </c>
      <c r="CP3" t="s">
        <v>111</v>
      </c>
      <c r="CQ3">
        <v>4167395</v>
      </c>
      <c r="CR3" t="s">
        <v>122</v>
      </c>
      <c r="CS3" t="s">
        <v>123</v>
      </c>
      <c r="CT3">
        <v>2</v>
      </c>
    </row>
    <row r="4" spans="1:98">
      <c r="A4">
        <v>3</v>
      </c>
      <c r="B4" t="s">
        <v>97</v>
      </c>
      <c r="C4">
        <v>22</v>
      </c>
      <c r="D4" t="s">
        <v>115</v>
      </c>
      <c r="E4" t="s">
        <v>124</v>
      </c>
      <c r="F4" t="s">
        <v>125</v>
      </c>
      <c r="G4" t="s">
        <v>117</v>
      </c>
      <c r="J4" t="s">
        <v>126</v>
      </c>
      <c r="K4">
        <v>0</v>
      </c>
      <c r="L4">
        <v>0</v>
      </c>
      <c r="M4">
        <v>0</v>
      </c>
      <c r="N4">
        <v>0</v>
      </c>
      <c r="O4">
        <v>1</v>
      </c>
      <c r="P4">
        <v>0</v>
      </c>
      <c r="Q4">
        <v>1</v>
      </c>
      <c r="R4">
        <v>0</v>
      </c>
      <c r="X4" t="s">
        <v>127</v>
      </c>
      <c r="Y4">
        <v>0</v>
      </c>
      <c r="Z4">
        <v>0</v>
      </c>
      <c r="AA4">
        <v>0</v>
      </c>
      <c r="AB4">
        <v>1</v>
      </c>
      <c r="AC4">
        <v>0</v>
      </c>
      <c r="AD4">
        <v>0</v>
      </c>
      <c r="AE4">
        <v>0</v>
      </c>
      <c r="AG4" t="s">
        <v>128</v>
      </c>
      <c r="AH4" t="s">
        <v>129</v>
      </c>
      <c r="AI4">
        <v>0</v>
      </c>
      <c r="AJ4">
        <v>1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BA4" t="s">
        <v>106</v>
      </c>
      <c r="BB4" t="e">
        <f ca="1">- Very Useful _xludf.and provides a job opportunity _xludf.right away.</f>
        <v>#NAME?</v>
      </c>
      <c r="BD4" t="e">
        <f ca="1">- Tourism / Restaurant _xludf.and hotel Management - Nursing / medical care   Other</f>
        <v>#NAME?</v>
      </c>
      <c r="BE4">
        <v>0</v>
      </c>
      <c r="BF4">
        <v>1</v>
      </c>
      <c r="BG4">
        <v>0</v>
      </c>
      <c r="BH4">
        <v>1</v>
      </c>
      <c r="BI4">
        <v>1</v>
      </c>
      <c r="BJ4">
        <v>0</v>
      </c>
      <c r="BK4">
        <v>0</v>
      </c>
      <c r="BL4">
        <v>0</v>
      </c>
      <c r="BM4" t="s">
        <v>130</v>
      </c>
      <c r="BN4" t="s">
        <v>107</v>
      </c>
      <c r="BQ4" t="e">
        <f ca="1">- No internet connection / computer</f>
        <v>#NAME?</v>
      </c>
      <c r="BR4">
        <v>0</v>
      </c>
      <c r="BS4">
        <v>0</v>
      </c>
      <c r="BT4">
        <v>1</v>
      </c>
      <c r="BU4">
        <v>0</v>
      </c>
      <c r="BV4">
        <v>0</v>
      </c>
      <c r="BW4">
        <v>0</v>
      </c>
      <c r="BX4" t="s">
        <v>108</v>
      </c>
      <c r="BY4" t="e">
        <f ca="1">- Useful but _xludf.not as good as going to university</f>
        <v>#NAME?</v>
      </c>
      <c r="BZ4">
        <v>1</v>
      </c>
      <c r="CA4">
        <v>0</v>
      </c>
      <c r="CB4">
        <v>0</v>
      </c>
      <c r="CC4">
        <v>0</v>
      </c>
      <c r="CD4">
        <v>0</v>
      </c>
      <c r="CE4" t="e">
        <f ca="1">- Facebook groups/pages  - Friends</f>
        <v>#NAME?</v>
      </c>
      <c r="CF4">
        <v>1</v>
      </c>
      <c r="CG4">
        <v>0</v>
      </c>
      <c r="CH4">
        <v>0</v>
      </c>
      <c r="CI4">
        <v>0</v>
      </c>
      <c r="CJ4">
        <v>0</v>
      </c>
      <c r="CK4">
        <v>1</v>
      </c>
      <c r="CL4">
        <v>0</v>
      </c>
      <c r="CN4" t="s">
        <v>109</v>
      </c>
      <c r="CO4" t="s">
        <v>110</v>
      </c>
      <c r="CP4" t="s">
        <v>111</v>
      </c>
      <c r="CQ4">
        <v>3981514</v>
      </c>
      <c r="CR4" t="s">
        <v>131</v>
      </c>
      <c r="CS4" t="s">
        <v>132</v>
      </c>
      <c r="CT4">
        <v>3</v>
      </c>
    </row>
    <row r="5" spans="1:98">
      <c r="A5">
        <v>4</v>
      </c>
      <c r="B5" t="s">
        <v>97</v>
      </c>
      <c r="C5">
        <v>24</v>
      </c>
      <c r="D5" t="s">
        <v>115</v>
      </c>
      <c r="E5" t="s">
        <v>133</v>
      </c>
      <c r="F5" t="s">
        <v>100</v>
      </c>
      <c r="G5" t="s">
        <v>117</v>
      </c>
      <c r="J5" t="s">
        <v>134</v>
      </c>
      <c r="K5">
        <v>0</v>
      </c>
      <c r="L5">
        <v>1</v>
      </c>
      <c r="M5">
        <v>0</v>
      </c>
      <c r="N5">
        <v>0</v>
      </c>
      <c r="O5">
        <v>0</v>
      </c>
      <c r="P5">
        <v>1</v>
      </c>
      <c r="Q5">
        <v>0</v>
      </c>
      <c r="R5">
        <v>0</v>
      </c>
      <c r="S5" t="s">
        <v>135</v>
      </c>
      <c r="X5" t="s">
        <v>136</v>
      </c>
      <c r="Y5">
        <v>0</v>
      </c>
      <c r="Z5">
        <v>0</v>
      </c>
      <c r="AA5">
        <v>0</v>
      </c>
      <c r="AB5">
        <v>1</v>
      </c>
      <c r="AC5">
        <v>1</v>
      </c>
      <c r="AD5">
        <v>0</v>
      </c>
      <c r="AE5">
        <v>0</v>
      </c>
      <c r="AG5" t="s">
        <v>137</v>
      </c>
      <c r="AH5" t="s">
        <v>138</v>
      </c>
      <c r="AI5">
        <v>0</v>
      </c>
      <c r="AJ5">
        <v>1</v>
      </c>
      <c r="AK5">
        <v>0</v>
      </c>
      <c r="AL5">
        <v>1</v>
      </c>
      <c r="AM5">
        <v>1</v>
      </c>
      <c r="AN5">
        <v>0</v>
      </c>
      <c r="AO5">
        <v>0</v>
      </c>
      <c r="AP5">
        <v>1</v>
      </c>
      <c r="BA5" t="s">
        <v>107</v>
      </c>
      <c r="BB5" t="e">
        <f ca="1">- Useful but _xludf.not as good as a regular degree</f>
        <v>#NAME?</v>
      </c>
      <c r="BD5" t="e">
        <f ca="1">- I am _xludf.not interested in vocational education</f>
        <v>#NAME?</v>
      </c>
      <c r="BE5">
        <v>1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N5" t="s">
        <v>106</v>
      </c>
      <c r="BO5" t="s">
        <v>139</v>
      </c>
      <c r="BP5" t="s">
        <v>140</v>
      </c>
      <c r="BX5" t="s">
        <v>108</v>
      </c>
      <c r="BY5" t="e">
        <f ca="1">- Very Useful, as good as a regular - - Difficult to access</f>
        <v>#NAME?</v>
      </c>
      <c r="BZ5">
        <v>0</v>
      </c>
      <c r="CA5">
        <v>0</v>
      </c>
      <c r="CB5">
        <v>1</v>
      </c>
      <c r="CC5">
        <v>1</v>
      </c>
      <c r="CD5">
        <v>0</v>
      </c>
      <c r="CE5" t="e">
        <f ca="1">- Facebook groups/pages  - Friends - Teachers</f>
        <v>#NAME?</v>
      </c>
      <c r="CF5">
        <v>1</v>
      </c>
      <c r="CG5">
        <v>0</v>
      </c>
      <c r="CH5">
        <v>1</v>
      </c>
      <c r="CI5">
        <v>0</v>
      </c>
      <c r="CJ5">
        <v>0</v>
      </c>
      <c r="CK5">
        <v>1</v>
      </c>
      <c r="CL5">
        <v>0</v>
      </c>
      <c r="CN5" t="s">
        <v>109</v>
      </c>
      <c r="CO5" t="s">
        <v>110</v>
      </c>
      <c r="CP5" t="s">
        <v>111</v>
      </c>
      <c r="CQ5">
        <v>3979711</v>
      </c>
      <c r="CR5" t="s">
        <v>141</v>
      </c>
      <c r="CS5" t="s">
        <v>142</v>
      </c>
      <c r="CT5">
        <v>4</v>
      </c>
    </row>
    <row r="6" spans="1:98">
      <c r="A6">
        <v>5</v>
      </c>
      <c r="B6" t="s">
        <v>143</v>
      </c>
      <c r="C6">
        <v>25</v>
      </c>
      <c r="D6" t="s">
        <v>115</v>
      </c>
      <c r="E6" t="s">
        <v>99</v>
      </c>
      <c r="F6" t="s">
        <v>144</v>
      </c>
      <c r="G6" t="s">
        <v>117</v>
      </c>
      <c r="J6" t="s">
        <v>145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</v>
      </c>
      <c r="R6">
        <v>0</v>
      </c>
      <c r="X6" t="s">
        <v>127</v>
      </c>
      <c r="Y6">
        <v>0</v>
      </c>
      <c r="Z6">
        <v>0</v>
      </c>
      <c r="AA6">
        <v>0</v>
      </c>
      <c r="AB6">
        <v>1</v>
      </c>
      <c r="AC6">
        <v>0</v>
      </c>
      <c r="AD6">
        <v>0</v>
      </c>
      <c r="AE6">
        <v>0</v>
      </c>
      <c r="AG6" t="s">
        <v>120</v>
      </c>
      <c r="AH6" t="s">
        <v>146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1</v>
      </c>
      <c r="BA6" t="s">
        <v>107</v>
      </c>
      <c r="BB6" t="e">
        <f ca="1">- Very Useful _xludf.and provides a job opportunity _xludf.right away.</f>
        <v>#NAME?</v>
      </c>
      <c r="BD6" t="s">
        <v>147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1</v>
      </c>
      <c r="BN6" t="s">
        <v>107</v>
      </c>
      <c r="BQ6" t="e">
        <f ca="1">- No internet connection / computer</f>
        <v>#NAME?</v>
      </c>
      <c r="BR6">
        <v>0</v>
      </c>
      <c r="BS6">
        <v>0</v>
      </c>
      <c r="BT6">
        <v>1</v>
      </c>
      <c r="BU6">
        <v>0</v>
      </c>
      <c r="BV6">
        <v>0</v>
      </c>
      <c r="BW6">
        <v>0</v>
      </c>
      <c r="BX6" t="s">
        <v>108</v>
      </c>
      <c r="BY6" t="e">
        <f ca="1">- Useful but _xludf.not as good as going to university  - Difficult to access</f>
        <v>#NAME?</v>
      </c>
      <c r="BZ6">
        <v>1</v>
      </c>
      <c r="CA6">
        <v>0</v>
      </c>
      <c r="CB6">
        <v>0</v>
      </c>
      <c r="CC6">
        <v>1</v>
      </c>
      <c r="CD6">
        <v>0</v>
      </c>
      <c r="CE6" t="e">
        <f ca="1">- Friends - Teachers</f>
        <v>#NAME?</v>
      </c>
      <c r="CF6">
        <v>1</v>
      </c>
      <c r="CG6">
        <v>0</v>
      </c>
      <c r="CH6">
        <v>1</v>
      </c>
      <c r="CI6">
        <v>0</v>
      </c>
      <c r="CJ6">
        <v>0</v>
      </c>
      <c r="CK6">
        <v>0</v>
      </c>
      <c r="CL6">
        <v>0</v>
      </c>
      <c r="CN6" t="s">
        <v>109</v>
      </c>
      <c r="CO6" t="s">
        <v>110</v>
      </c>
      <c r="CP6" t="s">
        <v>111</v>
      </c>
      <c r="CQ6">
        <v>4155550</v>
      </c>
      <c r="CR6" t="s">
        <v>148</v>
      </c>
      <c r="CS6" t="s">
        <v>149</v>
      </c>
      <c r="CT6">
        <v>5</v>
      </c>
    </row>
    <row r="7" spans="1:98">
      <c r="A7">
        <v>6</v>
      </c>
      <c r="B7" t="s">
        <v>150</v>
      </c>
      <c r="C7">
        <v>21</v>
      </c>
      <c r="D7" t="s">
        <v>98</v>
      </c>
      <c r="E7" t="s">
        <v>151</v>
      </c>
      <c r="F7" t="s">
        <v>100</v>
      </c>
      <c r="G7" t="s">
        <v>117</v>
      </c>
      <c r="J7" t="s">
        <v>152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X7" t="s">
        <v>136</v>
      </c>
      <c r="Y7">
        <v>0</v>
      </c>
      <c r="Z7">
        <v>0</v>
      </c>
      <c r="AA7">
        <v>0</v>
      </c>
      <c r="AB7">
        <v>1</v>
      </c>
      <c r="AC7">
        <v>1</v>
      </c>
      <c r="AD7">
        <v>0</v>
      </c>
      <c r="AE7">
        <v>0</v>
      </c>
      <c r="AG7" t="s">
        <v>137</v>
      </c>
      <c r="AH7" t="s">
        <v>153</v>
      </c>
      <c r="AI7">
        <v>0</v>
      </c>
      <c r="AJ7">
        <v>1</v>
      </c>
      <c r="AK7">
        <v>0</v>
      </c>
      <c r="AL7">
        <v>0</v>
      </c>
      <c r="AM7">
        <v>1</v>
      </c>
      <c r="AN7">
        <v>0</v>
      </c>
      <c r="AO7">
        <v>0</v>
      </c>
      <c r="AP7">
        <v>1</v>
      </c>
      <c r="BA7" t="s">
        <v>107</v>
      </c>
      <c r="BB7" t="e">
        <f ca="1">- Useful but _xludf.not as good as a regular degree</f>
        <v>#NAME?</v>
      </c>
      <c r="BD7" t="e">
        <f ca="1">- I am _xludf.not interested in vocational education</f>
        <v>#NAME?</v>
      </c>
      <c r="BE7">
        <v>1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N7" t="s">
        <v>107</v>
      </c>
      <c r="BQ7" t="e">
        <f ca="1">- No internet connection / computer - Do _xludf.not _xludf.count towards a recognized qualification</f>
        <v>#NAME?</v>
      </c>
      <c r="BR7">
        <v>0</v>
      </c>
      <c r="BS7">
        <v>1</v>
      </c>
      <c r="BT7">
        <v>1</v>
      </c>
      <c r="BU7">
        <v>0</v>
      </c>
      <c r="BV7">
        <v>0</v>
      </c>
      <c r="BW7">
        <v>0</v>
      </c>
      <c r="BX7" t="s">
        <v>108</v>
      </c>
      <c r="BY7" t="e">
        <f ca="1">- Too Difficult to study alone</f>
        <v>#NAME?</v>
      </c>
      <c r="BZ7">
        <v>0</v>
      </c>
      <c r="CA7">
        <v>0</v>
      </c>
      <c r="CB7">
        <v>0</v>
      </c>
      <c r="CC7">
        <v>0</v>
      </c>
      <c r="CD7">
        <v>1</v>
      </c>
      <c r="CE7" t="e">
        <f ca="1">- Facebook groups/pages  - Teachers</f>
        <v>#NAME?</v>
      </c>
      <c r="CF7">
        <v>0</v>
      </c>
      <c r="CG7">
        <v>0</v>
      </c>
      <c r="CH7">
        <v>1</v>
      </c>
      <c r="CI7">
        <v>0</v>
      </c>
      <c r="CJ7">
        <v>0</v>
      </c>
      <c r="CK7">
        <v>1</v>
      </c>
      <c r="CL7">
        <v>0</v>
      </c>
      <c r="CN7" t="s">
        <v>109</v>
      </c>
      <c r="CO7" t="s">
        <v>110</v>
      </c>
      <c r="CP7" t="s">
        <v>111</v>
      </c>
      <c r="CQ7">
        <v>4149112</v>
      </c>
      <c r="CR7" t="s">
        <v>154</v>
      </c>
      <c r="CS7" t="s">
        <v>155</v>
      </c>
      <c r="CT7">
        <v>6</v>
      </c>
    </row>
    <row r="8" spans="1:98">
      <c r="A8">
        <v>7</v>
      </c>
      <c r="B8" t="s">
        <v>150</v>
      </c>
      <c r="C8">
        <v>27</v>
      </c>
      <c r="D8" t="s">
        <v>115</v>
      </c>
      <c r="E8" t="s">
        <v>156</v>
      </c>
      <c r="F8" t="s">
        <v>157</v>
      </c>
      <c r="G8" t="s">
        <v>117</v>
      </c>
      <c r="J8" t="s">
        <v>152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X8" t="s">
        <v>119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G8" t="s">
        <v>137</v>
      </c>
      <c r="AH8" t="s">
        <v>158</v>
      </c>
      <c r="AI8">
        <v>0</v>
      </c>
      <c r="AJ8">
        <v>0</v>
      </c>
      <c r="AK8">
        <v>0</v>
      </c>
      <c r="AL8">
        <v>0</v>
      </c>
      <c r="AM8">
        <v>0</v>
      </c>
      <c r="AN8">
        <v>1</v>
      </c>
      <c r="AO8">
        <v>0</v>
      </c>
      <c r="AP8">
        <v>0</v>
      </c>
      <c r="BA8" t="s">
        <v>107</v>
      </c>
      <c r="BB8" t="e">
        <f ca="1">- Useful but _xludf.not as good as a regular degree</f>
        <v>#NAME?</v>
      </c>
      <c r="BD8" t="e">
        <f ca="1">- I am _xludf.not interested in vocational education</f>
        <v>#NAME?</v>
      </c>
      <c r="BE8">
        <v>1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N8" t="s">
        <v>107</v>
      </c>
      <c r="BQ8" t="e">
        <f ca="1">- _xludf.not available in subjects I want to study</f>
        <v>#NAME?</v>
      </c>
      <c r="BR8">
        <v>1</v>
      </c>
      <c r="BS8">
        <v>0</v>
      </c>
      <c r="BT8">
        <v>0</v>
      </c>
      <c r="BU8">
        <v>0</v>
      </c>
      <c r="BV8">
        <v>0</v>
      </c>
      <c r="BW8">
        <v>0</v>
      </c>
      <c r="BX8" t="s">
        <v>108</v>
      </c>
      <c r="BY8" t="e">
        <f ca="1">- Useful but _xludf.not as good as going to university</f>
        <v>#NAME?</v>
      </c>
      <c r="BZ8">
        <v>1</v>
      </c>
      <c r="CA8">
        <v>0</v>
      </c>
      <c r="CB8">
        <v>0</v>
      </c>
      <c r="CC8">
        <v>0</v>
      </c>
      <c r="CD8">
        <v>0</v>
      </c>
      <c r="CE8" t="e">
        <f ca="1">- Facebook groups/pages</f>
        <v>#NAME?</v>
      </c>
      <c r="CF8">
        <v>0</v>
      </c>
      <c r="CG8">
        <v>0</v>
      </c>
      <c r="CH8">
        <v>0</v>
      </c>
      <c r="CI8">
        <v>0</v>
      </c>
      <c r="CJ8">
        <v>0</v>
      </c>
      <c r="CK8">
        <v>1</v>
      </c>
      <c r="CL8">
        <v>0</v>
      </c>
      <c r="CN8" t="s">
        <v>109</v>
      </c>
      <c r="CO8" t="s">
        <v>110</v>
      </c>
      <c r="CP8" t="s">
        <v>111</v>
      </c>
      <c r="CQ8">
        <v>4155112</v>
      </c>
      <c r="CR8" t="s">
        <v>159</v>
      </c>
      <c r="CS8" t="s">
        <v>160</v>
      </c>
      <c r="CT8">
        <v>7</v>
      </c>
    </row>
    <row r="9" spans="1:98">
      <c r="A9">
        <v>8</v>
      </c>
      <c r="B9" t="s">
        <v>161</v>
      </c>
      <c r="C9">
        <v>22</v>
      </c>
      <c r="D9" t="s">
        <v>98</v>
      </c>
      <c r="E9" t="s">
        <v>162</v>
      </c>
      <c r="F9" t="s">
        <v>144</v>
      </c>
      <c r="G9" t="s">
        <v>117</v>
      </c>
      <c r="J9" t="s">
        <v>152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</v>
      </c>
      <c r="X9" t="s">
        <v>119</v>
      </c>
      <c r="Y9">
        <v>0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G9" t="s">
        <v>120</v>
      </c>
      <c r="AH9" t="s">
        <v>163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1</v>
      </c>
      <c r="AP9">
        <v>0</v>
      </c>
      <c r="BA9" t="s">
        <v>106</v>
      </c>
      <c r="BB9" t="e">
        <f ca="1">- Very Useful _xludf.and provides a job opportunity _xludf.right away.</f>
        <v>#NAME?</v>
      </c>
      <c r="BD9" t="e">
        <f ca="1">- Nursing / medical care</f>
        <v>#NAME?</v>
      </c>
      <c r="BE9">
        <v>0</v>
      </c>
      <c r="BF9">
        <v>0</v>
      </c>
      <c r="BG9">
        <v>0</v>
      </c>
      <c r="BH9">
        <v>0</v>
      </c>
      <c r="BI9">
        <v>1</v>
      </c>
      <c r="BJ9">
        <v>0</v>
      </c>
      <c r="BK9">
        <v>0</v>
      </c>
      <c r="BL9">
        <v>0</v>
      </c>
      <c r="BN9" t="s">
        <v>106</v>
      </c>
      <c r="BO9" t="s">
        <v>164</v>
      </c>
      <c r="BX9" t="s">
        <v>108</v>
      </c>
      <c r="BY9" t="e">
        <f ca="1">- Too Difficult to study alone</f>
        <v>#NAME?</v>
      </c>
      <c r="BZ9">
        <v>0</v>
      </c>
      <c r="CA9">
        <v>0</v>
      </c>
      <c r="CB9">
        <v>0</v>
      </c>
      <c r="CC9">
        <v>0</v>
      </c>
      <c r="CD9">
        <v>1</v>
      </c>
      <c r="CE9" t="e">
        <f ca="1">- Facebook groups/pages  - Friends</f>
        <v>#NAME?</v>
      </c>
      <c r="CF9">
        <v>1</v>
      </c>
      <c r="CG9">
        <v>0</v>
      </c>
      <c r="CH9">
        <v>0</v>
      </c>
      <c r="CI9">
        <v>0</v>
      </c>
      <c r="CJ9">
        <v>0</v>
      </c>
      <c r="CK9">
        <v>1</v>
      </c>
      <c r="CL9">
        <v>0</v>
      </c>
      <c r="CN9" t="s">
        <v>109</v>
      </c>
      <c r="CO9" t="s">
        <v>110</v>
      </c>
      <c r="CP9" t="s">
        <v>111</v>
      </c>
      <c r="CQ9">
        <v>4154970</v>
      </c>
      <c r="CR9" t="s">
        <v>165</v>
      </c>
      <c r="CS9" t="s">
        <v>166</v>
      </c>
      <c r="CT9">
        <v>8</v>
      </c>
    </row>
    <row r="10" spans="1:98">
      <c r="A10">
        <v>9</v>
      </c>
      <c r="B10" t="s">
        <v>167</v>
      </c>
      <c r="C10">
        <v>17</v>
      </c>
      <c r="D10" t="s">
        <v>98</v>
      </c>
      <c r="E10" t="s">
        <v>168</v>
      </c>
      <c r="F10" t="s">
        <v>169</v>
      </c>
      <c r="G10" t="s">
        <v>101</v>
      </c>
      <c r="H10" t="s">
        <v>102</v>
      </c>
      <c r="U10" t="s">
        <v>145</v>
      </c>
      <c r="AG10" t="s">
        <v>104</v>
      </c>
      <c r="AH10" t="s">
        <v>129</v>
      </c>
      <c r="AI10">
        <v>0</v>
      </c>
      <c r="AJ10">
        <v>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BA10" t="s">
        <v>106</v>
      </c>
      <c r="BB10" t="e">
        <f ca="1">- Useful but _xludf.not as good as a regular degree</f>
        <v>#NAME?</v>
      </c>
      <c r="BD10" t="e">
        <f ca="1">- Nursing / medical care</f>
        <v>#NAME?</v>
      </c>
      <c r="BE10">
        <v>0</v>
      </c>
      <c r="BF10">
        <v>0</v>
      </c>
      <c r="BG10">
        <v>0</v>
      </c>
      <c r="BH10">
        <v>0</v>
      </c>
      <c r="BI10">
        <v>1</v>
      </c>
      <c r="BJ10">
        <v>0</v>
      </c>
      <c r="BK10">
        <v>0</v>
      </c>
      <c r="BL10">
        <v>0</v>
      </c>
      <c r="BN10" t="s">
        <v>107</v>
      </c>
      <c r="BQ10" t="e">
        <f ca="1">- Donâ€™t know how to _xludf.find/enroll in a suitable program</f>
        <v>#NAME?</v>
      </c>
      <c r="BR10">
        <v>0</v>
      </c>
      <c r="BS10">
        <v>0</v>
      </c>
      <c r="BT10">
        <v>0</v>
      </c>
      <c r="BU10">
        <v>1</v>
      </c>
      <c r="BV10">
        <v>0</v>
      </c>
      <c r="BW10">
        <v>0</v>
      </c>
      <c r="BX10" t="s">
        <v>108</v>
      </c>
      <c r="BY10" t="e">
        <f ca="1">- Too Difficult to study alone</f>
        <v>#NAME?</v>
      </c>
      <c r="BZ10">
        <v>0</v>
      </c>
      <c r="CA10">
        <v>0</v>
      </c>
      <c r="CB10">
        <v>0</v>
      </c>
      <c r="CC10">
        <v>0</v>
      </c>
      <c r="CD10">
        <v>1</v>
      </c>
      <c r="CE10" t="e">
        <f ca="1">- Teachers</f>
        <v>#NAME?</v>
      </c>
      <c r="CF10">
        <v>0</v>
      </c>
      <c r="CG10">
        <v>0</v>
      </c>
      <c r="CH10">
        <v>1</v>
      </c>
      <c r="CI10">
        <v>0</v>
      </c>
      <c r="CJ10">
        <v>0</v>
      </c>
      <c r="CK10">
        <v>0</v>
      </c>
      <c r="CL10">
        <v>0</v>
      </c>
      <c r="CN10" t="s">
        <v>109</v>
      </c>
      <c r="CO10" t="s">
        <v>110</v>
      </c>
      <c r="CP10" t="s">
        <v>111</v>
      </c>
      <c r="CQ10">
        <v>3916634</v>
      </c>
      <c r="CR10" t="s">
        <v>170</v>
      </c>
      <c r="CS10" t="s">
        <v>171</v>
      </c>
      <c r="CT10">
        <v>9</v>
      </c>
    </row>
    <row r="11" spans="1:98">
      <c r="A11">
        <v>10</v>
      </c>
      <c r="B11" t="s">
        <v>172</v>
      </c>
      <c r="C11">
        <v>25</v>
      </c>
      <c r="D11" t="s">
        <v>98</v>
      </c>
      <c r="E11" t="s">
        <v>133</v>
      </c>
      <c r="F11" t="s">
        <v>157</v>
      </c>
      <c r="G11" t="s">
        <v>101</v>
      </c>
      <c r="H11" t="s">
        <v>102</v>
      </c>
      <c r="U11" t="s">
        <v>139</v>
      </c>
      <c r="W11" t="s">
        <v>173</v>
      </c>
      <c r="AG11" t="s">
        <v>104</v>
      </c>
      <c r="AH11" t="s">
        <v>174</v>
      </c>
      <c r="AI11">
        <v>0</v>
      </c>
      <c r="AJ11">
        <v>0</v>
      </c>
      <c r="AK11">
        <v>0</v>
      </c>
      <c r="AL11">
        <v>1</v>
      </c>
      <c r="AM11">
        <v>0</v>
      </c>
      <c r="AN11">
        <v>1</v>
      </c>
      <c r="AO11">
        <v>0</v>
      </c>
      <c r="AP11">
        <v>0</v>
      </c>
      <c r="BA11" t="s">
        <v>107</v>
      </c>
      <c r="BB11" t="e">
        <f ca="1">- Very Useful _xludf.and provides a job opportunity _xludf.right away.</f>
        <v>#NAME?</v>
      </c>
      <c r="BD11" t="e">
        <f ca="1">- Project Management / Accountancy</f>
        <v>#NAME?</v>
      </c>
      <c r="BE11">
        <v>0</v>
      </c>
      <c r="BF11">
        <v>0</v>
      </c>
      <c r="BG11">
        <v>1</v>
      </c>
      <c r="BH11">
        <v>0</v>
      </c>
      <c r="BI11">
        <v>0</v>
      </c>
      <c r="BJ11">
        <v>0</v>
      </c>
      <c r="BK11">
        <v>0</v>
      </c>
      <c r="BL11">
        <v>0</v>
      </c>
      <c r="BN11" t="s">
        <v>107</v>
      </c>
      <c r="BQ11" t="e">
        <f ca="1">- Donâ€™t know how to _xludf.find/enroll in a suitable program</f>
        <v>#NAME?</v>
      </c>
      <c r="BR11">
        <v>0</v>
      </c>
      <c r="BS11">
        <v>0</v>
      </c>
      <c r="BT11">
        <v>0</v>
      </c>
      <c r="BU11">
        <v>1</v>
      </c>
      <c r="BV11">
        <v>0</v>
      </c>
      <c r="BW11">
        <v>0</v>
      </c>
      <c r="BX11" t="s">
        <v>108</v>
      </c>
      <c r="BY11" t="e">
        <f ca="1">- Useful but _xludf.not as good as going to university</f>
        <v>#NAME?</v>
      </c>
      <c r="BZ11">
        <v>1</v>
      </c>
      <c r="CA11">
        <v>0</v>
      </c>
      <c r="CB11">
        <v>0</v>
      </c>
      <c r="CC11">
        <v>0</v>
      </c>
      <c r="CD11">
        <v>0</v>
      </c>
      <c r="CE11" t="e">
        <f ca="1">- Friends</f>
        <v>#NAME?</v>
      </c>
      <c r="CF11">
        <v>1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N11" t="s">
        <v>109</v>
      </c>
      <c r="CO11" t="s">
        <v>110</v>
      </c>
      <c r="CP11" t="s">
        <v>111</v>
      </c>
      <c r="CQ11">
        <v>4154320</v>
      </c>
      <c r="CR11" t="s">
        <v>175</v>
      </c>
      <c r="CS11" t="s">
        <v>176</v>
      </c>
      <c r="CT11">
        <v>10</v>
      </c>
    </row>
    <row r="12" spans="1:98">
      <c r="A12">
        <v>11</v>
      </c>
      <c r="B12" t="s">
        <v>97</v>
      </c>
      <c r="C12">
        <v>27</v>
      </c>
      <c r="D12" t="s">
        <v>115</v>
      </c>
      <c r="E12" t="s">
        <v>177</v>
      </c>
      <c r="F12" t="s">
        <v>144</v>
      </c>
      <c r="G12" t="s">
        <v>117</v>
      </c>
      <c r="J12" t="s">
        <v>145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X12" t="s">
        <v>127</v>
      </c>
      <c r="Y12">
        <v>0</v>
      </c>
      <c r="Z12">
        <v>0</v>
      </c>
      <c r="AA12">
        <v>0</v>
      </c>
      <c r="AB12">
        <v>1</v>
      </c>
      <c r="AC12">
        <v>0</v>
      </c>
      <c r="AD12">
        <v>0</v>
      </c>
      <c r="AE12">
        <v>0</v>
      </c>
      <c r="AG12" t="s">
        <v>120</v>
      </c>
      <c r="AH12" t="s">
        <v>178</v>
      </c>
      <c r="AI12">
        <v>0</v>
      </c>
      <c r="AJ12">
        <v>0</v>
      </c>
      <c r="AK12">
        <v>0</v>
      </c>
      <c r="AL12">
        <v>1</v>
      </c>
      <c r="AM12">
        <v>0</v>
      </c>
      <c r="AN12">
        <v>0</v>
      </c>
      <c r="AO12">
        <v>1</v>
      </c>
      <c r="AP12">
        <v>0</v>
      </c>
      <c r="BA12" t="s">
        <v>107</v>
      </c>
      <c r="BB12" t="e">
        <f ca="1">- Useful but _xludf.not as good as a regular degree</f>
        <v>#NAME?</v>
      </c>
      <c r="BD12" t="e">
        <f ca="1">- Nursing / medical care</f>
        <v>#NAME?</v>
      </c>
      <c r="BE12">
        <v>0</v>
      </c>
      <c r="BF12">
        <v>0</v>
      </c>
      <c r="BG12">
        <v>0</v>
      </c>
      <c r="BH12">
        <v>0</v>
      </c>
      <c r="BI12">
        <v>1</v>
      </c>
      <c r="BJ12">
        <v>0</v>
      </c>
      <c r="BK12">
        <v>0</v>
      </c>
      <c r="BL12">
        <v>0</v>
      </c>
      <c r="BN12" t="s">
        <v>107</v>
      </c>
      <c r="BQ12" t="e">
        <f ca="1">- Cannot afford The courses</f>
        <v>#NAME?</v>
      </c>
      <c r="BR12">
        <v>0</v>
      </c>
      <c r="BS12">
        <v>0</v>
      </c>
      <c r="BT12">
        <v>0</v>
      </c>
      <c r="BU12">
        <v>0</v>
      </c>
      <c r="BV12">
        <v>1</v>
      </c>
      <c r="BW12">
        <v>0</v>
      </c>
      <c r="BX12" t="s">
        <v>179</v>
      </c>
      <c r="BY12" t="e">
        <f ca="1">- Too Difficult to study alone</f>
        <v>#NAME?</v>
      </c>
      <c r="BZ12">
        <v>0</v>
      </c>
      <c r="CA12">
        <v>0</v>
      </c>
      <c r="CB12">
        <v>0</v>
      </c>
      <c r="CC12">
        <v>0</v>
      </c>
      <c r="CD12">
        <v>1</v>
      </c>
      <c r="CE12" t="e">
        <f ca="1">- Facebook groups/pages</f>
        <v>#NAME?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1</v>
      </c>
      <c r="CL12">
        <v>0</v>
      </c>
      <c r="CN12" t="s">
        <v>109</v>
      </c>
      <c r="CO12" t="s">
        <v>110</v>
      </c>
      <c r="CP12" t="s">
        <v>111</v>
      </c>
      <c r="CQ12">
        <v>4153671</v>
      </c>
      <c r="CR12" t="s">
        <v>180</v>
      </c>
      <c r="CS12" t="s">
        <v>181</v>
      </c>
      <c r="CT12">
        <v>11</v>
      </c>
    </row>
    <row r="13" spans="1:98">
      <c r="A13">
        <v>12</v>
      </c>
      <c r="B13" t="s">
        <v>182</v>
      </c>
      <c r="C13">
        <v>18</v>
      </c>
      <c r="D13" t="s">
        <v>115</v>
      </c>
      <c r="E13" t="s">
        <v>151</v>
      </c>
      <c r="F13" t="s">
        <v>183</v>
      </c>
      <c r="G13" t="s">
        <v>117</v>
      </c>
      <c r="J13" t="s">
        <v>103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0</v>
      </c>
      <c r="R13">
        <v>0</v>
      </c>
      <c r="X13" t="s">
        <v>127</v>
      </c>
      <c r="Y13">
        <v>0</v>
      </c>
      <c r="Z13">
        <v>0</v>
      </c>
      <c r="AA13">
        <v>0</v>
      </c>
      <c r="AB13">
        <v>1</v>
      </c>
      <c r="AC13">
        <v>0</v>
      </c>
      <c r="AD13">
        <v>0</v>
      </c>
      <c r="AE13">
        <v>0</v>
      </c>
      <c r="AG13" t="s">
        <v>120</v>
      </c>
      <c r="AH13" t="s">
        <v>184</v>
      </c>
      <c r="AI13">
        <v>1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R13" t="s">
        <v>107</v>
      </c>
      <c r="AS13" t="e">
        <f ca="1">- Cannot contact public servants _xludf.or Teachers</f>
        <v>#NAME?</v>
      </c>
      <c r="AT13">
        <v>0</v>
      </c>
      <c r="AU13">
        <v>0</v>
      </c>
      <c r="AV13">
        <v>1</v>
      </c>
      <c r="AW13">
        <v>0</v>
      </c>
      <c r="AX13">
        <v>0</v>
      </c>
      <c r="AY13">
        <v>0</v>
      </c>
      <c r="BA13" t="s">
        <v>106</v>
      </c>
      <c r="BB13" t="e">
        <f ca="1">- Very Useful _xludf.and provides a job opportunity _xludf.right away.</f>
        <v>#NAME?</v>
      </c>
      <c r="BD13" t="e">
        <f ca="1">- Nursing / medical care</f>
        <v>#NAME?</v>
      </c>
      <c r="BE13">
        <v>0</v>
      </c>
      <c r="BF13">
        <v>0</v>
      </c>
      <c r="BG13">
        <v>0</v>
      </c>
      <c r="BH13">
        <v>0</v>
      </c>
      <c r="BI13">
        <v>1</v>
      </c>
      <c r="BJ13">
        <v>0</v>
      </c>
      <c r="BK13">
        <v>0</v>
      </c>
      <c r="BL13">
        <v>0</v>
      </c>
      <c r="BN13" t="s">
        <v>107</v>
      </c>
      <c r="BQ13" t="e">
        <f ca="1">- No internet connection / computer</f>
        <v>#NAME?</v>
      </c>
      <c r="BR13">
        <v>0</v>
      </c>
      <c r="BS13">
        <v>0</v>
      </c>
      <c r="BT13">
        <v>1</v>
      </c>
      <c r="BU13">
        <v>0</v>
      </c>
      <c r="BV13">
        <v>0</v>
      </c>
      <c r="BW13">
        <v>0</v>
      </c>
      <c r="BX13" t="s">
        <v>108</v>
      </c>
      <c r="BY13" t="e">
        <f ca="1">- Very Useful, as good as a regular degree</f>
        <v>#NAME?</v>
      </c>
      <c r="BZ13">
        <v>0</v>
      </c>
      <c r="CA13">
        <v>0</v>
      </c>
      <c r="CB13">
        <v>1</v>
      </c>
      <c r="CC13">
        <v>0</v>
      </c>
      <c r="CD13">
        <v>0</v>
      </c>
      <c r="CE13" t="e">
        <f ca="1">- Teachers</f>
        <v>#NAME?</v>
      </c>
      <c r="CF13">
        <v>0</v>
      </c>
      <c r="CG13">
        <v>0</v>
      </c>
      <c r="CH13">
        <v>1</v>
      </c>
      <c r="CI13">
        <v>0</v>
      </c>
      <c r="CJ13">
        <v>0</v>
      </c>
      <c r="CK13">
        <v>0</v>
      </c>
      <c r="CL13">
        <v>0</v>
      </c>
      <c r="CN13" t="s">
        <v>109</v>
      </c>
      <c r="CO13" t="s">
        <v>110</v>
      </c>
      <c r="CP13" t="s">
        <v>111</v>
      </c>
      <c r="CQ13">
        <v>4153553</v>
      </c>
      <c r="CR13" t="s">
        <v>185</v>
      </c>
      <c r="CS13" t="s">
        <v>186</v>
      </c>
      <c r="CT13">
        <v>12</v>
      </c>
    </row>
    <row r="14" spans="1:98">
      <c r="A14">
        <v>13</v>
      </c>
      <c r="B14" t="s">
        <v>97</v>
      </c>
      <c r="C14">
        <v>23</v>
      </c>
      <c r="D14" t="s">
        <v>115</v>
      </c>
      <c r="E14" t="s">
        <v>133</v>
      </c>
      <c r="F14" t="s">
        <v>144</v>
      </c>
      <c r="G14" t="s">
        <v>117</v>
      </c>
      <c r="J14" t="s">
        <v>187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  <c r="X14" t="s">
        <v>136</v>
      </c>
      <c r="Y14">
        <v>0</v>
      </c>
      <c r="Z14">
        <v>0</v>
      </c>
      <c r="AA14">
        <v>0</v>
      </c>
      <c r="AB14">
        <v>1</v>
      </c>
      <c r="AC14">
        <v>1</v>
      </c>
      <c r="AD14">
        <v>0</v>
      </c>
      <c r="AE14">
        <v>0</v>
      </c>
      <c r="AG14" t="s">
        <v>120</v>
      </c>
      <c r="AH14" t="s">
        <v>188</v>
      </c>
      <c r="AI14">
        <v>0</v>
      </c>
      <c r="AJ14">
        <v>0</v>
      </c>
      <c r="AK14">
        <v>0</v>
      </c>
      <c r="AL14">
        <v>1</v>
      </c>
      <c r="AM14">
        <v>1</v>
      </c>
      <c r="AN14">
        <v>1</v>
      </c>
      <c r="AO14">
        <v>1</v>
      </c>
      <c r="AP14">
        <v>0</v>
      </c>
      <c r="AQ14" t="s">
        <v>189</v>
      </c>
      <c r="BA14" t="s">
        <v>107</v>
      </c>
      <c r="BB14" t="e">
        <f ca="1">- Useful but _xludf.not as good as a regular degree</f>
        <v>#NAME?</v>
      </c>
      <c r="BD14" t="e">
        <f ca="1">- I am _xludf.not interested in vocational education</f>
        <v>#NAME?</v>
      </c>
      <c r="BE14">
        <v>1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N14" t="s">
        <v>107</v>
      </c>
      <c r="BQ14" t="e">
        <f ca="1">- Cannot afford The courses</f>
        <v>#NAME?</v>
      </c>
      <c r="BR14">
        <v>0</v>
      </c>
      <c r="BS14">
        <v>0</v>
      </c>
      <c r="BT14">
        <v>0</v>
      </c>
      <c r="BU14">
        <v>0</v>
      </c>
      <c r="BV14">
        <v>1</v>
      </c>
      <c r="BW14">
        <v>0</v>
      </c>
      <c r="BX14" t="s">
        <v>108</v>
      </c>
      <c r="BY14" t="e">
        <f ca="1">- Useful but _xludf.not as good as going to university</f>
        <v>#NAME?</v>
      </c>
      <c r="BZ14">
        <v>1</v>
      </c>
      <c r="CA14">
        <v>0</v>
      </c>
      <c r="CB14">
        <v>0</v>
      </c>
      <c r="CC14">
        <v>0</v>
      </c>
      <c r="CD14">
        <v>0</v>
      </c>
      <c r="CE14" t="e">
        <f ca="1">- Facebook groups/pages</f>
        <v>#NAME?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1</v>
      </c>
      <c r="CL14">
        <v>0</v>
      </c>
      <c r="CN14" t="s">
        <v>109</v>
      </c>
      <c r="CO14" t="s">
        <v>110</v>
      </c>
      <c r="CP14" t="s">
        <v>111</v>
      </c>
      <c r="CQ14">
        <v>4152931</v>
      </c>
      <c r="CR14" t="s">
        <v>190</v>
      </c>
      <c r="CS14" t="s">
        <v>191</v>
      </c>
      <c r="CT14">
        <v>13</v>
      </c>
    </row>
    <row r="15" spans="1:98">
      <c r="A15">
        <v>14</v>
      </c>
      <c r="B15" t="s">
        <v>192</v>
      </c>
      <c r="C15">
        <v>22</v>
      </c>
      <c r="D15" t="s">
        <v>115</v>
      </c>
      <c r="E15" t="s">
        <v>99</v>
      </c>
      <c r="F15" t="s">
        <v>169</v>
      </c>
      <c r="G15" t="s">
        <v>101</v>
      </c>
      <c r="H15" t="s">
        <v>102</v>
      </c>
      <c r="U15" t="s">
        <v>145</v>
      </c>
      <c r="AG15" t="s">
        <v>104</v>
      </c>
      <c r="AH15" t="s">
        <v>193</v>
      </c>
      <c r="AI15">
        <v>0</v>
      </c>
      <c r="AJ15">
        <v>1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BA15" t="s">
        <v>106</v>
      </c>
      <c r="BB15" t="e">
        <f ca="1">- Useful but _xludf.not as good as a regular degree</f>
        <v>#NAME?</v>
      </c>
      <c r="BD15" t="e">
        <f ca="1">- Nursing / medical care</f>
        <v>#NAME?</v>
      </c>
      <c r="BE15">
        <v>0</v>
      </c>
      <c r="BF15">
        <v>0</v>
      </c>
      <c r="BG15">
        <v>0</v>
      </c>
      <c r="BH15">
        <v>0</v>
      </c>
      <c r="BI15">
        <v>1</v>
      </c>
      <c r="BJ15">
        <v>0</v>
      </c>
      <c r="BK15">
        <v>0</v>
      </c>
      <c r="BL15">
        <v>0</v>
      </c>
      <c r="BN15" t="s">
        <v>106</v>
      </c>
      <c r="BO15" t="s">
        <v>139</v>
      </c>
      <c r="BP15" t="s">
        <v>194</v>
      </c>
      <c r="BX15" t="s">
        <v>108</v>
      </c>
      <c r="BY15" t="e">
        <f ca="1">- Useful but _xludf.not as good as going to university</f>
        <v>#NAME?</v>
      </c>
      <c r="BZ15">
        <v>1</v>
      </c>
      <c r="CA15">
        <v>0</v>
      </c>
      <c r="CB15">
        <v>0</v>
      </c>
      <c r="CC15">
        <v>0</v>
      </c>
      <c r="CD15">
        <v>0</v>
      </c>
      <c r="CE15" t="e">
        <f ca="1">- Facebook groups/pages  - Friends</f>
        <v>#NAME?</v>
      </c>
      <c r="CF15">
        <v>1</v>
      </c>
      <c r="CG15">
        <v>0</v>
      </c>
      <c r="CH15">
        <v>0</v>
      </c>
      <c r="CI15">
        <v>0</v>
      </c>
      <c r="CJ15">
        <v>0</v>
      </c>
      <c r="CK15">
        <v>1</v>
      </c>
      <c r="CL15">
        <v>0</v>
      </c>
      <c r="CN15" t="s">
        <v>109</v>
      </c>
      <c r="CO15" t="s">
        <v>110</v>
      </c>
      <c r="CP15" t="s">
        <v>111</v>
      </c>
      <c r="CQ15">
        <v>4152055</v>
      </c>
      <c r="CR15" t="s">
        <v>195</v>
      </c>
      <c r="CS15" t="s">
        <v>196</v>
      </c>
      <c r="CT15">
        <v>14</v>
      </c>
    </row>
    <row r="16" spans="1:98">
      <c r="A16">
        <v>15</v>
      </c>
      <c r="B16" t="s">
        <v>97</v>
      </c>
      <c r="C16">
        <v>26</v>
      </c>
      <c r="D16" t="s">
        <v>115</v>
      </c>
      <c r="E16" t="s">
        <v>177</v>
      </c>
      <c r="F16" t="s">
        <v>157</v>
      </c>
      <c r="G16" t="s">
        <v>117</v>
      </c>
      <c r="J16" t="s">
        <v>187</v>
      </c>
      <c r="K16">
        <v>0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X16" t="s">
        <v>197</v>
      </c>
      <c r="Y16">
        <v>1</v>
      </c>
      <c r="Z16">
        <v>0</v>
      </c>
      <c r="AA16">
        <v>0</v>
      </c>
      <c r="AB16">
        <v>1</v>
      </c>
      <c r="AC16">
        <v>0</v>
      </c>
      <c r="AD16">
        <v>0</v>
      </c>
      <c r="AE16">
        <v>0</v>
      </c>
      <c r="AG16" t="s">
        <v>120</v>
      </c>
      <c r="AH16" t="s">
        <v>198</v>
      </c>
      <c r="AI16">
        <v>0</v>
      </c>
      <c r="AJ16">
        <v>1</v>
      </c>
      <c r="AK16">
        <v>0</v>
      </c>
      <c r="AL16">
        <v>1</v>
      </c>
      <c r="AM16">
        <v>0</v>
      </c>
      <c r="AN16">
        <v>1</v>
      </c>
      <c r="AO16">
        <v>0</v>
      </c>
      <c r="AP16">
        <v>0</v>
      </c>
      <c r="BA16" t="s">
        <v>107</v>
      </c>
      <c r="BB16" t="e">
        <f ca="1">- Useful but _xludf.not as good as a regular degree</f>
        <v>#NAME?</v>
      </c>
      <c r="BD16" t="e">
        <f ca="1">- I am _xludf.not interested in vocational education</f>
        <v>#NAME?</v>
      </c>
      <c r="BE16">
        <v>1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N16" t="s">
        <v>107</v>
      </c>
      <c r="BQ16" t="e">
        <f ca="1">- Do _xludf.not _xludf.count towards a recognized qualification</f>
        <v>#NAME?</v>
      </c>
      <c r="BR16">
        <v>0</v>
      </c>
      <c r="BS16">
        <v>1</v>
      </c>
      <c r="BT16">
        <v>0</v>
      </c>
      <c r="BU16">
        <v>0</v>
      </c>
      <c r="BV16">
        <v>0</v>
      </c>
      <c r="BW16">
        <v>0</v>
      </c>
      <c r="BX16" t="s">
        <v>108</v>
      </c>
      <c r="BY16" t="s">
        <v>199</v>
      </c>
      <c r="BZ16">
        <v>1</v>
      </c>
      <c r="CA16">
        <v>0</v>
      </c>
      <c r="CB16">
        <v>0</v>
      </c>
      <c r="CC16">
        <v>0</v>
      </c>
      <c r="CD16">
        <v>1</v>
      </c>
      <c r="CE16" t="e">
        <f ca="1">- Facebook groups/pages</f>
        <v>#NAME?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1</v>
      </c>
      <c r="CL16">
        <v>0</v>
      </c>
      <c r="CN16" t="s">
        <v>109</v>
      </c>
      <c r="CO16" t="s">
        <v>110</v>
      </c>
      <c r="CP16" t="s">
        <v>111</v>
      </c>
      <c r="CQ16">
        <v>4151943</v>
      </c>
      <c r="CR16" t="s">
        <v>200</v>
      </c>
      <c r="CS16" t="s">
        <v>201</v>
      </c>
      <c r="CT16">
        <v>15</v>
      </c>
    </row>
    <row r="17" spans="1:98">
      <c r="A17">
        <v>16</v>
      </c>
      <c r="B17" t="s">
        <v>97</v>
      </c>
      <c r="C17">
        <v>30</v>
      </c>
      <c r="D17" t="s">
        <v>115</v>
      </c>
      <c r="E17" t="s">
        <v>168</v>
      </c>
      <c r="F17" t="s">
        <v>169</v>
      </c>
      <c r="G17" t="s">
        <v>117</v>
      </c>
      <c r="J17" t="s">
        <v>187</v>
      </c>
      <c r="K17">
        <v>0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X17" t="s">
        <v>119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G17" t="s">
        <v>120</v>
      </c>
      <c r="AH17" t="s">
        <v>129</v>
      </c>
      <c r="AI17">
        <v>0</v>
      </c>
      <c r="AJ17">
        <v>1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BA17" t="s">
        <v>107</v>
      </c>
      <c r="BB17" t="e">
        <f ca="1">- Very Useful _xludf.and provides a job opportunity _xludf.right away.</f>
        <v>#NAME?</v>
      </c>
      <c r="BD17" t="e">
        <f ca="1">- Tourism / Restaurant _xludf.and hotel Management</f>
        <v>#NAME?</v>
      </c>
      <c r="BE17">
        <v>0</v>
      </c>
      <c r="BF17">
        <v>0</v>
      </c>
      <c r="BG17">
        <v>0</v>
      </c>
      <c r="BH17">
        <v>1</v>
      </c>
      <c r="BI17">
        <v>0</v>
      </c>
      <c r="BJ17">
        <v>0</v>
      </c>
      <c r="BK17">
        <v>0</v>
      </c>
      <c r="BL17">
        <v>0</v>
      </c>
      <c r="BN17" t="s">
        <v>107</v>
      </c>
      <c r="BQ17" t="e">
        <f ca="1">- No internet connection / computer</f>
        <v>#NAME?</v>
      </c>
      <c r="BR17">
        <v>0</v>
      </c>
      <c r="BS17">
        <v>0</v>
      </c>
      <c r="BT17">
        <v>1</v>
      </c>
      <c r="BU17">
        <v>0</v>
      </c>
      <c r="BV17">
        <v>0</v>
      </c>
      <c r="BW17">
        <v>0</v>
      </c>
      <c r="BX17" t="s">
        <v>179</v>
      </c>
      <c r="BY17" t="e">
        <f ca="1">- Useful but _xludf.not as good as going to university</f>
        <v>#NAME?</v>
      </c>
      <c r="BZ17">
        <v>1</v>
      </c>
      <c r="CA17">
        <v>0</v>
      </c>
      <c r="CB17">
        <v>0</v>
      </c>
      <c r="CC17">
        <v>0</v>
      </c>
      <c r="CD17">
        <v>0</v>
      </c>
      <c r="CE17" t="e">
        <f ca="1">- Facebook groups/pages  - Teachers</f>
        <v>#NAME?</v>
      </c>
      <c r="CF17">
        <v>0</v>
      </c>
      <c r="CG17">
        <v>0</v>
      </c>
      <c r="CH17">
        <v>1</v>
      </c>
      <c r="CI17">
        <v>0</v>
      </c>
      <c r="CJ17">
        <v>0</v>
      </c>
      <c r="CK17">
        <v>1</v>
      </c>
      <c r="CL17">
        <v>0</v>
      </c>
      <c r="CN17" t="s">
        <v>109</v>
      </c>
      <c r="CO17" t="s">
        <v>110</v>
      </c>
      <c r="CP17" t="s">
        <v>111</v>
      </c>
      <c r="CQ17">
        <v>4151770</v>
      </c>
      <c r="CR17" t="s">
        <v>202</v>
      </c>
      <c r="CS17" t="s">
        <v>203</v>
      </c>
      <c r="CT17">
        <v>16</v>
      </c>
    </row>
    <row r="18" spans="1:98">
      <c r="A18">
        <v>17</v>
      </c>
      <c r="B18" t="s">
        <v>97</v>
      </c>
      <c r="C18">
        <v>18</v>
      </c>
      <c r="D18" t="s">
        <v>115</v>
      </c>
      <c r="E18" t="s">
        <v>99</v>
      </c>
      <c r="F18" t="s">
        <v>183</v>
      </c>
      <c r="G18" t="s">
        <v>117</v>
      </c>
      <c r="J18" t="s">
        <v>145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</v>
      </c>
      <c r="R18">
        <v>0</v>
      </c>
      <c r="X18" t="s">
        <v>127</v>
      </c>
      <c r="Y18">
        <v>0</v>
      </c>
      <c r="Z18">
        <v>0</v>
      </c>
      <c r="AA18">
        <v>0</v>
      </c>
      <c r="AB18">
        <v>1</v>
      </c>
      <c r="AC18">
        <v>0</v>
      </c>
      <c r="AD18">
        <v>0</v>
      </c>
      <c r="AE18">
        <v>0</v>
      </c>
      <c r="AG18" t="s">
        <v>120</v>
      </c>
      <c r="AH18" t="s">
        <v>139</v>
      </c>
      <c r="AI18">
        <v>0</v>
      </c>
      <c r="AJ18">
        <v>0</v>
      </c>
      <c r="AK18">
        <v>1</v>
      </c>
      <c r="AL18">
        <v>0</v>
      </c>
      <c r="AM18">
        <v>0</v>
      </c>
      <c r="AN18">
        <v>0</v>
      </c>
      <c r="AO18">
        <v>0</v>
      </c>
      <c r="AP18">
        <v>0</v>
      </c>
      <c r="AQ18" t="s">
        <v>204</v>
      </c>
      <c r="BA18" t="s">
        <v>106</v>
      </c>
      <c r="BB18" t="e">
        <f ca="1">- Very Useful _xludf.and provides a job opportunity _xludf.right away.</f>
        <v>#NAME?</v>
      </c>
      <c r="BD18" t="e">
        <f ca="1">- Construction (builder, carpenter, electrician, blacksmith)</f>
        <v>#NAME?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1</v>
      </c>
      <c r="BK18">
        <v>0</v>
      </c>
      <c r="BL18">
        <v>0</v>
      </c>
      <c r="BN18" t="s">
        <v>107</v>
      </c>
      <c r="BQ18" t="e">
        <f ca="1">- Cannot afford The courses</f>
        <v>#NAME?</v>
      </c>
      <c r="BR18">
        <v>0</v>
      </c>
      <c r="BS18">
        <v>0</v>
      </c>
      <c r="BT18">
        <v>0</v>
      </c>
      <c r="BU18">
        <v>0</v>
      </c>
      <c r="BV18">
        <v>1</v>
      </c>
      <c r="BW18">
        <v>0</v>
      </c>
      <c r="BX18" t="s">
        <v>108</v>
      </c>
      <c r="BY18" t="e">
        <f ca="1">- Too Difficult to study alone</f>
        <v>#NAME?</v>
      </c>
      <c r="BZ18">
        <v>0</v>
      </c>
      <c r="CA18">
        <v>0</v>
      </c>
      <c r="CB18">
        <v>0</v>
      </c>
      <c r="CC18">
        <v>0</v>
      </c>
      <c r="CD18">
        <v>1</v>
      </c>
      <c r="CE18" t="e">
        <f ca="1">- Teachers</f>
        <v>#NAME?</v>
      </c>
      <c r="CF18">
        <v>0</v>
      </c>
      <c r="CG18">
        <v>0</v>
      </c>
      <c r="CH18">
        <v>1</v>
      </c>
      <c r="CI18">
        <v>0</v>
      </c>
      <c r="CJ18">
        <v>0</v>
      </c>
      <c r="CK18">
        <v>0</v>
      </c>
      <c r="CL18">
        <v>0</v>
      </c>
      <c r="CN18" t="s">
        <v>109</v>
      </c>
      <c r="CO18" t="s">
        <v>110</v>
      </c>
      <c r="CP18" t="s">
        <v>111</v>
      </c>
      <c r="CQ18">
        <v>4151672</v>
      </c>
      <c r="CR18" t="s">
        <v>205</v>
      </c>
      <c r="CS18" t="s">
        <v>206</v>
      </c>
      <c r="CT18">
        <v>17</v>
      </c>
    </row>
    <row r="19" spans="1:98">
      <c r="A19">
        <v>18</v>
      </c>
      <c r="B19" t="s">
        <v>114</v>
      </c>
      <c r="C19">
        <v>18</v>
      </c>
      <c r="D19" t="s">
        <v>115</v>
      </c>
      <c r="E19" t="s">
        <v>177</v>
      </c>
      <c r="F19" t="s">
        <v>169</v>
      </c>
      <c r="G19" t="s">
        <v>207</v>
      </c>
      <c r="J19" t="s">
        <v>208</v>
      </c>
      <c r="K19">
        <v>0</v>
      </c>
      <c r="L19">
        <v>0</v>
      </c>
      <c r="M19">
        <v>1</v>
      </c>
      <c r="N19">
        <v>0</v>
      </c>
      <c r="O19">
        <v>0</v>
      </c>
      <c r="P19">
        <v>0</v>
      </c>
      <c r="Q19">
        <v>1</v>
      </c>
      <c r="R19">
        <v>0</v>
      </c>
      <c r="X19" t="s">
        <v>209</v>
      </c>
      <c r="Y19">
        <v>0</v>
      </c>
      <c r="Z19">
        <v>0</v>
      </c>
      <c r="AA19">
        <v>0</v>
      </c>
      <c r="AB19">
        <v>1</v>
      </c>
      <c r="AC19">
        <v>0</v>
      </c>
      <c r="AD19">
        <v>1</v>
      </c>
      <c r="AE19">
        <v>0</v>
      </c>
      <c r="AG19" t="s">
        <v>120</v>
      </c>
      <c r="AH19" t="s">
        <v>129</v>
      </c>
      <c r="AI19">
        <v>0</v>
      </c>
      <c r="AJ19">
        <v>1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BA19" t="s">
        <v>107</v>
      </c>
      <c r="BB19" t="e">
        <f ca="1">- Useful but _xludf.not as good as a regular degree</f>
        <v>#NAME?</v>
      </c>
      <c r="BD19" t="e">
        <f ca="1">- I am _xludf.not interested in vocational education</f>
        <v>#NAME?</v>
      </c>
      <c r="BE19">
        <v>1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N19" t="s">
        <v>107</v>
      </c>
      <c r="BQ19" t="e">
        <f ca="1">- Do _xludf.not _xludf.count towards a recognized qualification</f>
        <v>#NAME?</v>
      </c>
      <c r="BR19">
        <v>0</v>
      </c>
      <c r="BS19">
        <v>1</v>
      </c>
      <c r="BT19">
        <v>0</v>
      </c>
      <c r="BU19">
        <v>0</v>
      </c>
      <c r="BV19">
        <v>0</v>
      </c>
      <c r="BW19">
        <v>0</v>
      </c>
      <c r="BX19" t="s">
        <v>108</v>
      </c>
      <c r="BY19" t="e">
        <f ca="1">- Useful but _xludf.not as good as going to university</f>
        <v>#NAME?</v>
      </c>
      <c r="BZ19">
        <v>1</v>
      </c>
      <c r="CA19">
        <v>0</v>
      </c>
      <c r="CB19">
        <v>0</v>
      </c>
      <c r="CC19">
        <v>0</v>
      </c>
      <c r="CD19">
        <v>0</v>
      </c>
      <c r="CE19" t="e">
        <f ca="1">- Facebook groups/pages</f>
        <v>#NAME?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1</v>
      </c>
      <c r="CL19">
        <v>0</v>
      </c>
      <c r="CN19" t="s">
        <v>109</v>
      </c>
      <c r="CO19" t="s">
        <v>110</v>
      </c>
      <c r="CP19" t="s">
        <v>111</v>
      </c>
      <c r="CQ19">
        <v>4151649</v>
      </c>
      <c r="CR19" t="s">
        <v>210</v>
      </c>
      <c r="CS19" t="s">
        <v>211</v>
      </c>
      <c r="CT19">
        <v>18</v>
      </c>
    </row>
    <row r="20" spans="1:98">
      <c r="A20">
        <v>19</v>
      </c>
      <c r="B20" t="s">
        <v>97</v>
      </c>
      <c r="C20">
        <v>23</v>
      </c>
      <c r="D20" t="s">
        <v>115</v>
      </c>
      <c r="E20" t="s">
        <v>177</v>
      </c>
      <c r="F20" t="s">
        <v>125</v>
      </c>
      <c r="G20" t="s">
        <v>117</v>
      </c>
      <c r="J20" t="s">
        <v>145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X20" t="s">
        <v>127</v>
      </c>
      <c r="Y20">
        <v>0</v>
      </c>
      <c r="Z20">
        <v>0</v>
      </c>
      <c r="AA20">
        <v>0</v>
      </c>
      <c r="AB20">
        <v>1</v>
      </c>
      <c r="AC20">
        <v>0</v>
      </c>
      <c r="AD20">
        <v>0</v>
      </c>
      <c r="AE20">
        <v>0</v>
      </c>
      <c r="AG20" t="s">
        <v>120</v>
      </c>
      <c r="AH20" t="s">
        <v>129</v>
      </c>
      <c r="AI20">
        <v>0</v>
      </c>
      <c r="AJ20">
        <v>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BA20" t="s">
        <v>107</v>
      </c>
      <c r="BB20" t="e">
        <f ca="1">- Useful but _xludf.not as good as a regular degree</f>
        <v>#NAME?</v>
      </c>
      <c r="BD20" t="e">
        <f ca="1">- Construction (builder, carpenter, electrician, blacksmith)</f>
        <v>#NAME?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1</v>
      </c>
      <c r="BK20">
        <v>0</v>
      </c>
      <c r="BL20">
        <v>0</v>
      </c>
      <c r="BN20" t="s">
        <v>107</v>
      </c>
      <c r="BQ20" t="e">
        <f ca="1">- Do _xludf.not _xludf.count towards a recognized qualification</f>
        <v>#NAME?</v>
      </c>
      <c r="BR20">
        <v>0</v>
      </c>
      <c r="BS20">
        <v>1</v>
      </c>
      <c r="BT20">
        <v>0</v>
      </c>
      <c r="BU20">
        <v>0</v>
      </c>
      <c r="BV20">
        <v>0</v>
      </c>
      <c r="BW20">
        <v>0</v>
      </c>
      <c r="BX20" t="s">
        <v>108</v>
      </c>
      <c r="BY20" t="e">
        <f ca="1">- Too Difficult to study alone</f>
        <v>#NAME?</v>
      </c>
      <c r="BZ20">
        <v>0</v>
      </c>
      <c r="CA20">
        <v>0</v>
      </c>
      <c r="CB20">
        <v>0</v>
      </c>
      <c r="CC20">
        <v>0</v>
      </c>
      <c r="CD20">
        <v>1</v>
      </c>
      <c r="CE20" t="e">
        <f ca="1">- Teachers</f>
        <v>#NAME?</v>
      </c>
      <c r="CF20">
        <v>0</v>
      </c>
      <c r="CG20">
        <v>0</v>
      </c>
      <c r="CH20">
        <v>1</v>
      </c>
      <c r="CI20">
        <v>0</v>
      </c>
      <c r="CJ20">
        <v>0</v>
      </c>
      <c r="CK20">
        <v>0</v>
      </c>
      <c r="CL20">
        <v>0</v>
      </c>
      <c r="CN20" t="s">
        <v>109</v>
      </c>
      <c r="CO20" t="s">
        <v>110</v>
      </c>
      <c r="CP20" t="s">
        <v>111</v>
      </c>
      <c r="CQ20">
        <v>4151628</v>
      </c>
      <c r="CR20" t="s">
        <v>212</v>
      </c>
      <c r="CS20" t="s">
        <v>213</v>
      </c>
      <c r="CT20">
        <v>19</v>
      </c>
    </row>
    <row r="21" spans="1:98">
      <c r="A21">
        <v>20</v>
      </c>
      <c r="B21" t="s">
        <v>214</v>
      </c>
      <c r="C21">
        <v>23</v>
      </c>
      <c r="D21" t="s">
        <v>115</v>
      </c>
      <c r="E21" t="s">
        <v>156</v>
      </c>
      <c r="F21" t="s">
        <v>100</v>
      </c>
      <c r="G21" t="s">
        <v>117</v>
      </c>
      <c r="J21" t="s">
        <v>139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T21" t="s">
        <v>215</v>
      </c>
      <c r="X21" t="s">
        <v>127</v>
      </c>
      <c r="Y21">
        <v>0</v>
      </c>
      <c r="Z21">
        <v>0</v>
      </c>
      <c r="AA21">
        <v>0</v>
      </c>
      <c r="AB21">
        <v>1</v>
      </c>
      <c r="AC21">
        <v>0</v>
      </c>
      <c r="AD21">
        <v>0</v>
      </c>
      <c r="AE21">
        <v>0</v>
      </c>
      <c r="AG21" t="s">
        <v>120</v>
      </c>
      <c r="AH21" t="s">
        <v>216</v>
      </c>
      <c r="AI21">
        <v>0</v>
      </c>
      <c r="AJ21">
        <v>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1</v>
      </c>
      <c r="BA21" t="s">
        <v>107</v>
      </c>
      <c r="BB21" t="e">
        <f ca="1">- Useful but _xludf.not as good as a regular degree</f>
        <v>#NAME?</v>
      </c>
      <c r="BD21" t="e">
        <f ca="1">- I am _xludf.not interested in vocational education</f>
        <v>#NAME?</v>
      </c>
      <c r="BE21">
        <v>1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N21" t="s">
        <v>107</v>
      </c>
      <c r="BQ21" t="e">
        <f ca="1">- No internet connection / computer</f>
        <v>#NAME?</v>
      </c>
      <c r="BR21">
        <v>0</v>
      </c>
      <c r="BS21">
        <v>0</v>
      </c>
      <c r="BT21">
        <v>1</v>
      </c>
      <c r="BU21">
        <v>0</v>
      </c>
      <c r="BV21">
        <v>0</v>
      </c>
      <c r="BW21">
        <v>0</v>
      </c>
      <c r="BX21" t="s">
        <v>108</v>
      </c>
      <c r="BY21" t="s">
        <v>199</v>
      </c>
      <c r="BZ21">
        <v>1</v>
      </c>
      <c r="CA21">
        <v>0</v>
      </c>
      <c r="CB21">
        <v>0</v>
      </c>
      <c r="CC21">
        <v>0</v>
      </c>
      <c r="CD21">
        <v>1</v>
      </c>
      <c r="CE21" t="e">
        <f ca="1">- Facebook groups/pages</f>
        <v>#NAME?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1</v>
      </c>
      <c r="CL21">
        <v>0</v>
      </c>
      <c r="CN21" t="s">
        <v>109</v>
      </c>
      <c r="CO21" t="s">
        <v>110</v>
      </c>
      <c r="CP21" t="s">
        <v>111</v>
      </c>
      <c r="CQ21">
        <v>4151530</v>
      </c>
      <c r="CR21" t="s">
        <v>217</v>
      </c>
      <c r="CS21" t="s">
        <v>218</v>
      </c>
      <c r="CT21">
        <v>20</v>
      </c>
    </row>
    <row r="22" spans="1:98">
      <c r="A22">
        <v>21</v>
      </c>
      <c r="B22" t="s">
        <v>214</v>
      </c>
      <c r="C22">
        <v>22</v>
      </c>
      <c r="D22" t="s">
        <v>115</v>
      </c>
      <c r="E22" t="s">
        <v>177</v>
      </c>
      <c r="F22" t="s">
        <v>183</v>
      </c>
      <c r="G22" t="s">
        <v>117</v>
      </c>
      <c r="J22" t="s">
        <v>145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0</v>
      </c>
      <c r="X22" t="s">
        <v>127</v>
      </c>
      <c r="Y22">
        <v>0</v>
      </c>
      <c r="Z22">
        <v>0</v>
      </c>
      <c r="AA22">
        <v>0</v>
      </c>
      <c r="AB22">
        <v>1</v>
      </c>
      <c r="AC22">
        <v>0</v>
      </c>
      <c r="AD22">
        <v>0</v>
      </c>
      <c r="AE22">
        <v>0</v>
      </c>
      <c r="AG22" t="s">
        <v>120</v>
      </c>
      <c r="AH22" t="s">
        <v>129</v>
      </c>
      <c r="AI22">
        <v>0</v>
      </c>
      <c r="AJ22">
        <v>1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BA22" t="s">
        <v>107</v>
      </c>
      <c r="BB22" t="e">
        <f ca="1">- Useful but _xludf.not as good as a regular degree</f>
        <v>#NAME?</v>
      </c>
      <c r="BD22" t="e">
        <f ca="1">- Mechanics _xludf.and machinery- Project Management / Accountancy</f>
        <v>#NAME?</v>
      </c>
      <c r="BE22">
        <v>0</v>
      </c>
      <c r="BF22">
        <v>0</v>
      </c>
      <c r="BG22">
        <v>1</v>
      </c>
      <c r="BH22">
        <v>0</v>
      </c>
      <c r="BI22">
        <v>0</v>
      </c>
      <c r="BJ22">
        <v>0</v>
      </c>
      <c r="BK22">
        <v>1</v>
      </c>
      <c r="BL22">
        <v>0</v>
      </c>
      <c r="BN22" t="s">
        <v>107</v>
      </c>
      <c r="BQ22" t="e">
        <f ca="1">- Do _xludf.not _xludf.count towards a recognized qualification</f>
        <v>#NAME?</v>
      </c>
      <c r="BR22">
        <v>0</v>
      </c>
      <c r="BS22">
        <v>1</v>
      </c>
      <c r="BT22">
        <v>0</v>
      </c>
      <c r="BU22">
        <v>0</v>
      </c>
      <c r="BV22">
        <v>0</v>
      </c>
      <c r="BW22">
        <v>0</v>
      </c>
      <c r="BX22" t="s">
        <v>179</v>
      </c>
      <c r="BY22" t="s">
        <v>199</v>
      </c>
      <c r="BZ22">
        <v>1</v>
      </c>
      <c r="CA22">
        <v>0</v>
      </c>
      <c r="CB22">
        <v>0</v>
      </c>
      <c r="CC22">
        <v>0</v>
      </c>
      <c r="CD22">
        <v>1</v>
      </c>
      <c r="CE22" t="e">
        <f ca="1">- Facebook groups/pages</f>
        <v>#NAME?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1</v>
      </c>
      <c r="CL22">
        <v>0</v>
      </c>
      <c r="CN22" t="s">
        <v>109</v>
      </c>
      <c r="CO22" t="s">
        <v>110</v>
      </c>
      <c r="CP22" t="s">
        <v>111</v>
      </c>
      <c r="CQ22">
        <v>4151418</v>
      </c>
      <c r="CR22" t="s">
        <v>219</v>
      </c>
      <c r="CS22" t="s">
        <v>220</v>
      </c>
      <c r="CT22">
        <v>21</v>
      </c>
    </row>
    <row r="23" spans="1:98">
      <c r="A23">
        <v>22</v>
      </c>
      <c r="B23" t="s">
        <v>221</v>
      </c>
      <c r="C23">
        <v>24</v>
      </c>
      <c r="D23" t="s">
        <v>115</v>
      </c>
      <c r="E23" t="s">
        <v>177</v>
      </c>
      <c r="F23" t="s">
        <v>100</v>
      </c>
      <c r="G23" t="s">
        <v>117</v>
      </c>
      <c r="J23" t="s">
        <v>145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1</v>
      </c>
      <c r="R23">
        <v>0</v>
      </c>
      <c r="X23" t="s">
        <v>127</v>
      </c>
      <c r="Y23">
        <v>0</v>
      </c>
      <c r="Z23">
        <v>0</v>
      </c>
      <c r="AA23">
        <v>0</v>
      </c>
      <c r="AB23">
        <v>1</v>
      </c>
      <c r="AC23">
        <v>0</v>
      </c>
      <c r="AD23">
        <v>0</v>
      </c>
      <c r="AE23">
        <v>0</v>
      </c>
      <c r="AG23" t="s">
        <v>137</v>
      </c>
      <c r="AH23" t="s">
        <v>129</v>
      </c>
      <c r="AI23">
        <v>0</v>
      </c>
      <c r="AJ23">
        <v>1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BA23" t="s">
        <v>107</v>
      </c>
      <c r="BB23" t="e">
        <f ca="1">- Useful but _xludf.not as good as a regular degree</f>
        <v>#NAME?</v>
      </c>
      <c r="BD23" t="e">
        <f ca="1">- Mechanics _xludf.and machinery</f>
        <v>#NAME?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1</v>
      </c>
      <c r="BL23">
        <v>0</v>
      </c>
      <c r="BN23" t="s">
        <v>107</v>
      </c>
      <c r="BQ23" t="e">
        <f ca="1">- Cannot afford The courses - Donâ€™t know how to _xludf.find/enroll in a suitable program</f>
        <v>#NAME?</v>
      </c>
      <c r="BR23">
        <v>0</v>
      </c>
      <c r="BS23">
        <v>0</v>
      </c>
      <c r="BT23">
        <v>0</v>
      </c>
      <c r="BU23">
        <v>1</v>
      </c>
      <c r="BV23">
        <v>1</v>
      </c>
      <c r="BW23">
        <v>0</v>
      </c>
      <c r="BX23" t="s">
        <v>108</v>
      </c>
      <c r="BY23" t="e">
        <f ca="1">- Useful but _xludf.not as good as going to university</f>
        <v>#NAME?</v>
      </c>
      <c r="BZ23">
        <v>1</v>
      </c>
      <c r="CA23">
        <v>0</v>
      </c>
      <c r="CB23">
        <v>0</v>
      </c>
      <c r="CC23">
        <v>0</v>
      </c>
      <c r="CD23">
        <v>0</v>
      </c>
      <c r="CE23" t="e">
        <f ca="1">- Facebook groups/pages  - Friends</f>
        <v>#NAME?</v>
      </c>
      <c r="CF23">
        <v>1</v>
      </c>
      <c r="CG23">
        <v>0</v>
      </c>
      <c r="CH23">
        <v>0</v>
      </c>
      <c r="CI23">
        <v>0</v>
      </c>
      <c r="CJ23">
        <v>0</v>
      </c>
      <c r="CK23">
        <v>1</v>
      </c>
      <c r="CL23">
        <v>0</v>
      </c>
      <c r="CN23" t="s">
        <v>109</v>
      </c>
      <c r="CO23" t="s">
        <v>110</v>
      </c>
      <c r="CP23" t="s">
        <v>111</v>
      </c>
      <c r="CQ23">
        <v>4151322</v>
      </c>
      <c r="CR23" t="s">
        <v>222</v>
      </c>
      <c r="CS23" t="s">
        <v>223</v>
      </c>
      <c r="CT23">
        <v>22</v>
      </c>
    </row>
    <row r="24" spans="1:98">
      <c r="A24">
        <v>23</v>
      </c>
      <c r="B24" t="s">
        <v>224</v>
      </c>
      <c r="C24">
        <v>20</v>
      </c>
      <c r="D24" t="s">
        <v>98</v>
      </c>
      <c r="E24" t="s">
        <v>156</v>
      </c>
      <c r="F24" t="s">
        <v>169</v>
      </c>
      <c r="G24" t="s">
        <v>117</v>
      </c>
      <c r="J24" t="s">
        <v>103</v>
      </c>
      <c r="K24">
        <v>0</v>
      </c>
      <c r="L24">
        <v>0</v>
      </c>
      <c r="M24">
        <v>0</v>
      </c>
      <c r="N24">
        <v>0</v>
      </c>
      <c r="O24">
        <v>0</v>
      </c>
      <c r="P24">
        <v>1</v>
      </c>
      <c r="Q24">
        <v>0</v>
      </c>
      <c r="R24">
        <v>0</v>
      </c>
      <c r="X24" t="s">
        <v>136</v>
      </c>
      <c r="Y24">
        <v>0</v>
      </c>
      <c r="Z24">
        <v>0</v>
      </c>
      <c r="AA24">
        <v>0</v>
      </c>
      <c r="AB24">
        <v>1</v>
      </c>
      <c r="AC24">
        <v>1</v>
      </c>
      <c r="AD24">
        <v>0</v>
      </c>
      <c r="AE24">
        <v>0</v>
      </c>
      <c r="AG24" t="s">
        <v>120</v>
      </c>
      <c r="AH24" t="s">
        <v>129</v>
      </c>
      <c r="AI24">
        <v>0</v>
      </c>
      <c r="AJ24">
        <v>1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BA24" t="s">
        <v>107</v>
      </c>
      <c r="BB24" t="e">
        <f ca="1">- Useful but _xludf.not as good as a regular degree</f>
        <v>#NAME?</v>
      </c>
      <c r="BD24" t="e">
        <f ca="1">- Nursing / medical care</f>
        <v>#NAME?</v>
      </c>
      <c r="BE24">
        <v>0</v>
      </c>
      <c r="BF24">
        <v>0</v>
      </c>
      <c r="BG24">
        <v>0</v>
      </c>
      <c r="BH24">
        <v>0</v>
      </c>
      <c r="BI24">
        <v>1</v>
      </c>
      <c r="BJ24">
        <v>0</v>
      </c>
      <c r="BK24">
        <v>0</v>
      </c>
      <c r="BL24">
        <v>0</v>
      </c>
      <c r="BN24" t="s">
        <v>107</v>
      </c>
      <c r="BQ24" t="e">
        <f ca="1">- Donâ€™t know how to _xludf.find/enroll in a suitable program</f>
        <v>#NAME?</v>
      </c>
      <c r="BR24">
        <v>0</v>
      </c>
      <c r="BS24">
        <v>0</v>
      </c>
      <c r="BT24">
        <v>0</v>
      </c>
      <c r="BU24">
        <v>1</v>
      </c>
      <c r="BV24">
        <v>0</v>
      </c>
      <c r="BW24">
        <v>0</v>
      </c>
      <c r="BX24" t="s">
        <v>108</v>
      </c>
      <c r="BY24" t="e">
        <f ca="1">- Useful but _xludf.not as good as going to university</f>
        <v>#NAME?</v>
      </c>
      <c r="BZ24">
        <v>1</v>
      </c>
      <c r="CA24">
        <v>0</v>
      </c>
      <c r="CB24">
        <v>0</v>
      </c>
      <c r="CC24">
        <v>0</v>
      </c>
      <c r="CD24">
        <v>0</v>
      </c>
      <c r="CE24" t="e">
        <f ca="1">- Facebook groups/pages</f>
        <v>#NAME?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1</v>
      </c>
      <c r="CL24">
        <v>0</v>
      </c>
      <c r="CN24" t="s">
        <v>109</v>
      </c>
      <c r="CO24" t="s">
        <v>110</v>
      </c>
      <c r="CP24" t="s">
        <v>111</v>
      </c>
      <c r="CQ24">
        <v>4163794</v>
      </c>
      <c r="CR24" t="s">
        <v>225</v>
      </c>
      <c r="CS24" t="s">
        <v>226</v>
      </c>
      <c r="CT24">
        <v>23</v>
      </c>
    </row>
    <row r="25" spans="1:98">
      <c r="A25">
        <v>24</v>
      </c>
      <c r="B25" t="s">
        <v>97</v>
      </c>
      <c r="C25">
        <v>21</v>
      </c>
      <c r="D25" t="s">
        <v>115</v>
      </c>
      <c r="E25" t="s">
        <v>133</v>
      </c>
      <c r="F25" t="s">
        <v>169</v>
      </c>
      <c r="G25" t="s">
        <v>117</v>
      </c>
      <c r="J25" t="s">
        <v>208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1</v>
      </c>
      <c r="R25">
        <v>0</v>
      </c>
      <c r="X25" t="s">
        <v>209</v>
      </c>
      <c r="Y25">
        <v>0</v>
      </c>
      <c r="Z25">
        <v>0</v>
      </c>
      <c r="AA25">
        <v>0</v>
      </c>
      <c r="AB25">
        <v>1</v>
      </c>
      <c r="AC25">
        <v>0</v>
      </c>
      <c r="AD25">
        <v>1</v>
      </c>
      <c r="AE25">
        <v>0</v>
      </c>
      <c r="AG25" t="s">
        <v>128</v>
      </c>
      <c r="AH25" t="s">
        <v>129</v>
      </c>
      <c r="AI25">
        <v>0</v>
      </c>
      <c r="AJ25">
        <v>1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BA25" t="s">
        <v>106</v>
      </c>
      <c r="BB25" t="e">
        <f ca="1">- Useful but _xludf.not as good as a regular degree</f>
        <v>#NAME?</v>
      </c>
      <c r="BD25" t="e">
        <f ca="1">- I am _xludf.not interested in vocational education</f>
        <v>#NAME?</v>
      </c>
      <c r="BE25">
        <v>1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N25" t="s">
        <v>107</v>
      </c>
      <c r="BQ25" t="e">
        <f ca="1">- _xludf.not available in _xludf.Arabic</f>
        <v>#NAME?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1</v>
      </c>
      <c r="BX25" t="s">
        <v>108</v>
      </c>
      <c r="BY25" t="e">
        <f ca="1">- Too Difficult to study alone</f>
        <v>#NAME?</v>
      </c>
      <c r="BZ25">
        <v>0</v>
      </c>
      <c r="CA25">
        <v>0</v>
      </c>
      <c r="CB25">
        <v>0</v>
      </c>
      <c r="CC25">
        <v>0</v>
      </c>
      <c r="CD25">
        <v>1</v>
      </c>
      <c r="CE25" t="e">
        <f ca="1">- Facebook groups/pages DUBARAH - Friends</f>
        <v>#NAME?</v>
      </c>
      <c r="CF25">
        <v>1</v>
      </c>
      <c r="CG25">
        <v>1</v>
      </c>
      <c r="CH25">
        <v>0</v>
      </c>
      <c r="CI25">
        <v>0</v>
      </c>
      <c r="CJ25">
        <v>0</v>
      </c>
      <c r="CK25">
        <v>1</v>
      </c>
      <c r="CL25">
        <v>0</v>
      </c>
      <c r="CN25" t="s">
        <v>109</v>
      </c>
      <c r="CO25" t="s">
        <v>110</v>
      </c>
      <c r="CP25" t="s">
        <v>111</v>
      </c>
      <c r="CQ25">
        <v>3924599</v>
      </c>
      <c r="CR25" t="s">
        <v>227</v>
      </c>
      <c r="CS25" t="s">
        <v>228</v>
      </c>
      <c r="CT25">
        <v>24</v>
      </c>
    </row>
    <row r="26" spans="1:98">
      <c r="A26">
        <v>25</v>
      </c>
      <c r="B26" t="s">
        <v>229</v>
      </c>
      <c r="C26">
        <v>21</v>
      </c>
      <c r="D26" t="s">
        <v>115</v>
      </c>
      <c r="E26" t="s">
        <v>156</v>
      </c>
      <c r="F26" t="s">
        <v>100</v>
      </c>
      <c r="G26" t="s">
        <v>101</v>
      </c>
      <c r="H26" t="s">
        <v>230</v>
      </c>
      <c r="U26" t="s">
        <v>139</v>
      </c>
      <c r="W26" t="s">
        <v>231</v>
      </c>
      <c r="AG26" t="s">
        <v>120</v>
      </c>
      <c r="AH26" t="s">
        <v>129</v>
      </c>
      <c r="AI26">
        <v>0</v>
      </c>
      <c r="AJ26">
        <v>1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BA26" t="s">
        <v>106</v>
      </c>
      <c r="BB26" t="e">
        <f ca="1">- Very Useful _xludf.and provides a job opportunity _xludf.right away.</f>
        <v>#NAME?</v>
      </c>
      <c r="BD26" t="e">
        <f ca="1">- Nursing / medical care   Other</f>
        <v>#NAME?</v>
      </c>
      <c r="BE26">
        <v>0</v>
      </c>
      <c r="BF26">
        <v>1</v>
      </c>
      <c r="BG26">
        <v>0</v>
      </c>
      <c r="BH26">
        <v>0</v>
      </c>
      <c r="BI26">
        <v>1</v>
      </c>
      <c r="BJ26">
        <v>0</v>
      </c>
      <c r="BK26">
        <v>0</v>
      </c>
      <c r="BL26">
        <v>0</v>
      </c>
      <c r="BM26" t="s">
        <v>232</v>
      </c>
      <c r="BN26" t="s">
        <v>107</v>
      </c>
      <c r="BQ26" t="e">
        <f ca="1">- Cannot afford The courses</f>
        <v>#NAME?</v>
      </c>
      <c r="BR26">
        <v>0</v>
      </c>
      <c r="BS26">
        <v>0</v>
      </c>
      <c r="BT26">
        <v>0</v>
      </c>
      <c r="BU26">
        <v>0</v>
      </c>
      <c r="BV26">
        <v>1</v>
      </c>
      <c r="BW26">
        <v>0</v>
      </c>
      <c r="BX26" t="s">
        <v>233</v>
      </c>
      <c r="BY26" t="e">
        <f ca="1">- Difficult to access</f>
        <v>#NAME?</v>
      </c>
      <c r="BZ26">
        <v>0</v>
      </c>
      <c r="CA26">
        <v>0</v>
      </c>
      <c r="CB26">
        <v>0</v>
      </c>
      <c r="CC26">
        <v>1</v>
      </c>
      <c r="CD26">
        <v>0</v>
      </c>
      <c r="CE26" t="e">
        <f ca="1">- Teachers</f>
        <v>#NAME?</v>
      </c>
      <c r="CF26">
        <v>0</v>
      </c>
      <c r="CG26">
        <v>0</v>
      </c>
      <c r="CH26">
        <v>1</v>
      </c>
      <c r="CI26">
        <v>0</v>
      </c>
      <c r="CJ26">
        <v>0</v>
      </c>
      <c r="CK26">
        <v>0</v>
      </c>
      <c r="CL26">
        <v>0</v>
      </c>
      <c r="CN26" t="s">
        <v>109</v>
      </c>
      <c r="CO26" t="s">
        <v>110</v>
      </c>
      <c r="CP26" t="s">
        <v>111</v>
      </c>
      <c r="CQ26">
        <v>3924207</v>
      </c>
      <c r="CR26" t="s">
        <v>234</v>
      </c>
      <c r="CS26" t="s">
        <v>235</v>
      </c>
      <c r="CT26">
        <v>25</v>
      </c>
    </row>
    <row r="27" spans="1:98">
      <c r="A27">
        <v>26</v>
      </c>
      <c r="B27" t="s">
        <v>236</v>
      </c>
      <c r="C27">
        <v>29</v>
      </c>
      <c r="D27" t="s">
        <v>115</v>
      </c>
      <c r="E27" t="s">
        <v>168</v>
      </c>
      <c r="F27" t="s">
        <v>116</v>
      </c>
      <c r="G27" t="s">
        <v>117</v>
      </c>
      <c r="J27" t="s">
        <v>237</v>
      </c>
      <c r="K27">
        <v>0</v>
      </c>
      <c r="L27">
        <v>0</v>
      </c>
      <c r="M27">
        <v>1</v>
      </c>
      <c r="N27">
        <v>1</v>
      </c>
      <c r="O27">
        <v>0</v>
      </c>
      <c r="P27">
        <v>0</v>
      </c>
      <c r="Q27">
        <v>0</v>
      </c>
      <c r="R27">
        <v>0</v>
      </c>
      <c r="X27" t="s">
        <v>238</v>
      </c>
      <c r="Y27">
        <v>0</v>
      </c>
      <c r="Z27">
        <v>0</v>
      </c>
      <c r="AA27">
        <v>1</v>
      </c>
      <c r="AB27">
        <v>0</v>
      </c>
      <c r="AC27">
        <v>0</v>
      </c>
      <c r="AD27">
        <v>0</v>
      </c>
      <c r="AE27">
        <v>0</v>
      </c>
      <c r="AG27" t="s">
        <v>120</v>
      </c>
      <c r="AH27" t="s">
        <v>239</v>
      </c>
      <c r="AI27">
        <v>0</v>
      </c>
      <c r="AJ27">
        <v>1</v>
      </c>
      <c r="AK27">
        <v>0</v>
      </c>
      <c r="AL27">
        <v>1</v>
      </c>
      <c r="AM27">
        <v>0</v>
      </c>
      <c r="AN27">
        <v>1</v>
      </c>
      <c r="AO27">
        <v>1</v>
      </c>
      <c r="AP27">
        <v>0</v>
      </c>
      <c r="BA27" t="s">
        <v>107</v>
      </c>
      <c r="BB27" t="e">
        <f ca="1">- _xludf.not Useful</f>
        <v>#NAME?</v>
      </c>
      <c r="BD27" t="e">
        <f ca="1">- Project Management / Accountancy</f>
        <v>#NAME?</v>
      </c>
      <c r="BE27">
        <v>0</v>
      </c>
      <c r="BF27">
        <v>0</v>
      </c>
      <c r="BG27">
        <v>1</v>
      </c>
      <c r="BH27">
        <v>0</v>
      </c>
      <c r="BI27">
        <v>0</v>
      </c>
      <c r="BJ27">
        <v>0</v>
      </c>
      <c r="BK27">
        <v>0</v>
      </c>
      <c r="BL27">
        <v>0</v>
      </c>
      <c r="BN27" t="s">
        <v>107</v>
      </c>
      <c r="BQ27" t="e">
        <f ca="1">- Do _xludf.not _xludf.count towards a recognized qualification</f>
        <v>#NAME?</v>
      </c>
      <c r="BR27">
        <v>0</v>
      </c>
      <c r="BS27">
        <v>1</v>
      </c>
      <c r="BT27">
        <v>0</v>
      </c>
      <c r="BU27">
        <v>0</v>
      </c>
      <c r="BV27">
        <v>0</v>
      </c>
      <c r="BW27">
        <v>0</v>
      </c>
      <c r="BX27" t="s">
        <v>179</v>
      </c>
      <c r="BY27" t="e">
        <f ca="1">- Too Difficult to study alone</f>
        <v>#NAME?</v>
      </c>
      <c r="BZ27">
        <v>0</v>
      </c>
      <c r="CA27">
        <v>0</v>
      </c>
      <c r="CB27">
        <v>0</v>
      </c>
      <c r="CC27">
        <v>0</v>
      </c>
      <c r="CD27">
        <v>1</v>
      </c>
      <c r="CE27" t="e">
        <f ca="1">- DUBARAH</f>
        <v>#NAME?</v>
      </c>
      <c r="CF27">
        <v>0</v>
      </c>
      <c r="CG27">
        <v>1</v>
      </c>
      <c r="CH27">
        <v>0</v>
      </c>
      <c r="CI27">
        <v>0</v>
      </c>
      <c r="CJ27">
        <v>0</v>
      </c>
      <c r="CK27">
        <v>0</v>
      </c>
      <c r="CL27">
        <v>0</v>
      </c>
      <c r="CN27" t="s">
        <v>109</v>
      </c>
      <c r="CO27" t="s">
        <v>110</v>
      </c>
      <c r="CP27" t="s">
        <v>111</v>
      </c>
      <c r="CQ27">
        <v>3924176</v>
      </c>
      <c r="CR27" t="s">
        <v>240</v>
      </c>
      <c r="CS27" t="s">
        <v>241</v>
      </c>
      <c r="CT27">
        <v>26</v>
      </c>
    </row>
    <row r="28" spans="1:98">
      <c r="A28">
        <v>27</v>
      </c>
      <c r="B28" t="s">
        <v>97</v>
      </c>
      <c r="C28">
        <v>18</v>
      </c>
      <c r="D28" t="s">
        <v>115</v>
      </c>
      <c r="E28" t="s">
        <v>177</v>
      </c>
      <c r="F28" t="s">
        <v>183</v>
      </c>
      <c r="G28" t="s">
        <v>117</v>
      </c>
      <c r="J28" t="s">
        <v>242</v>
      </c>
      <c r="K28">
        <v>0</v>
      </c>
      <c r="L28">
        <v>0</v>
      </c>
      <c r="M28">
        <v>1</v>
      </c>
      <c r="N28">
        <v>1</v>
      </c>
      <c r="O28">
        <v>1</v>
      </c>
      <c r="P28">
        <v>0</v>
      </c>
      <c r="Q28">
        <v>0</v>
      </c>
      <c r="R28">
        <v>0</v>
      </c>
      <c r="X28" t="s">
        <v>127</v>
      </c>
      <c r="Y28">
        <v>0</v>
      </c>
      <c r="Z28">
        <v>0</v>
      </c>
      <c r="AA28">
        <v>0</v>
      </c>
      <c r="AB28">
        <v>1</v>
      </c>
      <c r="AC28">
        <v>0</v>
      </c>
      <c r="AD28">
        <v>0</v>
      </c>
      <c r="AE28">
        <v>0</v>
      </c>
      <c r="AG28" t="s">
        <v>120</v>
      </c>
      <c r="AH28" t="s">
        <v>184</v>
      </c>
      <c r="AI28">
        <v>1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R28" t="s">
        <v>106</v>
      </c>
      <c r="AS28" t="e">
        <f ca="1">- Have to go in person but can _xludf.not go _xludf.for security reasons</f>
        <v>#NAME?</v>
      </c>
      <c r="AT28">
        <v>0</v>
      </c>
      <c r="AU28">
        <v>1</v>
      </c>
      <c r="AV28">
        <v>0</v>
      </c>
      <c r="AW28">
        <v>0</v>
      </c>
      <c r="AX28">
        <v>0</v>
      </c>
      <c r="AY28">
        <v>0</v>
      </c>
      <c r="BA28" t="s">
        <v>107</v>
      </c>
      <c r="BB28" t="e">
        <f ca="1">- Very Useful _xludf.and provides a job opportunity _xludf.right away.</f>
        <v>#NAME?</v>
      </c>
      <c r="BD28" t="e">
        <f ca="1">- I am _xludf.not interested in vocational education</f>
        <v>#NAME?</v>
      </c>
      <c r="BE28">
        <v>1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N28" t="s">
        <v>107</v>
      </c>
      <c r="BQ28" t="e">
        <f ca="1">- Donâ€™t know how to _xludf.find/enroll in a suitable program</f>
        <v>#NAME?</v>
      </c>
      <c r="BR28">
        <v>0</v>
      </c>
      <c r="BS28">
        <v>0</v>
      </c>
      <c r="BT28">
        <v>0</v>
      </c>
      <c r="BU28">
        <v>1</v>
      </c>
      <c r="BV28">
        <v>0</v>
      </c>
      <c r="BW28">
        <v>0</v>
      </c>
      <c r="BX28" t="s">
        <v>108</v>
      </c>
      <c r="BY28" t="e">
        <f ca="1">- Useful but _xludf.not as good as going to university</f>
        <v>#NAME?</v>
      </c>
      <c r="BZ28">
        <v>1</v>
      </c>
      <c r="CA28">
        <v>0</v>
      </c>
      <c r="CB28">
        <v>0</v>
      </c>
      <c r="CC28">
        <v>0</v>
      </c>
      <c r="CD28">
        <v>0</v>
      </c>
      <c r="CE28" t="e">
        <f ca="1">- Teachers</f>
        <v>#NAME?</v>
      </c>
      <c r="CF28">
        <v>0</v>
      </c>
      <c r="CG28">
        <v>0</v>
      </c>
      <c r="CH28">
        <v>1</v>
      </c>
      <c r="CI28">
        <v>0</v>
      </c>
      <c r="CJ28">
        <v>0</v>
      </c>
      <c r="CK28">
        <v>0</v>
      </c>
      <c r="CL28">
        <v>0</v>
      </c>
      <c r="CN28" t="s">
        <v>109</v>
      </c>
      <c r="CO28" t="s">
        <v>110</v>
      </c>
      <c r="CP28" t="s">
        <v>111</v>
      </c>
      <c r="CQ28">
        <v>3924167</v>
      </c>
      <c r="CR28" t="s">
        <v>243</v>
      </c>
      <c r="CS28" t="s">
        <v>244</v>
      </c>
      <c r="CT28">
        <v>27</v>
      </c>
    </row>
    <row r="29" spans="1:98">
      <c r="A29">
        <v>28</v>
      </c>
      <c r="B29" t="s">
        <v>245</v>
      </c>
      <c r="C29">
        <v>28</v>
      </c>
      <c r="D29" t="s">
        <v>115</v>
      </c>
      <c r="E29" t="s">
        <v>177</v>
      </c>
      <c r="F29" t="s">
        <v>144</v>
      </c>
      <c r="G29" t="s">
        <v>117</v>
      </c>
      <c r="J29" t="s">
        <v>145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</v>
      </c>
      <c r="R29">
        <v>0</v>
      </c>
      <c r="X29" t="s">
        <v>119</v>
      </c>
      <c r="Y29">
        <v>0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G29" t="s">
        <v>120</v>
      </c>
      <c r="AH29" t="s">
        <v>129</v>
      </c>
      <c r="AI29">
        <v>0</v>
      </c>
      <c r="AJ29">
        <v>1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BA29" t="s">
        <v>107</v>
      </c>
      <c r="BB29" t="e">
        <f ca="1">- Very Useful _xludf.and provides a job opportunity _xludf.right away.</f>
        <v>#NAME?</v>
      </c>
      <c r="BD29" t="e">
        <f ca="1">- Mechanics _xludf.and machinery  Other</f>
        <v>#NAME?</v>
      </c>
      <c r="BE29">
        <v>0</v>
      </c>
      <c r="BF29">
        <v>1</v>
      </c>
      <c r="BG29">
        <v>0</v>
      </c>
      <c r="BH29">
        <v>0</v>
      </c>
      <c r="BI29">
        <v>0</v>
      </c>
      <c r="BJ29">
        <v>0</v>
      </c>
      <c r="BK29">
        <v>1</v>
      </c>
      <c r="BL29">
        <v>0</v>
      </c>
      <c r="BM29" t="s">
        <v>246</v>
      </c>
      <c r="BN29" t="s">
        <v>107</v>
      </c>
      <c r="BQ29" t="e">
        <f ca="1">- Donâ€™t know how to _xludf.find/enroll in a suitable program</f>
        <v>#NAME?</v>
      </c>
      <c r="BR29">
        <v>0</v>
      </c>
      <c r="BS29">
        <v>0</v>
      </c>
      <c r="BT29">
        <v>0</v>
      </c>
      <c r="BU29">
        <v>1</v>
      </c>
      <c r="BV29">
        <v>0</v>
      </c>
      <c r="BW29">
        <v>0</v>
      </c>
      <c r="BX29" t="s">
        <v>108</v>
      </c>
      <c r="BY29" t="e">
        <f ca="1">- Difficult to access</f>
        <v>#NAME?</v>
      </c>
      <c r="BZ29">
        <v>0</v>
      </c>
      <c r="CA29">
        <v>0</v>
      </c>
      <c r="CB29">
        <v>0</v>
      </c>
      <c r="CC29">
        <v>1</v>
      </c>
      <c r="CD29">
        <v>0</v>
      </c>
      <c r="CE29" t="e">
        <f ca="1">- Facebook groups/pages</f>
        <v>#NAME?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1</v>
      </c>
      <c r="CL29">
        <v>0</v>
      </c>
      <c r="CN29" t="s">
        <v>109</v>
      </c>
      <c r="CO29" t="s">
        <v>110</v>
      </c>
      <c r="CP29" t="s">
        <v>111</v>
      </c>
      <c r="CQ29">
        <v>3924262</v>
      </c>
      <c r="CR29" t="s">
        <v>247</v>
      </c>
      <c r="CS29" t="s">
        <v>248</v>
      </c>
      <c r="CT29">
        <v>28</v>
      </c>
    </row>
    <row r="30" spans="1:98">
      <c r="A30">
        <v>29</v>
      </c>
      <c r="B30" t="s">
        <v>224</v>
      </c>
      <c r="C30">
        <v>24</v>
      </c>
      <c r="D30" t="s">
        <v>98</v>
      </c>
      <c r="E30" t="s">
        <v>99</v>
      </c>
      <c r="F30" t="s">
        <v>100</v>
      </c>
      <c r="G30" t="s">
        <v>117</v>
      </c>
      <c r="J30" t="s">
        <v>118</v>
      </c>
      <c r="K30">
        <v>0</v>
      </c>
      <c r="L30">
        <v>0</v>
      </c>
      <c r="M30">
        <v>0</v>
      </c>
      <c r="N30">
        <v>1</v>
      </c>
      <c r="O30">
        <v>0</v>
      </c>
      <c r="P30">
        <v>0</v>
      </c>
      <c r="Q30">
        <v>0</v>
      </c>
      <c r="R30">
        <v>0</v>
      </c>
      <c r="X30" t="s">
        <v>127</v>
      </c>
      <c r="Y30">
        <v>0</v>
      </c>
      <c r="Z30">
        <v>0</v>
      </c>
      <c r="AA30">
        <v>0</v>
      </c>
      <c r="AB30">
        <v>1</v>
      </c>
      <c r="AC30">
        <v>0</v>
      </c>
      <c r="AD30">
        <v>0</v>
      </c>
      <c r="AE30">
        <v>0</v>
      </c>
      <c r="AG30" t="s">
        <v>120</v>
      </c>
      <c r="AH30" t="s">
        <v>146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1</v>
      </c>
      <c r="BA30" t="s">
        <v>107</v>
      </c>
      <c r="BB30" t="e">
        <f ca="1">- Very Useful _xludf.and provides a job opportunity _xludf.right away.</f>
        <v>#NAME?</v>
      </c>
      <c r="BD30" t="e">
        <f ca="1">- Project Management / Accountancy</f>
        <v>#NAME?</v>
      </c>
      <c r="BE30">
        <v>0</v>
      </c>
      <c r="BF30">
        <v>0</v>
      </c>
      <c r="BG30">
        <v>1</v>
      </c>
      <c r="BH30">
        <v>0</v>
      </c>
      <c r="BI30">
        <v>0</v>
      </c>
      <c r="BJ30">
        <v>0</v>
      </c>
      <c r="BK30">
        <v>0</v>
      </c>
      <c r="BL30">
        <v>0</v>
      </c>
      <c r="BN30" t="s">
        <v>106</v>
      </c>
      <c r="BO30" t="s">
        <v>249</v>
      </c>
      <c r="BX30" t="s">
        <v>179</v>
      </c>
      <c r="BY30" t="e">
        <f ca="1">- Useful but _xludf.not as good as going to university</f>
        <v>#NAME?</v>
      </c>
      <c r="BZ30">
        <v>1</v>
      </c>
      <c r="CA30">
        <v>0</v>
      </c>
      <c r="CB30">
        <v>0</v>
      </c>
      <c r="CC30">
        <v>0</v>
      </c>
      <c r="CD30">
        <v>0</v>
      </c>
      <c r="CE30" t="e">
        <f ca="1">- Facebook groups/pages  - Teachers</f>
        <v>#NAME?</v>
      </c>
      <c r="CF30">
        <v>0</v>
      </c>
      <c r="CG30">
        <v>0</v>
      </c>
      <c r="CH30">
        <v>1</v>
      </c>
      <c r="CI30">
        <v>0</v>
      </c>
      <c r="CJ30">
        <v>0</v>
      </c>
      <c r="CK30">
        <v>1</v>
      </c>
      <c r="CL30">
        <v>0</v>
      </c>
      <c r="CN30" t="s">
        <v>109</v>
      </c>
      <c r="CO30" t="s">
        <v>110</v>
      </c>
      <c r="CP30" t="s">
        <v>111</v>
      </c>
      <c r="CQ30">
        <v>4151056</v>
      </c>
      <c r="CR30" t="s">
        <v>250</v>
      </c>
      <c r="CS30" t="s">
        <v>251</v>
      </c>
      <c r="CT30">
        <v>29</v>
      </c>
    </row>
    <row r="31" spans="1:98">
      <c r="A31">
        <v>30</v>
      </c>
      <c r="B31" t="s">
        <v>97</v>
      </c>
      <c r="C31">
        <v>22</v>
      </c>
      <c r="D31" t="s">
        <v>98</v>
      </c>
      <c r="E31" t="s">
        <v>133</v>
      </c>
      <c r="F31" t="s">
        <v>100</v>
      </c>
      <c r="G31" t="s">
        <v>101</v>
      </c>
      <c r="H31" t="s">
        <v>102</v>
      </c>
      <c r="U31" t="s">
        <v>103</v>
      </c>
      <c r="AG31" t="s">
        <v>120</v>
      </c>
      <c r="AH31" t="s">
        <v>105</v>
      </c>
      <c r="AI31">
        <v>0</v>
      </c>
      <c r="AJ31">
        <v>1</v>
      </c>
      <c r="AK31">
        <v>0</v>
      </c>
      <c r="AL31">
        <v>1</v>
      </c>
      <c r="AM31">
        <v>0</v>
      </c>
      <c r="AN31">
        <v>0</v>
      </c>
      <c r="AO31">
        <v>0</v>
      </c>
      <c r="AP31">
        <v>1</v>
      </c>
      <c r="BA31" t="s">
        <v>107</v>
      </c>
      <c r="BB31" t="e">
        <f ca="1">- Useful but _xludf.not as good as a regular degree</f>
        <v>#NAME?</v>
      </c>
      <c r="BD31" t="e">
        <f ca="1">- Nursing / medical care</f>
        <v>#NAME?</v>
      </c>
      <c r="BE31">
        <v>0</v>
      </c>
      <c r="BF31">
        <v>0</v>
      </c>
      <c r="BG31">
        <v>0</v>
      </c>
      <c r="BH31">
        <v>0</v>
      </c>
      <c r="BI31">
        <v>1</v>
      </c>
      <c r="BJ31">
        <v>0</v>
      </c>
      <c r="BK31">
        <v>0</v>
      </c>
      <c r="BL31">
        <v>0</v>
      </c>
      <c r="BN31" t="s">
        <v>107</v>
      </c>
      <c r="BQ31" t="e">
        <f ca="1">- Donâ€™t know how to _xludf.find/enroll in a suitable program</f>
        <v>#NAME?</v>
      </c>
      <c r="BR31">
        <v>0</v>
      </c>
      <c r="BS31">
        <v>0</v>
      </c>
      <c r="BT31">
        <v>0</v>
      </c>
      <c r="BU31">
        <v>1</v>
      </c>
      <c r="BV31">
        <v>0</v>
      </c>
      <c r="BW31">
        <v>0</v>
      </c>
      <c r="BX31" t="s">
        <v>108</v>
      </c>
      <c r="BY31" t="e">
        <f ca="1">- Very Useful, as good as a regular degree</f>
        <v>#NAME?</v>
      </c>
      <c r="BZ31">
        <v>0</v>
      </c>
      <c r="CA31">
        <v>0</v>
      </c>
      <c r="CB31">
        <v>1</v>
      </c>
      <c r="CC31">
        <v>0</v>
      </c>
      <c r="CD31">
        <v>0</v>
      </c>
      <c r="CE31" t="e">
        <f ca="1">- Facebook groups/pages</f>
        <v>#NAME?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1</v>
      </c>
      <c r="CL31">
        <v>0</v>
      </c>
      <c r="CN31" t="s">
        <v>109</v>
      </c>
      <c r="CO31" t="s">
        <v>110</v>
      </c>
      <c r="CP31" t="s">
        <v>111</v>
      </c>
      <c r="CQ31">
        <v>4151011</v>
      </c>
      <c r="CR31" t="s">
        <v>252</v>
      </c>
      <c r="CS31" t="s">
        <v>253</v>
      </c>
      <c r="CT31">
        <v>30</v>
      </c>
    </row>
    <row r="32" spans="1:98">
      <c r="A32">
        <v>31</v>
      </c>
      <c r="B32" t="s">
        <v>182</v>
      </c>
      <c r="C32">
        <v>23</v>
      </c>
      <c r="D32" t="s">
        <v>115</v>
      </c>
      <c r="E32" t="s">
        <v>151</v>
      </c>
      <c r="F32" t="s">
        <v>157</v>
      </c>
      <c r="G32" t="s">
        <v>117</v>
      </c>
      <c r="J32" t="s">
        <v>254</v>
      </c>
      <c r="K32">
        <v>0</v>
      </c>
      <c r="L32">
        <v>0</v>
      </c>
      <c r="M32">
        <v>0</v>
      </c>
      <c r="N32">
        <v>1</v>
      </c>
      <c r="O32">
        <v>1</v>
      </c>
      <c r="P32">
        <v>0</v>
      </c>
      <c r="Q32">
        <v>0</v>
      </c>
      <c r="R32">
        <v>0</v>
      </c>
      <c r="X32" t="s">
        <v>127</v>
      </c>
      <c r="Y32">
        <v>0</v>
      </c>
      <c r="Z32">
        <v>0</v>
      </c>
      <c r="AA32">
        <v>0</v>
      </c>
      <c r="AB32">
        <v>1</v>
      </c>
      <c r="AC32">
        <v>0</v>
      </c>
      <c r="AD32">
        <v>0</v>
      </c>
      <c r="AE32">
        <v>0</v>
      </c>
      <c r="AG32" t="s">
        <v>137</v>
      </c>
      <c r="AH32" t="s">
        <v>163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1</v>
      </c>
      <c r="AP32">
        <v>0</v>
      </c>
      <c r="BA32" t="s">
        <v>107</v>
      </c>
      <c r="BB32" t="e">
        <f ca="1">- Very Useful _xludf.and provides a job opportunity _xludf.right away.</f>
        <v>#NAME?</v>
      </c>
      <c r="BD32" t="e">
        <f ca="1">- Project Management / Accountancy - Tourism / Restaurant _xludf.and hotel Management</f>
        <v>#NAME?</v>
      </c>
      <c r="BE32">
        <v>0</v>
      </c>
      <c r="BF32">
        <v>0</v>
      </c>
      <c r="BG32">
        <v>1</v>
      </c>
      <c r="BH32">
        <v>1</v>
      </c>
      <c r="BI32">
        <v>0</v>
      </c>
      <c r="BJ32">
        <v>0</v>
      </c>
      <c r="BK32">
        <v>0</v>
      </c>
      <c r="BL32">
        <v>0</v>
      </c>
      <c r="BN32" t="s">
        <v>107</v>
      </c>
      <c r="BQ32" t="e">
        <f ca="1">- Donâ€™t know how to _xludf.find/enroll in a suitable program</f>
        <v>#NAME?</v>
      </c>
      <c r="BR32">
        <v>0</v>
      </c>
      <c r="BS32">
        <v>0</v>
      </c>
      <c r="BT32">
        <v>0</v>
      </c>
      <c r="BU32">
        <v>1</v>
      </c>
      <c r="BV32">
        <v>0</v>
      </c>
      <c r="BW32">
        <v>0</v>
      </c>
      <c r="BX32" t="s">
        <v>108</v>
      </c>
      <c r="BY32" t="e">
        <f ca="1">- Useful but _xludf.not as good as going to university</f>
        <v>#NAME?</v>
      </c>
      <c r="BZ32">
        <v>1</v>
      </c>
      <c r="CA32">
        <v>0</v>
      </c>
      <c r="CB32">
        <v>0</v>
      </c>
      <c r="CC32">
        <v>0</v>
      </c>
      <c r="CD32">
        <v>0</v>
      </c>
      <c r="CE32" t="e">
        <f ca="1">- Facebook groups/pages</f>
        <v>#NAME?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1</v>
      </c>
      <c r="CL32">
        <v>0</v>
      </c>
      <c r="CN32" t="s">
        <v>109</v>
      </c>
      <c r="CO32" t="s">
        <v>110</v>
      </c>
      <c r="CP32" t="s">
        <v>111</v>
      </c>
      <c r="CQ32">
        <v>4150964</v>
      </c>
      <c r="CR32" t="s">
        <v>255</v>
      </c>
      <c r="CS32" t="s">
        <v>256</v>
      </c>
      <c r="CT32">
        <v>31</v>
      </c>
    </row>
    <row r="33" spans="1:98">
      <c r="A33">
        <v>32</v>
      </c>
      <c r="B33" t="s">
        <v>114</v>
      </c>
      <c r="C33">
        <v>28</v>
      </c>
      <c r="D33" t="s">
        <v>115</v>
      </c>
      <c r="E33" t="s">
        <v>177</v>
      </c>
      <c r="F33" t="s">
        <v>169</v>
      </c>
      <c r="G33" t="s">
        <v>117</v>
      </c>
      <c r="J33" t="s">
        <v>103</v>
      </c>
      <c r="K33">
        <v>0</v>
      </c>
      <c r="L33">
        <v>0</v>
      </c>
      <c r="M33">
        <v>0</v>
      </c>
      <c r="N33">
        <v>0</v>
      </c>
      <c r="O33">
        <v>0</v>
      </c>
      <c r="P33">
        <v>1</v>
      </c>
      <c r="Q33">
        <v>0</v>
      </c>
      <c r="R33">
        <v>0</v>
      </c>
      <c r="X33" t="s">
        <v>209</v>
      </c>
      <c r="Y33">
        <v>0</v>
      </c>
      <c r="Z33">
        <v>0</v>
      </c>
      <c r="AA33">
        <v>0</v>
      </c>
      <c r="AB33">
        <v>1</v>
      </c>
      <c r="AC33">
        <v>0</v>
      </c>
      <c r="AD33">
        <v>1</v>
      </c>
      <c r="AE33">
        <v>0</v>
      </c>
      <c r="AG33" t="s">
        <v>120</v>
      </c>
      <c r="AH33" t="s">
        <v>129</v>
      </c>
      <c r="AI33">
        <v>0</v>
      </c>
      <c r="AJ33">
        <v>1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BA33" t="s">
        <v>107</v>
      </c>
      <c r="BB33" t="e">
        <f ca="1">- Useful but _xludf.not as good as a regular degree</f>
        <v>#NAME?</v>
      </c>
      <c r="BD33" t="e">
        <f ca="1">- Construction (builder, carpenter, electrician, blacksmith)</f>
        <v>#NAME?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1</v>
      </c>
      <c r="BK33">
        <v>0</v>
      </c>
      <c r="BL33">
        <v>0</v>
      </c>
      <c r="BN33" t="s">
        <v>107</v>
      </c>
      <c r="BQ33" t="e">
        <f ca="1">- Cannot afford The courses</f>
        <v>#NAME?</v>
      </c>
      <c r="BR33">
        <v>0</v>
      </c>
      <c r="BS33">
        <v>0</v>
      </c>
      <c r="BT33">
        <v>0</v>
      </c>
      <c r="BU33">
        <v>0</v>
      </c>
      <c r="BV33">
        <v>1</v>
      </c>
      <c r="BW33">
        <v>0</v>
      </c>
      <c r="BX33" t="s">
        <v>257</v>
      </c>
      <c r="BY33" t="e">
        <f ca="1">- Useful but _xludf.not as good as going to university</f>
        <v>#NAME?</v>
      </c>
      <c r="BZ33">
        <v>1</v>
      </c>
      <c r="CA33">
        <v>0</v>
      </c>
      <c r="CB33">
        <v>0</v>
      </c>
      <c r="CC33">
        <v>0</v>
      </c>
      <c r="CD33">
        <v>0</v>
      </c>
      <c r="CE33" t="e">
        <f ca="1">- Facebook groups/pages</f>
        <v>#NAME?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1</v>
      </c>
      <c r="CL33">
        <v>0</v>
      </c>
      <c r="CN33" t="s">
        <v>109</v>
      </c>
      <c r="CO33" t="s">
        <v>110</v>
      </c>
      <c r="CP33" t="s">
        <v>111</v>
      </c>
      <c r="CQ33">
        <v>4150951</v>
      </c>
      <c r="CR33" t="s">
        <v>258</v>
      </c>
      <c r="CS33" t="s">
        <v>259</v>
      </c>
      <c r="CT33">
        <v>32</v>
      </c>
    </row>
    <row r="34" spans="1:98">
      <c r="A34">
        <v>33</v>
      </c>
      <c r="B34" t="s">
        <v>97</v>
      </c>
      <c r="C34">
        <v>26</v>
      </c>
      <c r="D34" t="s">
        <v>115</v>
      </c>
      <c r="E34" t="s">
        <v>177</v>
      </c>
      <c r="F34" t="s">
        <v>169</v>
      </c>
      <c r="G34" t="s">
        <v>117</v>
      </c>
      <c r="J34" t="s">
        <v>103</v>
      </c>
      <c r="K34">
        <v>0</v>
      </c>
      <c r="L34">
        <v>0</v>
      </c>
      <c r="M34">
        <v>0</v>
      </c>
      <c r="N34">
        <v>0</v>
      </c>
      <c r="O34">
        <v>0</v>
      </c>
      <c r="P34">
        <v>1</v>
      </c>
      <c r="Q34">
        <v>0</v>
      </c>
      <c r="R34">
        <v>0</v>
      </c>
      <c r="X34" t="s">
        <v>209</v>
      </c>
      <c r="Y34">
        <v>0</v>
      </c>
      <c r="Z34">
        <v>0</v>
      </c>
      <c r="AA34">
        <v>0</v>
      </c>
      <c r="AB34">
        <v>1</v>
      </c>
      <c r="AC34">
        <v>0</v>
      </c>
      <c r="AD34">
        <v>1</v>
      </c>
      <c r="AE34">
        <v>0</v>
      </c>
      <c r="AG34" t="s">
        <v>137</v>
      </c>
      <c r="AH34" t="s">
        <v>129</v>
      </c>
      <c r="AI34">
        <v>0</v>
      </c>
      <c r="AJ34">
        <v>1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BA34" t="s">
        <v>107</v>
      </c>
      <c r="BB34" t="e">
        <f ca="1">- Very Useful _xludf.and provides a job opportunity _xludf.right away.</f>
        <v>#NAME?</v>
      </c>
      <c r="BD34" t="e">
        <f ca="1">- Project Management / Accountancy - Tourism / Restaurant _xludf.and hotel Management</f>
        <v>#NAME?</v>
      </c>
      <c r="BE34">
        <v>0</v>
      </c>
      <c r="BF34">
        <v>0</v>
      </c>
      <c r="BG34">
        <v>1</v>
      </c>
      <c r="BH34">
        <v>1</v>
      </c>
      <c r="BI34">
        <v>0</v>
      </c>
      <c r="BJ34">
        <v>0</v>
      </c>
      <c r="BK34">
        <v>0</v>
      </c>
      <c r="BL34">
        <v>0</v>
      </c>
      <c r="BN34" t="s">
        <v>107</v>
      </c>
      <c r="BQ34" t="e">
        <f ca="1">- Cannot afford The courses</f>
        <v>#NAME?</v>
      </c>
      <c r="BR34">
        <v>0</v>
      </c>
      <c r="BS34">
        <v>0</v>
      </c>
      <c r="BT34">
        <v>0</v>
      </c>
      <c r="BU34">
        <v>0</v>
      </c>
      <c r="BV34">
        <v>1</v>
      </c>
      <c r="BW34">
        <v>0</v>
      </c>
      <c r="BX34" t="s">
        <v>108</v>
      </c>
      <c r="BY34" t="e">
        <f ca="1">- Useful but _xludf.not as good as going to university</f>
        <v>#NAME?</v>
      </c>
      <c r="BZ34">
        <v>1</v>
      </c>
      <c r="CA34">
        <v>0</v>
      </c>
      <c r="CB34">
        <v>0</v>
      </c>
      <c r="CC34">
        <v>0</v>
      </c>
      <c r="CD34">
        <v>0</v>
      </c>
      <c r="CE34" t="e">
        <f ca="1">- Facebook groups/pages</f>
        <v>#NAME?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1</v>
      </c>
      <c r="CL34">
        <v>0</v>
      </c>
      <c r="CN34" t="s">
        <v>109</v>
      </c>
      <c r="CO34" t="s">
        <v>110</v>
      </c>
      <c r="CP34" t="s">
        <v>111</v>
      </c>
      <c r="CQ34">
        <v>4150936</v>
      </c>
      <c r="CR34" t="s">
        <v>260</v>
      </c>
      <c r="CS34" t="s">
        <v>261</v>
      </c>
      <c r="CT34">
        <v>33</v>
      </c>
    </row>
    <row r="35" spans="1:98">
      <c r="A35">
        <v>34</v>
      </c>
      <c r="B35" t="s">
        <v>262</v>
      </c>
      <c r="C35">
        <v>19</v>
      </c>
      <c r="D35" t="s">
        <v>98</v>
      </c>
      <c r="E35" t="s">
        <v>151</v>
      </c>
      <c r="F35" t="s">
        <v>183</v>
      </c>
      <c r="G35" t="s">
        <v>207</v>
      </c>
      <c r="J35" t="s">
        <v>145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X35" t="s">
        <v>263</v>
      </c>
      <c r="Y35">
        <v>1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G35" t="s">
        <v>120</v>
      </c>
      <c r="AH35" t="s">
        <v>129</v>
      </c>
      <c r="AI35">
        <v>0</v>
      </c>
      <c r="AJ35">
        <v>1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BA35" t="s">
        <v>106</v>
      </c>
      <c r="BB35" t="e">
        <f ca="1">- _xludf.not Useful</f>
        <v>#NAME?</v>
      </c>
      <c r="BD35" t="e">
        <f ca="1">- Construction (builder, carpenter, electrician, blacksmith) - Nursing / medical care</f>
        <v>#NAME?</v>
      </c>
      <c r="BE35">
        <v>0</v>
      </c>
      <c r="BF35">
        <v>0</v>
      </c>
      <c r="BG35">
        <v>0</v>
      </c>
      <c r="BH35">
        <v>0</v>
      </c>
      <c r="BI35">
        <v>1</v>
      </c>
      <c r="BJ35">
        <v>1</v>
      </c>
      <c r="BK35">
        <v>0</v>
      </c>
      <c r="BL35">
        <v>0</v>
      </c>
      <c r="BN35" t="s">
        <v>107</v>
      </c>
      <c r="BQ35" t="e">
        <f ca="1">- Donâ€™t know how to _xludf.find/enroll in a suitable program</f>
        <v>#NAME?</v>
      </c>
      <c r="BR35">
        <v>0</v>
      </c>
      <c r="BS35">
        <v>0</v>
      </c>
      <c r="BT35">
        <v>0</v>
      </c>
      <c r="BU35">
        <v>1</v>
      </c>
      <c r="BV35">
        <v>0</v>
      </c>
      <c r="BW35">
        <v>0</v>
      </c>
      <c r="BX35" t="s">
        <v>108</v>
      </c>
      <c r="BY35" t="e">
        <f ca="1">- Useful but _xludf.not as good as going to university</f>
        <v>#NAME?</v>
      </c>
      <c r="BZ35">
        <v>1</v>
      </c>
      <c r="CA35">
        <v>0</v>
      </c>
      <c r="CB35">
        <v>0</v>
      </c>
      <c r="CC35">
        <v>0</v>
      </c>
      <c r="CD35">
        <v>0</v>
      </c>
      <c r="CE35" t="e">
        <f ca="1">- Facebook groups/pages</f>
        <v>#NAME?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1</v>
      </c>
      <c r="CL35">
        <v>0</v>
      </c>
      <c r="CN35" t="s">
        <v>109</v>
      </c>
      <c r="CO35" t="s">
        <v>110</v>
      </c>
      <c r="CP35" t="s">
        <v>111</v>
      </c>
      <c r="CQ35">
        <v>4150874</v>
      </c>
      <c r="CR35" t="s">
        <v>264</v>
      </c>
      <c r="CS35" t="s">
        <v>265</v>
      </c>
      <c r="CT35">
        <v>34</v>
      </c>
    </row>
    <row r="36" spans="1:98">
      <c r="A36">
        <v>35</v>
      </c>
      <c r="B36" t="s">
        <v>97</v>
      </c>
      <c r="C36">
        <v>20</v>
      </c>
      <c r="D36" t="s">
        <v>98</v>
      </c>
      <c r="E36" t="s">
        <v>177</v>
      </c>
      <c r="F36" t="s">
        <v>169</v>
      </c>
      <c r="G36" t="s">
        <v>117</v>
      </c>
      <c r="J36" t="s">
        <v>103</v>
      </c>
      <c r="K36">
        <v>0</v>
      </c>
      <c r="L36">
        <v>0</v>
      </c>
      <c r="M36">
        <v>0</v>
      </c>
      <c r="N36">
        <v>0</v>
      </c>
      <c r="O36">
        <v>0</v>
      </c>
      <c r="P36">
        <v>1</v>
      </c>
      <c r="Q36">
        <v>0</v>
      </c>
      <c r="R36">
        <v>0</v>
      </c>
      <c r="X36" t="s">
        <v>127</v>
      </c>
      <c r="Y36">
        <v>0</v>
      </c>
      <c r="Z36">
        <v>0</v>
      </c>
      <c r="AA36">
        <v>0</v>
      </c>
      <c r="AB36">
        <v>1</v>
      </c>
      <c r="AC36">
        <v>0</v>
      </c>
      <c r="AD36">
        <v>0</v>
      </c>
      <c r="AE36">
        <v>0</v>
      </c>
      <c r="AG36" t="s">
        <v>120</v>
      </c>
      <c r="AH36" t="s">
        <v>129</v>
      </c>
      <c r="AI36">
        <v>0</v>
      </c>
      <c r="AJ36">
        <v>1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BA36" t="s">
        <v>107</v>
      </c>
      <c r="BB36" t="e">
        <f ca="1">- Useful but _xludf.not as good as a regular degree</f>
        <v>#NAME?</v>
      </c>
      <c r="BD36" t="s">
        <v>139</v>
      </c>
      <c r="BE36">
        <v>0</v>
      </c>
      <c r="BF36">
        <v>1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 t="s">
        <v>266</v>
      </c>
      <c r="BN36" t="s">
        <v>107</v>
      </c>
      <c r="BQ36" t="e">
        <f ca="1">- Cannot afford The courses</f>
        <v>#NAME?</v>
      </c>
      <c r="BR36">
        <v>0</v>
      </c>
      <c r="BS36">
        <v>0</v>
      </c>
      <c r="BT36">
        <v>0</v>
      </c>
      <c r="BU36">
        <v>0</v>
      </c>
      <c r="BV36">
        <v>1</v>
      </c>
      <c r="BW36">
        <v>0</v>
      </c>
      <c r="BX36" t="s">
        <v>108</v>
      </c>
      <c r="BY36" t="e">
        <f ca="1">- Difficult to access</f>
        <v>#NAME?</v>
      </c>
      <c r="BZ36">
        <v>0</v>
      </c>
      <c r="CA36">
        <v>0</v>
      </c>
      <c r="CB36">
        <v>0</v>
      </c>
      <c r="CC36">
        <v>1</v>
      </c>
      <c r="CD36">
        <v>0</v>
      </c>
      <c r="CE36" t="e">
        <f ca="1">- Facebook groups/pages</f>
        <v>#NAME?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1</v>
      </c>
      <c r="CL36">
        <v>0</v>
      </c>
      <c r="CN36" t="s">
        <v>109</v>
      </c>
      <c r="CO36" t="s">
        <v>110</v>
      </c>
      <c r="CP36" t="s">
        <v>111</v>
      </c>
      <c r="CQ36">
        <v>4150782</v>
      </c>
      <c r="CR36" t="s">
        <v>267</v>
      </c>
      <c r="CS36" t="s">
        <v>268</v>
      </c>
      <c r="CT36">
        <v>35</v>
      </c>
    </row>
    <row r="37" spans="1:98">
      <c r="A37">
        <v>36</v>
      </c>
      <c r="B37" t="s">
        <v>97</v>
      </c>
      <c r="C37">
        <v>26</v>
      </c>
      <c r="D37" t="s">
        <v>115</v>
      </c>
      <c r="E37" t="s">
        <v>177</v>
      </c>
      <c r="F37" t="s">
        <v>157</v>
      </c>
      <c r="G37" t="s">
        <v>117</v>
      </c>
      <c r="J37" t="s">
        <v>103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X37" t="s">
        <v>119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G37" t="s">
        <v>120</v>
      </c>
      <c r="AH37" t="s">
        <v>158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1</v>
      </c>
      <c r="AO37">
        <v>0</v>
      </c>
      <c r="AP37">
        <v>0</v>
      </c>
      <c r="BA37" t="s">
        <v>107</v>
      </c>
      <c r="BB37" t="e">
        <f ca="1">- Very Useful _xludf.and provides a job opportunity _xludf.right away.</f>
        <v>#NAME?</v>
      </c>
      <c r="BD37" t="e">
        <f ca="1">- Project Management / Accountancy</f>
        <v>#NAME?</v>
      </c>
      <c r="BE37">
        <v>0</v>
      </c>
      <c r="BF37">
        <v>0</v>
      </c>
      <c r="BG37">
        <v>1</v>
      </c>
      <c r="BH37">
        <v>0</v>
      </c>
      <c r="BI37">
        <v>0</v>
      </c>
      <c r="BJ37">
        <v>0</v>
      </c>
      <c r="BK37">
        <v>0</v>
      </c>
      <c r="BL37">
        <v>0</v>
      </c>
      <c r="BN37" t="s">
        <v>107</v>
      </c>
      <c r="BQ37" t="e">
        <f ca="1">- Cannot afford The courses</f>
        <v>#NAME?</v>
      </c>
      <c r="BR37">
        <v>0</v>
      </c>
      <c r="BS37">
        <v>0</v>
      </c>
      <c r="BT37">
        <v>0</v>
      </c>
      <c r="BU37">
        <v>0</v>
      </c>
      <c r="BV37">
        <v>1</v>
      </c>
      <c r="BW37">
        <v>0</v>
      </c>
      <c r="BX37" t="s">
        <v>108</v>
      </c>
      <c r="BY37" t="e">
        <f ca="1">- Too Difficult to study alone</f>
        <v>#NAME?</v>
      </c>
      <c r="BZ37">
        <v>0</v>
      </c>
      <c r="CA37">
        <v>0</v>
      </c>
      <c r="CB37">
        <v>0</v>
      </c>
      <c r="CC37">
        <v>0</v>
      </c>
      <c r="CD37">
        <v>1</v>
      </c>
      <c r="CE37" t="e">
        <f ca="1">- Friends</f>
        <v>#NAME?</v>
      </c>
      <c r="CF37">
        <v>1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N37" t="s">
        <v>109</v>
      </c>
      <c r="CO37" t="s">
        <v>110</v>
      </c>
      <c r="CP37" t="s">
        <v>111</v>
      </c>
      <c r="CQ37">
        <v>4150613</v>
      </c>
      <c r="CR37" t="s">
        <v>269</v>
      </c>
      <c r="CS37" t="s">
        <v>270</v>
      </c>
      <c r="CT37">
        <v>36</v>
      </c>
    </row>
    <row r="38" spans="1:98">
      <c r="A38">
        <v>37</v>
      </c>
      <c r="B38" t="s">
        <v>97</v>
      </c>
      <c r="C38">
        <v>27</v>
      </c>
      <c r="D38" t="s">
        <v>115</v>
      </c>
      <c r="E38" t="s">
        <v>124</v>
      </c>
      <c r="F38" t="s">
        <v>157</v>
      </c>
      <c r="G38" t="s">
        <v>117</v>
      </c>
      <c r="J38" t="s">
        <v>271</v>
      </c>
      <c r="K38">
        <v>0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0</v>
      </c>
      <c r="X38" t="s">
        <v>272</v>
      </c>
      <c r="Y38">
        <v>0</v>
      </c>
      <c r="Z38">
        <v>0</v>
      </c>
      <c r="AA38">
        <v>0</v>
      </c>
      <c r="AB38">
        <v>0</v>
      </c>
      <c r="AC38">
        <v>1</v>
      </c>
      <c r="AD38">
        <v>1</v>
      </c>
      <c r="AE38">
        <v>0</v>
      </c>
      <c r="AG38" t="s">
        <v>137</v>
      </c>
      <c r="AH38" t="s">
        <v>273</v>
      </c>
      <c r="AI38">
        <v>0</v>
      </c>
      <c r="AJ38">
        <v>1</v>
      </c>
      <c r="AK38">
        <v>0</v>
      </c>
      <c r="AL38">
        <v>1</v>
      </c>
      <c r="AM38">
        <v>0</v>
      </c>
      <c r="AN38">
        <v>1</v>
      </c>
      <c r="AO38">
        <v>1</v>
      </c>
      <c r="AP38">
        <v>0</v>
      </c>
      <c r="BA38" t="s">
        <v>107</v>
      </c>
      <c r="BB38" t="e">
        <f ca="1">- Very Useful _xludf.and provides a job opportunity _xludf.right away.</f>
        <v>#NAME?</v>
      </c>
      <c r="BD38" t="e">
        <f ca="1">- I am _xludf.not interested in vocational education</f>
        <v>#NAME?</v>
      </c>
      <c r="BE38">
        <v>1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N38" t="s">
        <v>106</v>
      </c>
      <c r="BO38" t="s">
        <v>139</v>
      </c>
      <c r="BP38" t="s">
        <v>274</v>
      </c>
      <c r="BX38" t="s">
        <v>233</v>
      </c>
      <c r="BY38" t="e">
        <f ca="1">- _xludf.not worth The _xludf.time _xludf.or money spent on it</f>
        <v>#NAME?</v>
      </c>
      <c r="BZ38">
        <v>0</v>
      </c>
      <c r="CA38">
        <v>1</v>
      </c>
      <c r="CB38">
        <v>0</v>
      </c>
      <c r="CC38">
        <v>0</v>
      </c>
      <c r="CD38">
        <v>0</v>
      </c>
      <c r="CE38" t="e">
        <f ca="1">- Facebook groups/pages DUBARAH</f>
        <v>#NAME?</v>
      </c>
      <c r="CF38">
        <v>0</v>
      </c>
      <c r="CG38">
        <v>1</v>
      </c>
      <c r="CH38">
        <v>0</v>
      </c>
      <c r="CI38">
        <v>0</v>
      </c>
      <c r="CJ38">
        <v>0</v>
      </c>
      <c r="CK38">
        <v>1</v>
      </c>
      <c r="CL38">
        <v>0</v>
      </c>
      <c r="CN38" t="s">
        <v>109</v>
      </c>
      <c r="CO38" t="s">
        <v>110</v>
      </c>
      <c r="CP38" t="s">
        <v>111</v>
      </c>
      <c r="CQ38">
        <v>4301820</v>
      </c>
      <c r="CR38" t="s">
        <v>275</v>
      </c>
      <c r="CS38" t="s">
        <v>276</v>
      </c>
      <c r="CT38">
        <v>37</v>
      </c>
    </row>
    <row r="39" spans="1:98">
      <c r="A39">
        <v>38</v>
      </c>
      <c r="B39" t="s">
        <v>161</v>
      </c>
      <c r="C39">
        <v>18</v>
      </c>
      <c r="D39" t="s">
        <v>115</v>
      </c>
      <c r="E39" t="s">
        <v>168</v>
      </c>
      <c r="F39" t="s">
        <v>277</v>
      </c>
      <c r="G39" t="s">
        <v>207</v>
      </c>
      <c r="J39" t="s">
        <v>145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</v>
      </c>
      <c r="R39">
        <v>0</v>
      </c>
      <c r="X39" t="s">
        <v>127</v>
      </c>
      <c r="Y39">
        <v>0</v>
      </c>
      <c r="Z39">
        <v>0</v>
      </c>
      <c r="AA39">
        <v>0</v>
      </c>
      <c r="AB39">
        <v>1</v>
      </c>
      <c r="AC39">
        <v>0</v>
      </c>
      <c r="AD39">
        <v>0</v>
      </c>
      <c r="AE39">
        <v>0</v>
      </c>
      <c r="AG39" t="s">
        <v>128</v>
      </c>
      <c r="AH39" t="s">
        <v>129</v>
      </c>
      <c r="AI39">
        <v>0</v>
      </c>
      <c r="AJ39">
        <v>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BA39" t="s">
        <v>107</v>
      </c>
      <c r="BB39" t="e">
        <f ca="1">- Very Useful _xludf.and provides a job opportunity _xludf.right away.</f>
        <v>#NAME?</v>
      </c>
      <c r="BD39" t="e">
        <f ca="1">- Mechanics _xludf.and machinery</f>
        <v>#NAME?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1</v>
      </c>
      <c r="BL39">
        <v>0</v>
      </c>
      <c r="BN39" t="s">
        <v>107</v>
      </c>
      <c r="BQ39" t="e">
        <f ca="1">- Donâ€™t know how to _xludf.find/enroll in a suitable program</f>
        <v>#NAME?</v>
      </c>
      <c r="BR39">
        <v>0</v>
      </c>
      <c r="BS39">
        <v>0</v>
      </c>
      <c r="BT39">
        <v>0</v>
      </c>
      <c r="BU39">
        <v>1</v>
      </c>
      <c r="BV39">
        <v>0</v>
      </c>
      <c r="BW39">
        <v>0</v>
      </c>
      <c r="BX39" t="s">
        <v>257</v>
      </c>
      <c r="BY39" t="s">
        <v>199</v>
      </c>
      <c r="BZ39">
        <v>1</v>
      </c>
      <c r="CA39">
        <v>0</v>
      </c>
      <c r="CB39">
        <v>0</v>
      </c>
      <c r="CC39">
        <v>0</v>
      </c>
      <c r="CD39">
        <v>1</v>
      </c>
      <c r="CE39" t="e">
        <f ca="1">- Teachers</f>
        <v>#NAME?</v>
      </c>
      <c r="CF39">
        <v>0</v>
      </c>
      <c r="CG39">
        <v>0</v>
      </c>
      <c r="CH39">
        <v>1</v>
      </c>
      <c r="CI39">
        <v>0</v>
      </c>
      <c r="CJ39">
        <v>0</v>
      </c>
      <c r="CK39">
        <v>0</v>
      </c>
      <c r="CL39">
        <v>0</v>
      </c>
      <c r="CN39" t="s">
        <v>109</v>
      </c>
      <c r="CO39" t="s">
        <v>110</v>
      </c>
      <c r="CP39" t="s">
        <v>111</v>
      </c>
      <c r="CQ39">
        <v>4150576</v>
      </c>
      <c r="CR39" t="s">
        <v>278</v>
      </c>
      <c r="CS39" t="s">
        <v>279</v>
      </c>
      <c r="CT39">
        <v>38</v>
      </c>
    </row>
    <row r="40" spans="1:98">
      <c r="A40">
        <v>39</v>
      </c>
      <c r="B40" t="s">
        <v>97</v>
      </c>
      <c r="C40">
        <v>25</v>
      </c>
      <c r="D40" t="s">
        <v>115</v>
      </c>
      <c r="E40" t="s">
        <v>151</v>
      </c>
      <c r="F40" t="s">
        <v>157</v>
      </c>
      <c r="G40" t="s">
        <v>117</v>
      </c>
      <c r="J40" t="s">
        <v>139</v>
      </c>
      <c r="K40">
        <v>1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T40" t="s">
        <v>280</v>
      </c>
      <c r="X40" t="s">
        <v>127</v>
      </c>
      <c r="Y40">
        <v>0</v>
      </c>
      <c r="Z40">
        <v>0</v>
      </c>
      <c r="AA40">
        <v>0</v>
      </c>
      <c r="AB40">
        <v>1</v>
      </c>
      <c r="AC40">
        <v>0</v>
      </c>
      <c r="AD40">
        <v>0</v>
      </c>
      <c r="AE40">
        <v>0</v>
      </c>
      <c r="AG40" t="s">
        <v>120</v>
      </c>
      <c r="AH40" t="s">
        <v>163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1</v>
      </c>
      <c r="AP40">
        <v>0</v>
      </c>
      <c r="BA40" t="s">
        <v>106</v>
      </c>
      <c r="BB40" t="e">
        <f ca="1">- Useful but _xludf.not as good as a regular degree</f>
        <v>#NAME?</v>
      </c>
      <c r="BD40" t="e">
        <f ca="1">- I am _xludf.not interested in vocational education</f>
        <v>#NAME?</v>
      </c>
      <c r="BE40">
        <v>1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N40" t="s">
        <v>107</v>
      </c>
      <c r="BQ40" t="e">
        <f ca="1">- _xludf.not available in subjects I want to study</f>
        <v>#NAME?</v>
      </c>
      <c r="BR40">
        <v>1</v>
      </c>
      <c r="BS40">
        <v>0</v>
      </c>
      <c r="BT40">
        <v>0</v>
      </c>
      <c r="BU40">
        <v>0</v>
      </c>
      <c r="BV40">
        <v>0</v>
      </c>
      <c r="BW40">
        <v>0</v>
      </c>
      <c r="BX40" t="s">
        <v>108</v>
      </c>
      <c r="BY40" t="e">
        <f ca="1">- _xludf.not worth The _xludf.time _xludf.or money spent on it - Difficult to access</f>
        <v>#NAME?</v>
      </c>
      <c r="BZ40">
        <v>0</v>
      </c>
      <c r="CA40">
        <v>1</v>
      </c>
      <c r="CB40">
        <v>0</v>
      </c>
      <c r="CC40">
        <v>1</v>
      </c>
      <c r="CD40">
        <v>0</v>
      </c>
      <c r="CE40" t="e">
        <f ca="1">- Facebook groups/pages DUBARAH</f>
        <v>#NAME?</v>
      </c>
      <c r="CF40">
        <v>0</v>
      </c>
      <c r="CG40">
        <v>1</v>
      </c>
      <c r="CH40">
        <v>0</v>
      </c>
      <c r="CI40">
        <v>0</v>
      </c>
      <c r="CJ40">
        <v>0</v>
      </c>
      <c r="CK40">
        <v>1</v>
      </c>
      <c r="CL40">
        <v>0</v>
      </c>
      <c r="CN40" t="s">
        <v>109</v>
      </c>
      <c r="CO40" t="s">
        <v>110</v>
      </c>
      <c r="CP40" t="s">
        <v>111</v>
      </c>
      <c r="CQ40">
        <v>3924364</v>
      </c>
      <c r="CR40" t="s">
        <v>281</v>
      </c>
      <c r="CS40" t="s">
        <v>282</v>
      </c>
      <c r="CT40">
        <v>39</v>
      </c>
    </row>
    <row r="41" spans="1:98">
      <c r="A41">
        <v>40</v>
      </c>
      <c r="B41" t="s">
        <v>143</v>
      </c>
      <c r="C41">
        <v>27</v>
      </c>
      <c r="D41" t="s">
        <v>98</v>
      </c>
      <c r="E41" t="s">
        <v>283</v>
      </c>
      <c r="F41" t="s">
        <v>169</v>
      </c>
      <c r="G41" t="s">
        <v>117</v>
      </c>
      <c r="J41" t="s">
        <v>145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1</v>
      </c>
      <c r="R41">
        <v>0</v>
      </c>
      <c r="X41" t="s">
        <v>127</v>
      </c>
      <c r="Y41">
        <v>0</v>
      </c>
      <c r="Z41">
        <v>0</v>
      </c>
      <c r="AA41">
        <v>0</v>
      </c>
      <c r="AB41">
        <v>1</v>
      </c>
      <c r="AC41">
        <v>0</v>
      </c>
      <c r="AD41">
        <v>0</v>
      </c>
      <c r="AE41">
        <v>0</v>
      </c>
      <c r="AG41" t="s">
        <v>120</v>
      </c>
      <c r="AH41" t="s">
        <v>284</v>
      </c>
      <c r="AI41">
        <v>0</v>
      </c>
      <c r="AJ41">
        <v>1</v>
      </c>
      <c r="AK41">
        <v>0</v>
      </c>
      <c r="AL41">
        <v>1</v>
      </c>
      <c r="AM41">
        <v>0</v>
      </c>
      <c r="AN41">
        <v>0</v>
      </c>
      <c r="AO41">
        <v>0</v>
      </c>
      <c r="AP41">
        <v>0</v>
      </c>
      <c r="BA41" t="s">
        <v>107</v>
      </c>
      <c r="BB41" t="e">
        <f ca="1">- Useful but _xludf.not as good as a regular degree</f>
        <v>#NAME?</v>
      </c>
      <c r="BD41" t="e">
        <f ca="1">- Project Management / Accountancy</f>
        <v>#NAME?</v>
      </c>
      <c r="BE41">
        <v>0</v>
      </c>
      <c r="BF41">
        <v>0</v>
      </c>
      <c r="BG41">
        <v>1</v>
      </c>
      <c r="BH41">
        <v>0</v>
      </c>
      <c r="BI41">
        <v>0</v>
      </c>
      <c r="BJ41">
        <v>0</v>
      </c>
      <c r="BK41">
        <v>0</v>
      </c>
      <c r="BL41">
        <v>0</v>
      </c>
      <c r="BN41" t="s">
        <v>107</v>
      </c>
      <c r="BQ41" t="e">
        <f ca="1">- Do _xludf.not _xludf.count towards a recognized qualification</f>
        <v>#NAME?</v>
      </c>
      <c r="BR41">
        <v>0</v>
      </c>
      <c r="BS41">
        <v>1</v>
      </c>
      <c r="BT41">
        <v>0</v>
      </c>
      <c r="BU41">
        <v>0</v>
      </c>
      <c r="BV41">
        <v>0</v>
      </c>
      <c r="BW41">
        <v>0</v>
      </c>
      <c r="BX41" t="s">
        <v>108</v>
      </c>
      <c r="BY41" t="e">
        <f ca="1">- Useful but _xludf.not as good as going to university</f>
        <v>#NAME?</v>
      </c>
      <c r="BZ41">
        <v>1</v>
      </c>
      <c r="CA41">
        <v>0</v>
      </c>
      <c r="CB41">
        <v>0</v>
      </c>
      <c r="CC41">
        <v>0</v>
      </c>
      <c r="CD41">
        <v>0</v>
      </c>
      <c r="CE41" t="e">
        <f ca="1">- DUBARAH</f>
        <v>#NAME?</v>
      </c>
      <c r="CF41">
        <v>0</v>
      </c>
      <c r="CG41">
        <v>1</v>
      </c>
      <c r="CH41">
        <v>0</v>
      </c>
      <c r="CI41">
        <v>0</v>
      </c>
      <c r="CJ41">
        <v>0</v>
      </c>
      <c r="CK41">
        <v>0</v>
      </c>
      <c r="CL41">
        <v>0</v>
      </c>
      <c r="CN41" t="s">
        <v>109</v>
      </c>
      <c r="CO41" t="s">
        <v>110</v>
      </c>
      <c r="CP41" t="s">
        <v>111</v>
      </c>
      <c r="CQ41">
        <v>4163027</v>
      </c>
      <c r="CR41" t="s">
        <v>285</v>
      </c>
      <c r="CS41" t="s">
        <v>286</v>
      </c>
      <c r="CT41">
        <v>40</v>
      </c>
    </row>
    <row r="42" spans="1:98">
      <c r="A42">
        <v>41</v>
      </c>
      <c r="B42" t="s">
        <v>97</v>
      </c>
      <c r="C42">
        <v>26</v>
      </c>
      <c r="D42" t="s">
        <v>115</v>
      </c>
      <c r="E42" t="s">
        <v>151</v>
      </c>
      <c r="F42" t="s">
        <v>157</v>
      </c>
      <c r="G42" t="s">
        <v>117</v>
      </c>
      <c r="J42" t="s">
        <v>103</v>
      </c>
      <c r="K42">
        <v>0</v>
      </c>
      <c r="L42">
        <v>0</v>
      </c>
      <c r="M42">
        <v>0</v>
      </c>
      <c r="N42">
        <v>0</v>
      </c>
      <c r="O42">
        <v>0</v>
      </c>
      <c r="P42">
        <v>1</v>
      </c>
      <c r="Q42">
        <v>0</v>
      </c>
      <c r="R42">
        <v>0</v>
      </c>
      <c r="X42" t="s">
        <v>119</v>
      </c>
      <c r="Y42">
        <v>0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G42" t="s">
        <v>120</v>
      </c>
      <c r="AH42" t="s">
        <v>287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1</v>
      </c>
      <c r="AO42">
        <v>1</v>
      </c>
      <c r="AP42">
        <v>0</v>
      </c>
      <c r="BA42" t="s">
        <v>107</v>
      </c>
      <c r="BB42" t="e">
        <f ca="1">- Very Useful _xludf.and provides a job opportunity _xludf.right away.</f>
        <v>#NAME?</v>
      </c>
      <c r="BD42" t="e">
        <f ca="1">- Tourism / Restaurant _xludf.and hotel Management</f>
        <v>#NAME?</v>
      </c>
      <c r="BE42">
        <v>0</v>
      </c>
      <c r="BF42">
        <v>0</v>
      </c>
      <c r="BG42">
        <v>0</v>
      </c>
      <c r="BH42">
        <v>1</v>
      </c>
      <c r="BI42">
        <v>0</v>
      </c>
      <c r="BJ42">
        <v>0</v>
      </c>
      <c r="BK42">
        <v>0</v>
      </c>
      <c r="BL42">
        <v>0</v>
      </c>
      <c r="BN42" t="s">
        <v>106</v>
      </c>
      <c r="BO42" t="s">
        <v>164</v>
      </c>
      <c r="BX42" t="s">
        <v>108</v>
      </c>
      <c r="BY42" t="e">
        <f ca="1">- Useful but _xludf.not as good as going to university</f>
        <v>#NAME?</v>
      </c>
      <c r="BZ42">
        <v>1</v>
      </c>
      <c r="CA42">
        <v>0</v>
      </c>
      <c r="CB42">
        <v>0</v>
      </c>
      <c r="CC42">
        <v>0</v>
      </c>
      <c r="CD42">
        <v>0</v>
      </c>
      <c r="CE42" t="e">
        <f ca="1">- Facebook groups/pages</f>
        <v>#NAME?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1</v>
      </c>
      <c r="CL42">
        <v>0</v>
      </c>
      <c r="CN42" t="s">
        <v>109</v>
      </c>
      <c r="CO42" t="s">
        <v>110</v>
      </c>
      <c r="CP42" t="s">
        <v>111</v>
      </c>
      <c r="CQ42">
        <v>4150252</v>
      </c>
      <c r="CR42" t="s">
        <v>288</v>
      </c>
      <c r="CS42" t="s">
        <v>289</v>
      </c>
      <c r="CT42">
        <v>41</v>
      </c>
    </row>
    <row r="43" spans="1:98">
      <c r="A43">
        <v>42</v>
      </c>
      <c r="B43" t="s">
        <v>214</v>
      </c>
      <c r="C43">
        <v>21</v>
      </c>
      <c r="D43" t="s">
        <v>98</v>
      </c>
      <c r="E43" t="s">
        <v>177</v>
      </c>
      <c r="F43" t="s">
        <v>100</v>
      </c>
      <c r="G43" t="s">
        <v>101</v>
      </c>
      <c r="H43" t="s">
        <v>102</v>
      </c>
      <c r="U43" t="s">
        <v>145</v>
      </c>
      <c r="AG43" t="s">
        <v>104</v>
      </c>
      <c r="AH43" t="s">
        <v>105</v>
      </c>
      <c r="AI43">
        <v>0</v>
      </c>
      <c r="AJ43">
        <v>1</v>
      </c>
      <c r="AK43">
        <v>0</v>
      </c>
      <c r="AL43">
        <v>1</v>
      </c>
      <c r="AM43">
        <v>0</v>
      </c>
      <c r="AN43">
        <v>0</v>
      </c>
      <c r="AO43">
        <v>0</v>
      </c>
      <c r="AP43">
        <v>1</v>
      </c>
      <c r="BA43" t="s">
        <v>106</v>
      </c>
      <c r="BB43" t="e">
        <f ca="1">- Useful but _xludf.not as good as a regular degree</f>
        <v>#NAME?</v>
      </c>
      <c r="BD43" t="e">
        <f ca="1">- Tourism / Restaurant _xludf.and hotel Management</f>
        <v>#NAME?</v>
      </c>
      <c r="BE43">
        <v>0</v>
      </c>
      <c r="BF43">
        <v>0</v>
      </c>
      <c r="BG43">
        <v>0</v>
      </c>
      <c r="BH43">
        <v>1</v>
      </c>
      <c r="BI43">
        <v>0</v>
      </c>
      <c r="BJ43">
        <v>0</v>
      </c>
      <c r="BK43">
        <v>0</v>
      </c>
      <c r="BL43">
        <v>0</v>
      </c>
      <c r="BN43" t="s">
        <v>107</v>
      </c>
      <c r="BQ43" t="e">
        <f ca="1">- Do _xludf.not _xludf.count towards a recognized qualification</f>
        <v>#NAME?</v>
      </c>
      <c r="BR43">
        <v>0</v>
      </c>
      <c r="BS43">
        <v>1</v>
      </c>
      <c r="BT43">
        <v>0</v>
      </c>
      <c r="BU43">
        <v>0</v>
      </c>
      <c r="BV43">
        <v>0</v>
      </c>
      <c r="BW43">
        <v>0</v>
      </c>
      <c r="BX43" t="s">
        <v>108</v>
      </c>
      <c r="BY43" t="s">
        <v>199</v>
      </c>
      <c r="BZ43">
        <v>1</v>
      </c>
      <c r="CA43">
        <v>0</v>
      </c>
      <c r="CB43">
        <v>0</v>
      </c>
      <c r="CC43">
        <v>0</v>
      </c>
      <c r="CD43">
        <v>1</v>
      </c>
      <c r="CE43" t="e">
        <f ca="1">- Facebook groups/pages</f>
        <v>#NAME?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1</v>
      </c>
      <c r="CL43">
        <v>0</v>
      </c>
      <c r="CN43" t="s">
        <v>109</v>
      </c>
      <c r="CO43" t="s">
        <v>110</v>
      </c>
      <c r="CP43" t="s">
        <v>111</v>
      </c>
      <c r="CQ43">
        <v>4149910</v>
      </c>
      <c r="CR43" t="s">
        <v>290</v>
      </c>
      <c r="CS43" t="s">
        <v>291</v>
      </c>
      <c r="CT43">
        <v>42</v>
      </c>
    </row>
    <row r="44" spans="1:98">
      <c r="A44">
        <v>43</v>
      </c>
      <c r="B44" t="s">
        <v>97</v>
      </c>
      <c r="C44">
        <v>25</v>
      </c>
      <c r="D44" t="s">
        <v>115</v>
      </c>
      <c r="E44" t="s">
        <v>177</v>
      </c>
      <c r="F44" t="s">
        <v>100</v>
      </c>
      <c r="G44" t="s">
        <v>117</v>
      </c>
      <c r="J44" t="s">
        <v>145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</v>
      </c>
      <c r="R44">
        <v>0</v>
      </c>
      <c r="X44" t="s">
        <v>292</v>
      </c>
      <c r="Y44">
        <v>1</v>
      </c>
      <c r="Z44">
        <v>0</v>
      </c>
      <c r="AA44">
        <v>0</v>
      </c>
      <c r="AB44">
        <v>1</v>
      </c>
      <c r="AC44">
        <v>1</v>
      </c>
      <c r="AD44">
        <v>0</v>
      </c>
      <c r="AE44">
        <v>0</v>
      </c>
      <c r="AG44" t="s">
        <v>120</v>
      </c>
      <c r="AH44" t="s">
        <v>293</v>
      </c>
      <c r="AI44">
        <v>0</v>
      </c>
      <c r="AJ44">
        <v>0</v>
      </c>
      <c r="AK44">
        <v>0</v>
      </c>
      <c r="AL44">
        <v>1</v>
      </c>
      <c r="AM44">
        <v>0</v>
      </c>
      <c r="AN44">
        <v>0</v>
      </c>
      <c r="AO44">
        <v>0</v>
      </c>
      <c r="AP44">
        <v>0</v>
      </c>
      <c r="BA44" t="s">
        <v>107</v>
      </c>
      <c r="BB44" t="e">
        <f ca="1">- Useful but _xludf.not as good as a regular degree</f>
        <v>#NAME?</v>
      </c>
      <c r="BD44" t="e">
        <f ca="1">- Project Management / Accountancy - Nursing / medical care</f>
        <v>#NAME?</v>
      </c>
      <c r="BE44">
        <v>0</v>
      </c>
      <c r="BF44">
        <v>0</v>
      </c>
      <c r="BG44">
        <v>1</v>
      </c>
      <c r="BH44">
        <v>0</v>
      </c>
      <c r="BI44">
        <v>1</v>
      </c>
      <c r="BJ44">
        <v>0</v>
      </c>
      <c r="BK44">
        <v>0</v>
      </c>
      <c r="BL44">
        <v>0</v>
      </c>
      <c r="BN44" t="s">
        <v>107</v>
      </c>
      <c r="BQ44" t="e">
        <f ca="1">- Do _xludf.not _xludf.count towards a recognized qualification</f>
        <v>#NAME?</v>
      </c>
      <c r="BR44">
        <v>0</v>
      </c>
      <c r="BS44">
        <v>1</v>
      </c>
      <c r="BT44">
        <v>0</v>
      </c>
      <c r="BU44">
        <v>0</v>
      </c>
      <c r="BV44">
        <v>0</v>
      </c>
      <c r="BW44">
        <v>0</v>
      </c>
      <c r="BX44" t="s">
        <v>108</v>
      </c>
      <c r="BY44" t="s">
        <v>199</v>
      </c>
      <c r="BZ44">
        <v>1</v>
      </c>
      <c r="CA44">
        <v>0</v>
      </c>
      <c r="CB44">
        <v>0</v>
      </c>
      <c r="CC44">
        <v>0</v>
      </c>
      <c r="CD44">
        <v>1</v>
      </c>
      <c r="CE44" t="e">
        <f ca="1">- Teachers</f>
        <v>#NAME?</v>
      </c>
      <c r="CF44">
        <v>0</v>
      </c>
      <c r="CG44">
        <v>0</v>
      </c>
      <c r="CH44">
        <v>1</v>
      </c>
      <c r="CI44">
        <v>0</v>
      </c>
      <c r="CJ44">
        <v>0</v>
      </c>
      <c r="CK44">
        <v>0</v>
      </c>
      <c r="CL44">
        <v>0</v>
      </c>
      <c r="CN44" t="s">
        <v>109</v>
      </c>
      <c r="CO44" t="s">
        <v>110</v>
      </c>
      <c r="CP44" t="s">
        <v>111</v>
      </c>
      <c r="CQ44">
        <v>3924326</v>
      </c>
      <c r="CR44" t="s">
        <v>294</v>
      </c>
      <c r="CS44" t="s">
        <v>295</v>
      </c>
      <c r="CT44">
        <v>43</v>
      </c>
    </row>
    <row r="45" spans="1:98">
      <c r="A45">
        <v>44</v>
      </c>
      <c r="B45" t="s">
        <v>296</v>
      </c>
      <c r="C45">
        <v>25</v>
      </c>
      <c r="D45" t="s">
        <v>115</v>
      </c>
      <c r="E45" t="s">
        <v>177</v>
      </c>
      <c r="F45" t="s">
        <v>100</v>
      </c>
      <c r="G45" t="s">
        <v>117</v>
      </c>
      <c r="J45" t="s">
        <v>297</v>
      </c>
      <c r="K45">
        <v>0</v>
      </c>
      <c r="L45">
        <v>0</v>
      </c>
      <c r="M45">
        <v>0</v>
      </c>
      <c r="N45">
        <v>1</v>
      </c>
      <c r="O45">
        <v>0</v>
      </c>
      <c r="P45">
        <v>0</v>
      </c>
      <c r="Q45">
        <v>1</v>
      </c>
      <c r="R45">
        <v>0</v>
      </c>
      <c r="X45" t="s">
        <v>298</v>
      </c>
      <c r="Y45">
        <v>1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G45" t="s">
        <v>120</v>
      </c>
      <c r="AH45" t="s">
        <v>184</v>
      </c>
      <c r="AI45">
        <v>1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R45" t="s">
        <v>106</v>
      </c>
      <c r="AS45" t="e">
        <f ca="1">- Donâ€™t Have family in Syria to _xludf.help me - Have to go in person but can _xludf.not go _xludf.for security reasons</f>
        <v>#NAME?</v>
      </c>
      <c r="AT45">
        <v>0</v>
      </c>
      <c r="AU45">
        <v>1</v>
      </c>
      <c r="AV45">
        <v>0</v>
      </c>
      <c r="AW45">
        <v>1</v>
      </c>
      <c r="AX45">
        <v>0</v>
      </c>
      <c r="AY45">
        <v>0</v>
      </c>
      <c r="BA45" t="s">
        <v>107</v>
      </c>
      <c r="BB45" t="e">
        <f ca="1">- Useful but _xludf.not as good as a regular degree</f>
        <v>#NAME?</v>
      </c>
      <c r="BD45" t="e">
        <f ca="1">- Project Management / Accountancy - Tourism / Restaurant _xludf.and hotel Management</f>
        <v>#NAME?</v>
      </c>
      <c r="BE45">
        <v>0</v>
      </c>
      <c r="BF45">
        <v>0</v>
      </c>
      <c r="BG45">
        <v>1</v>
      </c>
      <c r="BH45">
        <v>1</v>
      </c>
      <c r="BI45">
        <v>0</v>
      </c>
      <c r="BJ45">
        <v>0</v>
      </c>
      <c r="BK45">
        <v>0</v>
      </c>
      <c r="BL45">
        <v>0</v>
      </c>
      <c r="BN45" t="s">
        <v>107</v>
      </c>
      <c r="BQ45" t="e">
        <f ca="1">- Cannot afford The courses - Donâ€™t know how to _xludf.find/enroll in a suitable program</f>
        <v>#NAME?</v>
      </c>
      <c r="BR45">
        <v>0</v>
      </c>
      <c r="BS45">
        <v>0</v>
      </c>
      <c r="BT45">
        <v>0</v>
      </c>
      <c r="BU45">
        <v>1</v>
      </c>
      <c r="BV45">
        <v>1</v>
      </c>
      <c r="BW45">
        <v>0</v>
      </c>
      <c r="BX45" t="s">
        <v>108</v>
      </c>
      <c r="BY45" t="e">
        <f ca="1">- Useful but _xludf.not as good as going to university  - Difficult to access</f>
        <v>#NAME?</v>
      </c>
      <c r="BZ45">
        <v>1</v>
      </c>
      <c r="CA45">
        <v>0</v>
      </c>
      <c r="CB45">
        <v>0</v>
      </c>
      <c r="CC45">
        <v>1</v>
      </c>
      <c r="CD45">
        <v>0</v>
      </c>
      <c r="CE45" t="e">
        <f ca="1">- Facebook groups/pages  - Friends</f>
        <v>#NAME?</v>
      </c>
      <c r="CF45">
        <v>1</v>
      </c>
      <c r="CG45">
        <v>0</v>
      </c>
      <c r="CH45">
        <v>0</v>
      </c>
      <c r="CI45">
        <v>0</v>
      </c>
      <c r="CJ45">
        <v>0</v>
      </c>
      <c r="CK45">
        <v>1</v>
      </c>
      <c r="CL45">
        <v>0</v>
      </c>
      <c r="CN45" t="s">
        <v>109</v>
      </c>
      <c r="CO45" t="s">
        <v>110</v>
      </c>
      <c r="CP45" t="s">
        <v>111</v>
      </c>
      <c r="CQ45">
        <v>3924313</v>
      </c>
      <c r="CR45" t="s">
        <v>299</v>
      </c>
      <c r="CS45" t="s">
        <v>300</v>
      </c>
      <c r="CT45">
        <v>44</v>
      </c>
    </row>
    <row r="46" spans="1:98">
      <c r="A46">
        <v>45</v>
      </c>
      <c r="B46" t="s">
        <v>97</v>
      </c>
      <c r="C46">
        <v>20</v>
      </c>
      <c r="D46" t="s">
        <v>98</v>
      </c>
      <c r="E46" t="s">
        <v>133</v>
      </c>
      <c r="F46" t="s">
        <v>183</v>
      </c>
      <c r="G46" t="s">
        <v>101</v>
      </c>
      <c r="H46" t="s">
        <v>301</v>
      </c>
      <c r="U46" t="s">
        <v>152</v>
      </c>
      <c r="AG46" t="s">
        <v>104</v>
      </c>
      <c r="AH46" t="s">
        <v>129</v>
      </c>
      <c r="AI46">
        <v>0</v>
      </c>
      <c r="AJ46">
        <v>1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BA46" t="s">
        <v>107</v>
      </c>
      <c r="BB46" t="e">
        <f ca="1">- Useful but _xludf.not as good as a regular degree</f>
        <v>#NAME?</v>
      </c>
      <c r="BD46" t="e">
        <f ca="1">- Nursing / medical care</f>
        <v>#NAME?</v>
      </c>
      <c r="BE46">
        <v>0</v>
      </c>
      <c r="BF46">
        <v>0</v>
      </c>
      <c r="BG46">
        <v>0</v>
      </c>
      <c r="BH46">
        <v>0</v>
      </c>
      <c r="BI46">
        <v>1</v>
      </c>
      <c r="BJ46">
        <v>0</v>
      </c>
      <c r="BK46">
        <v>0</v>
      </c>
      <c r="BL46">
        <v>0</v>
      </c>
      <c r="BN46" t="s">
        <v>107</v>
      </c>
      <c r="BQ46" t="e">
        <f ca="1">- No internet connection / computer</f>
        <v>#NAME?</v>
      </c>
      <c r="BR46">
        <v>0</v>
      </c>
      <c r="BS46">
        <v>0</v>
      </c>
      <c r="BT46">
        <v>1</v>
      </c>
      <c r="BU46">
        <v>0</v>
      </c>
      <c r="BV46">
        <v>0</v>
      </c>
      <c r="BW46">
        <v>0</v>
      </c>
      <c r="BX46" t="s">
        <v>233</v>
      </c>
      <c r="BY46" t="e">
        <f ca="1">- _xludf.not worth The _xludf.time _xludf.or money spent on it - Useful but _xludf.not as good as going to university</f>
        <v>#NAME?</v>
      </c>
      <c r="BZ46">
        <v>1</v>
      </c>
      <c r="CA46">
        <v>1</v>
      </c>
      <c r="CB46">
        <v>0</v>
      </c>
      <c r="CC46">
        <v>0</v>
      </c>
      <c r="CD46">
        <v>0</v>
      </c>
      <c r="CE46" t="e">
        <f ca="1">- Facebook groups/pages  - Teachers</f>
        <v>#NAME?</v>
      </c>
      <c r="CF46">
        <v>0</v>
      </c>
      <c r="CG46">
        <v>0</v>
      </c>
      <c r="CH46">
        <v>1</v>
      </c>
      <c r="CI46">
        <v>0</v>
      </c>
      <c r="CJ46">
        <v>0</v>
      </c>
      <c r="CK46">
        <v>1</v>
      </c>
      <c r="CL46">
        <v>0</v>
      </c>
      <c r="CN46" t="s">
        <v>109</v>
      </c>
      <c r="CO46" t="s">
        <v>110</v>
      </c>
      <c r="CP46" t="s">
        <v>111</v>
      </c>
      <c r="CQ46">
        <v>4149851</v>
      </c>
      <c r="CR46" t="s">
        <v>302</v>
      </c>
      <c r="CS46" t="s">
        <v>303</v>
      </c>
      <c r="CT46">
        <v>45</v>
      </c>
    </row>
    <row r="47" spans="1:98">
      <c r="A47">
        <v>46</v>
      </c>
      <c r="B47" t="s">
        <v>143</v>
      </c>
      <c r="C47">
        <v>23</v>
      </c>
      <c r="D47" t="s">
        <v>98</v>
      </c>
      <c r="E47" t="s">
        <v>177</v>
      </c>
      <c r="F47" t="s">
        <v>100</v>
      </c>
      <c r="G47" t="s">
        <v>117</v>
      </c>
      <c r="J47" t="s">
        <v>139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T47" t="s">
        <v>304</v>
      </c>
      <c r="X47" t="s">
        <v>305</v>
      </c>
      <c r="Y47">
        <v>0</v>
      </c>
      <c r="Z47">
        <v>0</v>
      </c>
      <c r="AA47">
        <v>0</v>
      </c>
      <c r="AB47">
        <v>1</v>
      </c>
      <c r="AC47">
        <v>1</v>
      </c>
      <c r="AD47">
        <v>1</v>
      </c>
      <c r="AE47">
        <v>0</v>
      </c>
      <c r="AG47" t="s">
        <v>120</v>
      </c>
      <c r="AH47" t="s">
        <v>129</v>
      </c>
      <c r="AI47">
        <v>0</v>
      </c>
      <c r="AJ47">
        <v>1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BA47" t="s">
        <v>107</v>
      </c>
      <c r="BB47" t="e">
        <f ca="1">- Useful but _xludf.not as good as a regular degree</f>
        <v>#NAME?</v>
      </c>
      <c r="BD47" t="e">
        <f ca="1">- Nursing / medical care</f>
        <v>#NAME?</v>
      </c>
      <c r="BE47">
        <v>0</v>
      </c>
      <c r="BF47">
        <v>0</v>
      </c>
      <c r="BG47">
        <v>0</v>
      </c>
      <c r="BH47">
        <v>0</v>
      </c>
      <c r="BI47">
        <v>1</v>
      </c>
      <c r="BJ47">
        <v>0</v>
      </c>
      <c r="BK47">
        <v>0</v>
      </c>
      <c r="BL47">
        <v>0</v>
      </c>
      <c r="BN47" t="s">
        <v>107</v>
      </c>
      <c r="BQ47" t="e">
        <f ca="1">- _xludf.not available in subjects I want to study - Cannot afford The courses</f>
        <v>#NAME?</v>
      </c>
      <c r="BR47">
        <v>1</v>
      </c>
      <c r="BS47">
        <v>0</v>
      </c>
      <c r="BT47">
        <v>0</v>
      </c>
      <c r="BU47">
        <v>0</v>
      </c>
      <c r="BV47">
        <v>1</v>
      </c>
      <c r="BW47">
        <v>0</v>
      </c>
      <c r="BX47" t="s">
        <v>108</v>
      </c>
      <c r="BY47" t="e">
        <f ca="1">- Very Useful, as good as a regular degree</f>
        <v>#NAME?</v>
      </c>
      <c r="BZ47">
        <v>0</v>
      </c>
      <c r="CA47">
        <v>0</v>
      </c>
      <c r="CB47">
        <v>1</v>
      </c>
      <c r="CC47">
        <v>0</v>
      </c>
      <c r="CD47">
        <v>0</v>
      </c>
      <c r="CE47" t="e">
        <f ca="1">- DUBARAH - Teachers</f>
        <v>#NAME?</v>
      </c>
      <c r="CF47">
        <v>0</v>
      </c>
      <c r="CG47">
        <v>1</v>
      </c>
      <c r="CH47">
        <v>1</v>
      </c>
      <c r="CI47">
        <v>0</v>
      </c>
      <c r="CJ47">
        <v>0</v>
      </c>
      <c r="CK47">
        <v>0</v>
      </c>
      <c r="CL47">
        <v>0</v>
      </c>
      <c r="CN47" t="s">
        <v>109</v>
      </c>
      <c r="CO47" t="s">
        <v>110</v>
      </c>
      <c r="CP47" t="s">
        <v>111</v>
      </c>
      <c r="CQ47">
        <v>3924298</v>
      </c>
      <c r="CR47" t="s">
        <v>306</v>
      </c>
      <c r="CS47" t="s">
        <v>307</v>
      </c>
      <c r="CT47">
        <v>46</v>
      </c>
    </row>
    <row r="48" spans="1:98">
      <c r="A48">
        <v>47</v>
      </c>
      <c r="B48" t="s">
        <v>97</v>
      </c>
      <c r="C48">
        <v>23</v>
      </c>
      <c r="D48" t="s">
        <v>98</v>
      </c>
      <c r="E48" t="s">
        <v>177</v>
      </c>
      <c r="F48" t="s">
        <v>144</v>
      </c>
      <c r="G48" t="s">
        <v>117</v>
      </c>
      <c r="J48" t="s">
        <v>145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</v>
      </c>
      <c r="R48">
        <v>0</v>
      </c>
      <c r="X48" t="s">
        <v>308</v>
      </c>
      <c r="Y48">
        <v>0</v>
      </c>
      <c r="Z48">
        <v>0</v>
      </c>
      <c r="AA48">
        <v>0</v>
      </c>
      <c r="AB48">
        <v>0</v>
      </c>
      <c r="AC48">
        <v>1</v>
      </c>
      <c r="AD48">
        <v>0</v>
      </c>
      <c r="AE48">
        <v>0</v>
      </c>
      <c r="AG48" t="s">
        <v>120</v>
      </c>
      <c r="AH48" t="s">
        <v>309</v>
      </c>
      <c r="AI48">
        <v>0</v>
      </c>
      <c r="AJ48">
        <v>0</v>
      </c>
      <c r="AK48">
        <v>0</v>
      </c>
      <c r="AL48">
        <v>1</v>
      </c>
      <c r="AM48">
        <v>0</v>
      </c>
      <c r="AN48">
        <v>0</v>
      </c>
      <c r="AO48">
        <v>0</v>
      </c>
      <c r="AP48">
        <v>1</v>
      </c>
      <c r="BA48" t="s">
        <v>107</v>
      </c>
      <c r="BB48" t="e">
        <f ca="1">- Useful but _xludf.not as good as a regular degree</f>
        <v>#NAME?</v>
      </c>
      <c r="BD48" t="e">
        <f ca="1">- I am _xludf.not interested in vocational education</f>
        <v>#NAME?</v>
      </c>
      <c r="BE48">
        <v>1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N48" t="s">
        <v>107</v>
      </c>
      <c r="BQ48" t="e">
        <f ca="1">- Donâ€™t know how to _xludf.find/enroll in a suitable program</f>
        <v>#NAME?</v>
      </c>
      <c r="BR48">
        <v>0</v>
      </c>
      <c r="BS48">
        <v>0</v>
      </c>
      <c r="BT48">
        <v>0</v>
      </c>
      <c r="BU48">
        <v>1</v>
      </c>
      <c r="BV48">
        <v>0</v>
      </c>
      <c r="BW48">
        <v>0</v>
      </c>
      <c r="BX48" t="s">
        <v>108</v>
      </c>
      <c r="BY48" t="e">
        <f ca="1">- Useful but _xludf.not as good as going to university</f>
        <v>#NAME?</v>
      </c>
      <c r="BZ48">
        <v>1</v>
      </c>
      <c r="CA48">
        <v>0</v>
      </c>
      <c r="CB48">
        <v>0</v>
      </c>
      <c r="CC48">
        <v>0</v>
      </c>
      <c r="CD48">
        <v>0</v>
      </c>
      <c r="CE48" t="e">
        <f ca="1">- Facebook groups/pages  - Friends</f>
        <v>#NAME?</v>
      </c>
      <c r="CF48">
        <v>1</v>
      </c>
      <c r="CG48">
        <v>0</v>
      </c>
      <c r="CH48">
        <v>0</v>
      </c>
      <c r="CI48">
        <v>0</v>
      </c>
      <c r="CJ48">
        <v>0</v>
      </c>
      <c r="CK48">
        <v>1</v>
      </c>
      <c r="CL48">
        <v>0</v>
      </c>
      <c r="CN48" t="s">
        <v>109</v>
      </c>
      <c r="CO48" t="s">
        <v>110</v>
      </c>
      <c r="CP48" t="s">
        <v>111</v>
      </c>
      <c r="CQ48">
        <v>4149679</v>
      </c>
      <c r="CR48" t="s">
        <v>310</v>
      </c>
      <c r="CS48" t="s">
        <v>311</v>
      </c>
      <c r="CT48">
        <v>47</v>
      </c>
    </row>
    <row r="49" spans="1:98">
      <c r="A49">
        <v>48</v>
      </c>
      <c r="B49" t="s">
        <v>245</v>
      </c>
      <c r="C49">
        <v>27</v>
      </c>
      <c r="D49" t="s">
        <v>115</v>
      </c>
      <c r="E49" t="s">
        <v>177</v>
      </c>
      <c r="F49" t="s">
        <v>169</v>
      </c>
      <c r="G49" t="s">
        <v>117</v>
      </c>
      <c r="J49" t="s">
        <v>187</v>
      </c>
      <c r="K49">
        <v>0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  <c r="X49" t="s">
        <v>119</v>
      </c>
      <c r="Y49">
        <v>0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G49" t="s">
        <v>120</v>
      </c>
      <c r="AH49" t="s">
        <v>129</v>
      </c>
      <c r="AI49">
        <v>0</v>
      </c>
      <c r="AJ49">
        <v>1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BA49" t="s">
        <v>107</v>
      </c>
      <c r="BB49" t="e">
        <f ca="1">- Very Useful _xludf.and provides a job opportunity _xludf.right away.</f>
        <v>#NAME?</v>
      </c>
      <c r="BD49" t="e">
        <f ca="1">- Mechanics _xludf.and machinery</f>
        <v>#NAME?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1</v>
      </c>
      <c r="BL49">
        <v>0</v>
      </c>
      <c r="BN49" t="s">
        <v>107</v>
      </c>
      <c r="BQ49" t="e">
        <f ca="1">- Donâ€™t know how to _xludf.find/enroll in a suitable program</f>
        <v>#NAME?</v>
      </c>
      <c r="BR49">
        <v>0</v>
      </c>
      <c r="BS49">
        <v>0</v>
      </c>
      <c r="BT49">
        <v>0</v>
      </c>
      <c r="BU49">
        <v>1</v>
      </c>
      <c r="BV49">
        <v>0</v>
      </c>
      <c r="BW49">
        <v>0</v>
      </c>
      <c r="BX49" t="s">
        <v>108</v>
      </c>
      <c r="BY49" t="e">
        <f ca="1">- Difficult to access</f>
        <v>#NAME?</v>
      </c>
      <c r="BZ49">
        <v>0</v>
      </c>
      <c r="CA49">
        <v>0</v>
      </c>
      <c r="CB49">
        <v>0</v>
      </c>
      <c r="CC49">
        <v>1</v>
      </c>
      <c r="CD49">
        <v>0</v>
      </c>
      <c r="CE49" t="e">
        <f ca="1">- Friends</f>
        <v>#NAME?</v>
      </c>
      <c r="CF49">
        <v>1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N49" t="s">
        <v>109</v>
      </c>
      <c r="CO49" t="s">
        <v>110</v>
      </c>
      <c r="CP49" t="s">
        <v>111</v>
      </c>
      <c r="CQ49">
        <v>4149617</v>
      </c>
      <c r="CR49" t="s">
        <v>312</v>
      </c>
      <c r="CS49" t="s">
        <v>313</v>
      </c>
      <c r="CT49">
        <v>48</v>
      </c>
    </row>
    <row r="50" spans="1:98">
      <c r="A50">
        <v>49</v>
      </c>
      <c r="B50" t="s">
        <v>97</v>
      </c>
      <c r="C50">
        <v>25</v>
      </c>
      <c r="D50" t="s">
        <v>98</v>
      </c>
      <c r="E50" t="s">
        <v>177</v>
      </c>
      <c r="F50" t="s">
        <v>157</v>
      </c>
      <c r="G50" t="s">
        <v>117</v>
      </c>
      <c r="J50" t="s">
        <v>145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</v>
      </c>
      <c r="R50">
        <v>0</v>
      </c>
      <c r="X50" t="s">
        <v>238</v>
      </c>
      <c r="Y50">
        <v>0</v>
      </c>
      <c r="Z50">
        <v>0</v>
      </c>
      <c r="AA50">
        <v>1</v>
      </c>
      <c r="AB50">
        <v>0</v>
      </c>
      <c r="AC50">
        <v>0</v>
      </c>
      <c r="AD50">
        <v>0</v>
      </c>
      <c r="AE50">
        <v>0</v>
      </c>
      <c r="AG50" t="s">
        <v>120</v>
      </c>
      <c r="AH50" t="s">
        <v>158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1</v>
      </c>
      <c r="AO50">
        <v>0</v>
      </c>
      <c r="AP50">
        <v>0</v>
      </c>
      <c r="BA50" t="s">
        <v>107</v>
      </c>
      <c r="BB50" t="e">
        <f ca="1">- Useful but _xludf.not as good as a regular degree</f>
        <v>#NAME?</v>
      </c>
      <c r="BD50" t="e">
        <f ca="1">- Project Management / Accountancy</f>
        <v>#NAME?</v>
      </c>
      <c r="BE50">
        <v>0</v>
      </c>
      <c r="BF50">
        <v>0</v>
      </c>
      <c r="BG50">
        <v>1</v>
      </c>
      <c r="BH50">
        <v>0</v>
      </c>
      <c r="BI50">
        <v>0</v>
      </c>
      <c r="BJ50">
        <v>0</v>
      </c>
      <c r="BK50">
        <v>0</v>
      </c>
      <c r="BL50">
        <v>0</v>
      </c>
      <c r="BN50" t="s">
        <v>107</v>
      </c>
      <c r="BQ50" t="e">
        <f ca="1">- Do _xludf.not _xludf.count towards a recognized qualification - _xludf.not available in subjects I want to study</f>
        <v>#NAME?</v>
      </c>
      <c r="BR50">
        <v>1</v>
      </c>
      <c r="BS50">
        <v>1</v>
      </c>
      <c r="BT50">
        <v>0</v>
      </c>
      <c r="BU50">
        <v>0</v>
      </c>
      <c r="BV50">
        <v>0</v>
      </c>
      <c r="BW50">
        <v>0</v>
      </c>
      <c r="BX50" t="s">
        <v>179</v>
      </c>
      <c r="BY50" t="e">
        <f ca="1">- Useful but _xludf.not as good as going to university</f>
        <v>#NAME?</v>
      </c>
      <c r="BZ50">
        <v>1</v>
      </c>
      <c r="CA50">
        <v>0</v>
      </c>
      <c r="CB50">
        <v>0</v>
      </c>
      <c r="CC50">
        <v>0</v>
      </c>
      <c r="CD50">
        <v>0</v>
      </c>
      <c r="CE50" t="e">
        <f ca="1">- Facebook groups/pages</f>
        <v>#NAME?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1</v>
      </c>
      <c r="CL50">
        <v>0</v>
      </c>
      <c r="CN50" t="s">
        <v>109</v>
      </c>
      <c r="CO50" t="s">
        <v>110</v>
      </c>
      <c r="CP50" t="s">
        <v>111</v>
      </c>
      <c r="CQ50">
        <v>4149506</v>
      </c>
      <c r="CR50" t="s">
        <v>314</v>
      </c>
      <c r="CS50" t="s">
        <v>315</v>
      </c>
      <c r="CT50">
        <v>49</v>
      </c>
    </row>
    <row r="51" spans="1:98">
      <c r="A51">
        <v>50</v>
      </c>
      <c r="B51" t="s">
        <v>296</v>
      </c>
      <c r="C51">
        <v>29</v>
      </c>
      <c r="D51" t="s">
        <v>98</v>
      </c>
      <c r="E51" t="s">
        <v>177</v>
      </c>
      <c r="F51" t="s">
        <v>144</v>
      </c>
      <c r="G51" t="s">
        <v>117</v>
      </c>
      <c r="J51" t="s">
        <v>145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</v>
      </c>
      <c r="R51">
        <v>0</v>
      </c>
      <c r="X51" t="s">
        <v>119</v>
      </c>
      <c r="Y51">
        <v>0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G51" t="s">
        <v>120</v>
      </c>
      <c r="AH51" t="s">
        <v>158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1</v>
      </c>
      <c r="AO51">
        <v>0</v>
      </c>
      <c r="AP51">
        <v>0</v>
      </c>
      <c r="BA51" t="s">
        <v>106</v>
      </c>
      <c r="BB51" t="e">
        <f ca="1">- Useful but _xludf.not as good as a regular degree</f>
        <v>#NAME?</v>
      </c>
      <c r="BD51" t="e">
        <f ca="1">- I am _xludf.not interested in vocational education</f>
        <v>#NAME?</v>
      </c>
      <c r="BE51">
        <v>1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N51" t="s">
        <v>107</v>
      </c>
      <c r="BQ51" t="e">
        <f ca="1">- No internet connection / computer</f>
        <v>#NAME?</v>
      </c>
      <c r="BR51">
        <v>0</v>
      </c>
      <c r="BS51">
        <v>0</v>
      </c>
      <c r="BT51">
        <v>1</v>
      </c>
      <c r="BU51">
        <v>0</v>
      </c>
      <c r="BV51">
        <v>0</v>
      </c>
      <c r="BW51">
        <v>0</v>
      </c>
      <c r="BX51" t="s">
        <v>108</v>
      </c>
      <c r="BY51" t="s">
        <v>199</v>
      </c>
      <c r="BZ51">
        <v>1</v>
      </c>
      <c r="CA51">
        <v>0</v>
      </c>
      <c r="CB51">
        <v>0</v>
      </c>
      <c r="CC51">
        <v>0</v>
      </c>
      <c r="CD51">
        <v>1</v>
      </c>
      <c r="CE51" t="e">
        <f ca="1">- Facebook groups/pages  - Friends</f>
        <v>#NAME?</v>
      </c>
      <c r="CF51">
        <v>1</v>
      </c>
      <c r="CG51">
        <v>0</v>
      </c>
      <c r="CH51">
        <v>0</v>
      </c>
      <c r="CI51">
        <v>0</v>
      </c>
      <c r="CJ51">
        <v>0</v>
      </c>
      <c r="CK51">
        <v>1</v>
      </c>
      <c r="CL51">
        <v>0</v>
      </c>
      <c r="CN51" t="s">
        <v>109</v>
      </c>
      <c r="CO51" t="s">
        <v>110</v>
      </c>
      <c r="CP51" t="s">
        <v>111</v>
      </c>
      <c r="CQ51">
        <v>4149056</v>
      </c>
      <c r="CR51" t="s">
        <v>316</v>
      </c>
      <c r="CS51" t="s">
        <v>317</v>
      </c>
      <c r="CT51">
        <v>50</v>
      </c>
    </row>
    <row r="52" spans="1:98">
      <c r="A52">
        <v>51</v>
      </c>
      <c r="B52" t="s">
        <v>97</v>
      </c>
      <c r="C52">
        <v>18</v>
      </c>
      <c r="D52" t="s">
        <v>98</v>
      </c>
      <c r="E52" t="s">
        <v>133</v>
      </c>
      <c r="F52" t="s">
        <v>183</v>
      </c>
      <c r="G52" t="s">
        <v>101</v>
      </c>
      <c r="H52" t="s">
        <v>102</v>
      </c>
      <c r="U52" t="s">
        <v>187</v>
      </c>
      <c r="AG52" t="s">
        <v>104</v>
      </c>
      <c r="AH52" t="s">
        <v>216</v>
      </c>
      <c r="AI52">
        <v>0</v>
      </c>
      <c r="AJ52">
        <v>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1</v>
      </c>
      <c r="BA52" t="s">
        <v>106</v>
      </c>
      <c r="BB52" t="e">
        <f ca="1">- Useful but _xludf.not as good as a regular degree</f>
        <v>#NAME?</v>
      </c>
      <c r="BD52" t="e">
        <f ca="1">- I am _xludf.not interested in vocational education</f>
        <v>#NAME?</v>
      </c>
      <c r="BE52">
        <v>1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N52" t="s">
        <v>107</v>
      </c>
      <c r="BQ52" t="e">
        <f ca="1">- Do _xludf.not _xludf.count towards a recognized qualification</f>
        <v>#NAME?</v>
      </c>
      <c r="BR52">
        <v>0</v>
      </c>
      <c r="BS52">
        <v>1</v>
      </c>
      <c r="BT52">
        <v>0</v>
      </c>
      <c r="BU52">
        <v>0</v>
      </c>
      <c r="BV52">
        <v>0</v>
      </c>
      <c r="BW52">
        <v>0</v>
      </c>
      <c r="BX52" t="s">
        <v>108</v>
      </c>
      <c r="BY52" t="e">
        <f ca="1">- _xludf.not worth The _xludf.time _xludf.or money spent on it - Useful but _xludf.not as good as going to university</f>
        <v>#NAME?</v>
      </c>
      <c r="BZ52">
        <v>1</v>
      </c>
      <c r="CA52">
        <v>1</v>
      </c>
      <c r="CB52">
        <v>0</v>
      </c>
      <c r="CC52">
        <v>0</v>
      </c>
      <c r="CD52">
        <v>0</v>
      </c>
      <c r="CE52" t="e">
        <f ca="1">- Facebook groups/pages  - Friends</f>
        <v>#NAME?</v>
      </c>
      <c r="CF52">
        <v>1</v>
      </c>
      <c r="CG52">
        <v>0</v>
      </c>
      <c r="CH52">
        <v>0</v>
      </c>
      <c r="CI52">
        <v>0</v>
      </c>
      <c r="CJ52">
        <v>0</v>
      </c>
      <c r="CK52">
        <v>1</v>
      </c>
      <c r="CL52">
        <v>0</v>
      </c>
      <c r="CN52" t="s">
        <v>109</v>
      </c>
      <c r="CO52" t="s">
        <v>110</v>
      </c>
      <c r="CP52" t="s">
        <v>111</v>
      </c>
      <c r="CQ52">
        <v>4149010</v>
      </c>
      <c r="CR52" t="s">
        <v>318</v>
      </c>
      <c r="CS52" t="s">
        <v>319</v>
      </c>
      <c r="CT52">
        <v>51</v>
      </c>
    </row>
    <row r="53" spans="1:98">
      <c r="A53">
        <v>52</v>
      </c>
      <c r="B53" t="s">
        <v>97</v>
      </c>
      <c r="C53">
        <v>26</v>
      </c>
      <c r="D53" t="s">
        <v>98</v>
      </c>
      <c r="E53" t="s">
        <v>177</v>
      </c>
      <c r="F53" t="s">
        <v>144</v>
      </c>
      <c r="G53" t="s">
        <v>117</v>
      </c>
      <c r="J53" t="s">
        <v>145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1</v>
      </c>
      <c r="R53">
        <v>0</v>
      </c>
      <c r="X53" t="s">
        <v>197</v>
      </c>
      <c r="Y53">
        <v>1</v>
      </c>
      <c r="Z53">
        <v>0</v>
      </c>
      <c r="AA53">
        <v>0</v>
      </c>
      <c r="AB53">
        <v>1</v>
      </c>
      <c r="AC53">
        <v>0</v>
      </c>
      <c r="AD53">
        <v>0</v>
      </c>
      <c r="AE53">
        <v>0</v>
      </c>
      <c r="AG53" t="s">
        <v>120</v>
      </c>
      <c r="AH53" t="s">
        <v>146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1</v>
      </c>
      <c r="BA53" t="s">
        <v>107</v>
      </c>
      <c r="BB53" t="e">
        <f ca="1">- Useful but _xludf.not as good as a regular degree</f>
        <v>#NAME?</v>
      </c>
      <c r="BD53" t="e">
        <f ca="1">- Nursing / medical care</f>
        <v>#NAME?</v>
      </c>
      <c r="BE53">
        <v>0</v>
      </c>
      <c r="BF53">
        <v>0</v>
      </c>
      <c r="BG53">
        <v>0</v>
      </c>
      <c r="BH53">
        <v>0</v>
      </c>
      <c r="BI53">
        <v>1</v>
      </c>
      <c r="BJ53">
        <v>0</v>
      </c>
      <c r="BK53">
        <v>0</v>
      </c>
      <c r="BL53">
        <v>0</v>
      </c>
      <c r="BN53" t="s">
        <v>107</v>
      </c>
      <c r="BQ53" t="e">
        <f ca="1">- Cannot afford The courses</f>
        <v>#NAME?</v>
      </c>
      <c r="BR53">
        <v>0</v>
      </c>
      <c r="BS53">
        <v>0</v>
      </c>
      <c r="BT53">
        <v>0</v>
      </c>
      <c r="BU53">
        <v>0</v>
      </c>
      <c r="BV53">
        <v>1</v>
      </c>
      <c r="BW53">
        <v>0</v>
      </c>
      <c r="BX53" t="s">
        <v>179</v>
      </c>
      <c r="BY53" t="e">
        <f ca="1">- Useful but _xludf.not as good as going to university</f>
        <v>#NAME?</v>
      </c>
      <c r="BZ53">
        <v>1</v>
      </c>
      <c r="CA53">
        <v>0</v>
      </c>
      <c r="CB53">
        <v>0</v>
      </c>
      <c r="CC53">
        <v>0</v>
      </c>
      <c r="CD53">
        <v>0</v>
      </c>
      <c r="CE53" t="e">
        <f ca="1">- Facebook groups/pages</f>
        <v>#NAME?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1</v>
      </c>
      <c r="CL53">
        <v>0</v>
      </c>
      <c r="CN53" t="s">
        <v>109</v>
      </c>
      <c r="CO53" t="s">
        <v>110</v>
      </c>
      <c r="CP53" t="s">
        <v>111</v>
      </c>
      <c r="CQ53">
        <v>4148908</v>
      </c>
      <c r="CR53" t="s">
        <v>320</v>
      </c>
      <c r="CS53" t="s">
        <v>321</v>
      </c>
      <c r="CT53">
        <v>52</v>
      </c>
    </row>
    <row r="54" spans="1:98">
      <c r="A54">
        <v>53</v>
      </c>
      <c r="B54" t="s">
        <v>143</v>
      </c>
      <c r="C54">
        <v>27</v>
      </c>
      <c r="D54" t="s">
        <v>98</v>
      </c>
      <c r="E54" t="s">
        <v>168</v>
      </c>
      <c r="F54" t="s">
        <v>144</v>
      </c>
      <c r="G54" t="s">
        <v>117</v>
      </c>
      <c r="J54" t="s">
        <v>145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1</v>
      </c>
      <c r="R54">
        <v>0</v>
      </c>
      <c r="X54" t="s">
        <v>119</v>
      </c>
      <c r="Y54">
        <v>0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G54" t="s">
        <v>120</v>
      </c>
      <c r="AH54" t="s">
        <v>158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1</v>
      </c>
      <c r="AO54">
        <v>0</v>
      </c>
      <c r="AP54">
        <v>0</v>
      </c>
      <c r="BA54" t="s">
        <v>107</v>
      </c>
      <c r="BB54" t="e">
        <f ca="1">- Useful but _xludf.not as good as a regular degree</f>
        <v>#NAME?</v>
      </c>
      <c r="BD54" t="s">
        <v>139</v>
      </c>
      <c r="BE54">
        <v>0</v>
      </c>
      <c r="BF54">
        <v>1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 t="s">
        <v>322</v>
      </c>
      <c r="BN54" t="s">
        <v>107</v>
      </c>
      <c r="BQ54" t="e">
        <f ca="1">- Cannot afford The courses - Donâ€™t know how to _xludf.find/enroll in a suitable program</f>
        <v>#NAME?</v>
      </c>
      <c r="BR54">
        <v>0</v>
      </c>
      <c r="BS54">
        <v>0</v>
      </c>
      <c r="BT54">
        <v>0</v>
      </c>
      <c r="BU54">
        <v>1</v>
      </c>
      <c r="BV54">
        <v>1</v>
      </c>
      <c r="BW54">
        <v>0</v>
      </c>
      <c r="BX54" t="s">
        <v>108</v>
      </c>
      <c r="BY54" t="e">
        <f ca="1">- Difficult to access</f>
        <v>#NAME?</v>
      </c>
      <c r="BZ54">
        <v>0</v>
      </c>
      <c r="CA54">
        <v>0</v>
      </c>
      <c r="CB54">
        <v>0</v>
      </c>
      <c r="CC54">
        <v>1</v>
      </c>
      <c r="CD54">
        <v>0</v>
      </c>
      <c r="CE54" t="e">
        <f ca="1">- Facebook groups/pages</f>
        <v>#NAME?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1</v>
      </c>
      <c r="CL54">
        <v>0</v>
      </c>
      <c r="CN54" t="s">
        <v>109</v>
      </c>
      <c r="CO54" t="s">
        <v>110</v>
      </c>
      <c r="CP54" t="s">
        <v>111</v>
      </c>
      <c r="CQ54">
        <v>4148772</v>
      </c>
      <c r="CR54" t="s">
        <v>323</v>
      </c>
      <c r="CS54" t="s">
        <v>324</v>
      </c>
      <c r="CT54">
        <v>53</v>
      </c>
    </row>
    <row r="55" spans="1:98">
      <c r="A55">
        <v>54</v>
      </c>
      <c r="B55" t="s">
        <v>245</v>
      </c>
      <c r="C55">
        <v>24</v>
      </c>
      <c r="D55" t="s">
        <v>115</v>
      </c>
      <c r="E55" t="s">
        <v>177</v>
      </c>
      <c r="F55" t="s">
        <v>100</v>
      </c>
      <c r="G55" t="s">
        <v>117</v>
      </c>
      <c r="J55" t="s">
        <v>145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1</v>
      </c>
      <c r="R55">
        <v>0</v>
      </c>
      <c r="X55" t="s">
        <v>127</v>
      </c>
      <c r="Y55">
        <v>0</v>
      </c>
      <c r="Z55">
        <v>0</v>
      </c>
      <c r="AA55">
        <v>0</v>
      </c>
      <c r="AB55">
        <v>1</v>
      </c>
      <c r="AC55">
        <v>0</v>
      </c>
      <c r="AD55">
        <v>0</v>
      </c>
      <c r="AE55">
        <v>0</v>
      </c>
      <c r="AG55" t="s">
        <v>120</v>
      </c>
      <c r="AH55" t="s">
        <v>216</v>
      </c>
      <c r="AI55">
        <v>0</v>
      </c>
      <c r="AJ55">
        <v>1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1</v>
      </c>
      <c r="BA55" t="s">
        <v>107</v>
      </c>
      <c r="BB55" t="e">
        <f ca="1">- Useful but _xludf.not as good as a regular degree</f>
        <v>#NAME?</v>
      </c>
      <c r="BD55" t="e">
        <f ca="1">- Mechanics _xludf.and machinery</f>
        <v>#NAME?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1</v>
      </c>
      <c r="BL55">
        <v>0</v>
      </c>
      <c r="BN55" t="s">
        <v>107</v>
      </c>
      <c r="BQ55" t="e">
        <f ca="1">- Donâ€™t know how to _xludf.find/enroll in a suitable program</f>
        <v>#NAME?</v>
      </c>
      <c r="BR55">
        <v>0</v>
      </c>
      <c r="BS55">
        <v>0</v>
      </c>
      <c r="BT55">
        <v>0</v>
      </c>
      <c r="BU55">
        <v>1</v>
      </c>
      <c r="BV55">
        <v>0</v>
      </c>
      <c r="BW55">
        <v>0</v>
      </c>
      <c r="BX55" t="s">
        <v>179</v>
      </c>
      <c r="BY55" t="s">
        <v>199</v>
      </c>
      <c r="BZ55">
        <v>1</v>
      </c>
      <c r="CA55">
        <v>0</v>
      </c>
      <c r="CB55">
        <v>0</v>
      </c>
      <c r="CC55">
        <v>0</v>
      </c>
      <c r="CD55">
        <v>1</v>
      </c>
      <c r="CE55" t="e">
        <f ca="1">- Facebook groups/pages</f>
        <v>#NAME?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1</v>
      </c>
      <c r="CL55">
        <v>0</v>
      </c>
      <c r="CN55" t="s">
        <v>109</v>
      </c>
      <c r="CO55" t="s">
        <v>110</v>
      </c>
      <c r="CP55" t="s">
        <v>111</v>
      </c>
      <c r="CQ55">
        <v>4148629</v>
      </c>
      <c r="CR55" t="s">
        <v>325</v>
      </c>
      <c r="CS55" t="s">
        <v>326</v>
      </c>
      <c r="CT55">
        <v>54</v>
      </c>
    </row>
    <row r="56" spans="1:98">
      <c r="A56">
        <v>55</v>
      </c>
      <c r="B56" t="s">
        <v>114</v>
      </c>
      <c r="C56">
        <v>19</v>
      </c>
      <c r="D56" t="s">
        <v>115</v>
      </c>
      <c r="E56" t="s">
        <v>177</v>
      </c>
      <c r="F56" t="s">
        <v>169</v>
      </c>
      <c r="G56" t="s">
        <v>117</v>
      </c>
      <c r="J56" t="s">
        <v>297</v>
      </c>
      <c r="K56">
        <v>0</v>
      </c>
      <c r="L56">
        <v>0</v>
      </c>
      <c r="M56">
        <v>0</v>
      </c>
      <c r="N56">
        <v>1</v>
      </c>
      <c r="O56">
        <v>0</v>
      </c>
      <c r="P56">
        <v>0</v>
      </c>
      <c r="Q56">
        <v>1</v>
      </c>
      <c r="R56">
        <v>0</v>
      </c>
      <c r="X56" t="s">
        <v>327</v>
      </c>
      <c r="Y56">
        <v>0</v>
      </c>
      <c r="Z56">
        <v>1</v>
      </c>
      <c r="AA56">
        <v>0</v>
      </c>
      <c r="AB56">
        <v>0</v>
      </c>
      <c r="AC56">
        <v>0</v>
      </c>
      <c r="AD56">
        <v>0</v>
      </c>
      <c r="AE56">
        <v>0</v>
      </c>
      <c r="AG56" t="s">
        <v>120</v>
      </c>
      <c r="AH56" t="s">
        <v>129</v>
      </c>
      <c r="AI56">
        <v>0</v>
      </c>
      <c r="AJ56">
        <v>1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BA56" t="s">
        <v>106</v>
      </c>
      <c r="BB56" t="e">
        <f ca="1">- Very Useful _xludf.and provides a job opportunity _xludf.right away.</f>
        <v>#NAME?</v>
      </c>
      <c r="BD56" t="e">
        <f ca="1">- Mechanics _xludf.and machinery</f>
        <v>#NAME?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1</v>
      </c>
      <c r="BL56">
        <v>0</v>
      </c>
      <c r="BN56" t="s">
        <v>107</v>
      </c>
      <c r="BQ56" t="e">
        <f ca="1">- Do _xludf.not _xludf.count towards a recognized qualification</f>
        <v>#NAME?</v>
      </c>
      <c r="BR56">
        <v>0</v>
      </c>
      <c r="BS56">
        <v>1</v>
      </c>
      <c r="BT56">
        <v>0</v>
      </c>
      <c r="BU56">
        <v>0</v>
      </c>
      <c r="BV56">
        <v>0</v>
      </c>
      <c r="BW56">
        <v>0</v>
      </c>
      <c r="BX56" t="s">
        <v>108</v>
      </c>
      <c r="BY56" t="e">
        <f ca="1">- Difficult to access</f>
        <v>#NAME?</v>
      </c>
      <c r="BZ56">
        <v>0</v>
      </c>
      <c r="CA56">
        <v>0</v>
      </c>
      <c r="CB56">
        <v>0</v>
      </c>
      <c r="CC56">
        <v>1</v>
      </c>
      <c r="CD56">
        <v>0</v>
      </c>
      <c r="CE56" t="e">
        <f ca="1">- Facebook groups/pages</f>
        <v>#NAME?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1</v>
      </c>
      <c r="CL56">
        <v>0</v>
      </c>
      <c r="CN56" t="s">
        <v>109</v>
      </c>
      <c r="CO56" t="s">
        <v>110</v>
      </c>
      <c r="CP56" t="s">
        <v>111</v>
      </c>
      <c r="CQ56">
        <v>4148602</v>
      </c>
      <c r="CR56" t="s">
        <v>328</v>
      </c>
      <c r="CS56" t="s">
        <v>329</v>
      </c>
      <c r="CT56">
        <v>55</v>
      </c>
    </row>
    <row r="57" spans="1:98">
      <c r="A57">
        <v>56</v>
      </c>
      <c r="B57" t="s">
        <v>330</v>
      </c>
      <c r="C57">
        <v>22</v>
      </c>
      <c r="D57" t="s">
        <v>115</v>
      </c>
      <c r="E57" t="s">
        <v>156</v>
      </c>
      <c r="F57" t="s">
        <v>169</v>
      </c>
      <c r="G57" t="s">
        <v>117</v>
      </c>
      <c r="J57" t="s">
        <v>331</v>
      </c>
      <c r="K57">
        <v>0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1</v>
      </c>
      <c r="X57" t="s">
        <v>263</v>
      </c>
      <c r="Y57">
        <v>1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G57" t="s">
        <v>120</v>
      </c>
      <c r="AH57" t="s">
        <v>129</v>
      </c>
      <c r="AI57">
        <v>0</v>
      </c>
      <c r="AJ57">
        <v>1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BA57" t="s">
        <v>106</v>
      </c>
      <c r="BB57" t="e">
        <f ca="1">- _xludf.not Useful</f>
        <v>#NAME?</v>
      </c>
      <c r="BD57" t="e">
        <f ca="1">- Nursing / medical care</f>
        <v>#NAME?</v>
      </c>
      <c r="BE57">
        <v>0</v>
      </c>
      <c r="BF57">
        <v>0</v>
      </c>
      <c r="BG57">
        <v>0</v>
      </c>
      <c r="BH57">
        <v>0</v>
      </c>
      <c r="BI57">
        <v>1</v>
      </c>
      <c r="BJ57">
        <v>0</v>
      </c>
      <c r="BK57">
        <v>0</v>
      </c>
      <c r="BL57">
        <v>0</v>
      </c>
      <c r="BN57" t="s">
        <v>107</v>
      </c>
      <c r="BQ57" t="e">
        <f ca="1">- No internet connection / computer</f>
        <v>#NAME?</v>
      </c>
      <c r="BR57">
        <v>0</v>
      </c>
      <c r="BS57">
        <v>0</v>
      </c>
      <c r="BT57">
        <v>1</v>
      </c>
      <c r="BU57">
        <v>0</v>
      </c>
      <c r="BV57">
        <v>0</v>
      </c>
      <c r="BW57">
        <v>0</v>
      </c>
      <c r="BX57" t="s">
        <v>108</v>
      </c>
      <c r="BY57" t="s">
        <v>199</v>
      </c>
      <c r="BZ57">
        <v>1</v>
      </c>
      <c r="CA57">
        <v>0</v>
      </c>
      <c r="CB57">
        <v>0</v>
      </c>
      <c r="CC57">
        <v>0</v>
      </c>
      <c r="CD57">
        <v>1</v>
      </c>
      <c r="CE57" t="e">
        <f ca="1">- Facebook groups/pages</f>
        <v>#NAME?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1</v>
      </c>
      <c r="CL57">
        <v>0</v>
      </c>
      <c r="CN57" t="s">
        <v>109</v>
      </c>
      <c r="CO57" t="s">
        <v>110</v>
      </c>
      <c r="CP57" t="s">
        <v>111</v>
      </c>
      <c r="CQ57">
        <v>4148445</v>
      </c>
      <c r="CR57" t="s">
        <v>332</v>
      </c>
      <c r="CS57" t="s">
        <v>333</v>
      </c>
      <c r="CT57">
        <v>56</v>
      </c>
    </row>
    <row r="58" spans="1:98">
      <c r="A58">
        <v>57</v>
      </c>
      <c r="B58" t="s">
        <v>97</v>
      </c>
      <c r="C58">
        <v>24</v>
      </c>
      <c r="D58" t="s">
        <v>115</v>
      </c>
      <c r="E58" t="s">
        <v>177</v>
      </c>
      <c r="F58" t="s">
        <v>157</v>
      </c>
      <c r="G58" t="s">
        <v>117</v>
      </c>
      <c r="J58" t="s">
        <v>334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1</v>
      </c>
      <c r="R58">
        <v>1</v>
      </c>
      <c r="X58" t="s">
        <v>127</v>
      </c>
      <c r="Y58">
        <v>0</v>
      </c>
      <c r="Z58">
        <v>0</v>
      </c>
      <c r="AA58">
        <v>0</v>
      </c>
      <c r="AB58">
        <v>1</v>
      </c>
      <c r="AC58">
        <v>0</v>
      </c>
      <c r="AD58">
        <v>0</v>
      </c>
      <c r="AE58">
        <v>0</v>
      </c>
      <c r="AG58" t="s">
        <v>137</v>
      </c>
      <c r="AH58" t="s">
        <v>335</v>
      </c>
      <c r="AI58">
        <v>0</v>
      </c>
      <c r="AJ58">
        <v>1</v>
      </c>
      <c r="AK58">
        <v>0</v>
      </c>
      <c r="AL58">
        <v>1</v>
      </c>
      <c r="AM58">
        <v>0</v>
      </c>
      <c r="AN58">
        <v>1</v>
      </c>
      <c r="AO58">
        <v>1</v>
      </c>
      <c r="AP58">
        <v>1</v>
      </c>
      <c r="BA58" t="s">
        <v>107</v>
      </c>
      <c r="BB58" t="e">
        <f ca="1">- Useful but _xludf.not as good as a regular degree</f>
        <v>#NAME?</v>
      </c>
      <c r="BD58" t="e">
        <f ca="1">- Project Management / Accountancy</f>
        <v>#NAME?</v>
      </c>
      <c r="BE58">
        <v>0</v>
      </c>
      <c r="BF58">
        <v>0</v>
      </c>
      <c r="BG58">
        <v>1</v>
      </c>
      <c r="BH58">
        <v>0</v>
      </c>
      <c r="BI58">
        <v>0</v>
      </c>
      <c r="BJ58">
        <v>0</v>
      </c>
      <c r="BK58">
        <v>0</v>
      </c>
      <c r="BL58">
        <v>0</v>
      </c>
      <c r="BN58" t="s">
        <v>107</v>
      </c>
      <c r="BQ58" t="e">
        <f ca="1">- Do _xludf.not _xludf.count towards a recognized qualification</f>
        <v>#NAME?</v>
      </c>
      <c r="BR58">
        <v>0</v>
      </c>
      <c r="BS58">
        <v>1</v>
      </c>
      <c r="BT58">
        <v>0</v>
      </c>
      <c r="BU58">
        <v>0</v>
      </c>
      <c r="BV58">
        <v>0</v>
      </c>
      <c r="BW58">
        <v>0</v>
      </c>
      <c r="BX58" t="s">
        <v>108</v>
      </c>
      <c r="BY58" t="s">
        <v>199</v>
      </c>
      <c r="BZ58">
        <v>1</v>
      </c>
      <c r="CA58">
        <v>0</v>
      </c>
      <c r="CB58">
        <v>0</v>
      </c>
      <c r="CC58">
        <v>0</v>
      </c>
      <c r="CD58">
        <v>1</v>
      </c>
      <c r="CE58" t="e">
        <f ca="1">- Facebook groups/pages  - Friends</f>
        <v>#NAME?</v>
      </c>
      <c r="CF58">
        <v>1</v>
      </c>
      <c r="CG58">
        <v>0</v>
      </c>
      <c r="CH58">
        <v>0</v>
      </c>
      <c r="CI58">
        <v>0</v>
      </c>
      <c r="CJ58">
        <v>0</v>
      </c>
      <c r="CK58">
        <v>1</v>
      </c>
      <c r="CL58">
        <v>0</v>
      </c>
      <c r="CN58" t="s">
        <v>109</v>
      </c>
      <c r="CO58" t="s">
        <v>110</v>
      </c>
      <c r="CP58" t="s">
        <v>111</v>
      </c>
      <c r="CQ58">
        <v>4301677</v>
      </c>
      <c r="CR58" t="s">
        <v>336</v>
      </c>
      <c r="CS58" t="s">
        <v>337</v>
      </c>
      <c r="CT58">
        <v>57</v>
      </c>
    </row>
    <row r="59" spans="1:98">
      <c r="A59">
        <v>58</v>
      </c>
      <c r="B59" t="s">
        <v>245</v>
      </c>
      <c r="C59">
        <v>21</v>
      </c>
      <c r="D59" t="s">
        <v>115</v>
      </c>
      <c r="E59" t="s">
        <v>156</v>
      </c>
      <c r="F59" t="s">
        <v>183</v>
      </c>
      <c r="G59" t="s">
        <v>117</v>
      </c>
      <c r="J59" t="s">
        <v>152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</v>
      </c>
      <c r="X59" t="s">
        <v>127</v>
      </c>
      <c r="Y59">
        <v>0</v>
      </c>
      <c r="Z59">
        <v>0</v>
      </c>
      <c r="AA59">
        <v>0</v>
      </c>
      <c r="AB59">
        <v>1</v>
      </c>
      <c r="AC59">
        <v>0</v>
      </c>
      <c r="AD59">
        <v>0</v>
      </c>
      <c r="AE59">
        <v>0</v>
      </c>
      <c r="AG59" t="s">
        <v>120</v>
      </c>
      <c r="AH59" t="s">
        <v>129</v>
      </c>
      <c r="AI59">
        <v>0</v>
      </c>
      <c r="AJ59">
        <v>1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BA59" t="s">
        <v>107</v>
      </c>
      <c r="BB59" t="e">
        <f ca="1">- _xludf.not Useful</f>
        <v>#NAME?</v>
      </c>
      <c r="BD59" t="s">
        <v>147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1</v>
      </c>
      <c r="BN59" t="s">
        <v>107</v>
      </c>
      <c r="BQ59" t="e">
        <f ca="1">- No internet connection / computer</f>
        <v>#NAME?</v>
      </c>
      <c r="BR59">
        <v>0</v>
      </c>
      <c r="BS59">
        <v>0</v>
      </c>
      <c r="BT59">
        <v>1</v>
      </c>
      <c r="BU59">
        <v>0</v>
      </c>
      <c r="BV59">
        <v>0</v>
      </c>
      <c r="BW59">
        <v>0</v>
      </c>
      <c r="BX59" t="s">
        <v>108</v>
      </c>
      <c r="BY59" t="s">
        <v>338</v>
      </c>
      <c r="BZ59">
        <v>0</v>
      </c>
      <c r="CA59">
        <v>0</v>
      </c>
      <c r="CB59">
        <v>0</v>
      </c>
      <c r="CC59">
        <v>1</v>
      </c>
      <c r="CD59">
        <v>1</v>
      </c>
      <c r="CE59" t="e">
        <f ca="1">- Friends</f>
        <v>#NAME?</v>
      </c>
      <c r="CF59">
        <v>1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N59" t="s">
        <v>109</v>
      </c>
      <c r="CO59" t="s">
        <v>110</v>
      </c>
      <c r="CP59" t="s">
        <v>111</v>
      </c>
      <c r="CQ59">
        <v>4147350</v>
      </c>
      <c r="CR59" t="s">
        <v>339</v>
      </c>
      <c r="CS59" t="s">
        <v>340</v>
      </c>
      <c r="CT59">
        <v>58</v>
      </c>
    </row>
    <row r="60" spans="1:98">
      <c r="A60">
        <v>59</v>
      </c>
      <c r="B60" t="s">
        <v>214</v>
      </c>
      <c r="C60">
        <v>21</v>
      </c>
      <c r="D60" t="s">
        <v>98</v>
      </c>
      <c r="E60" t="s">
        <v>177</v>
      </c>
      <c r="F60" t="s">
        <v>125</v>
      </c>
      <c r="G60" t="s">
        <v>117</v>
      </c>
      <c r="J60" t="s">
        <v>208</v>
      </c>
      <c r="K60">
        <v>0</v>
      </c>
      <c r="L60">
        <v>0</v>
      </c>
      <c r="M60">
        <v>1</v>
      </c>
      <c r="N60">
        <v>0</v>
      </c>
      <c r="O60">
        <v>0</v>
      </c>
      <c r="P60">
        <v>0</v>
      </c>
      <c r="Q60">
        <v>1</v>
      </c>
      <c r="R60">
        <v>0</v>
      </c>
      <c r="X60" t="s">
        <v>341</v>
      </c>
      <c r="Y60">
        <v>1</v>
      </c>
      <c r="Z60">
        <v>1</v>
      </c>
      <c r="AA60">
        <v>0</v>
      </c>
      <c r="AB60">
        <v>1</v>
      </c>
      <c r="AC60">
        <v>0</v>
      </c>
      <c r="AD60">
        <v>0</v>
      </c>
      <c r="AE60">
        <v>0</v>
      </c>
      <c r="AG60" t="s">
        <v>120</v>
      </c>
      <c r="AH60" t="s">
        <v>139</v>
      </c>
      <c r="AI60">
        <v>0</v>
      </c>
      <c r="AJ60">
        <v>0</v>
      </c>
      <c r="AK60">
        <v>1</v>
      </c>
      <c r="AL60">
        <v>0</v>
      </c>
      <c r="AM60">
        <v>0</v>
      </c>
      <c r="AN60">
        <v>0</v>
      </c>
      <c r="AO60">
        <v>0</v>
      </c>
      <c r="AP60">
        <v>0</v>
      </c>
      <c r="AQ60" t="s">
        <v>342</v>
      </c>
      <c r="BA60" t="s">
        <v>106</v>
      </c>
      <c r="BB60" t="e">
        <f ca="1">- Very Useful _xludf.and provides a job opportunity _xludf.right away.</f>
        <v>#NAME?</v>
      </c>
      <c r="BD60" t="s">
        <v>343</v>
      </c>
      <c r="BE60">
        <v>0</v>
      </c>
      <c r="BF60">
        <v>0</v>
      </c>
      <c r="BG60">
        <v>0</v>
      </c>
      <c r="BH60">
        <v>0</v>
      </c>
      <c r="BI60">
        <v>1</v>
      </c>
      <c r="BJ60">
        <v>0</v>
      </c>
      <c r="BK60">
        <v>0</v>
      </c>
      <c r="BL60">
        <v>1</v>
      </c>
      <c r="BN60" t="s">
        <v>107</v>
      </c>
      <c r="BQ60" t="e">
        <f ca="1">- Cannot afford The courses</f>
        <v>#NAME?</v>
      </c>
      <c r="BR60">
        <v>0</v>
      </c>
      <c r="BS60">
        <v>0</v>
      </c>
      <c r="BT60">
        <v>0</v>
      </c>
      <c r="BU60">
        <v>0</v>
      </c>
      <c r="BV60">
        <v>1</v>
      </c>
      <c r="BW60">
        <v>0</v>
      </c>
      <c r="BX60" t="s">
        <v>108</v>
      </c>
      <c r="BY60" t="e">
        <f ca="1">- Very Useful, as good as a regular degree</f>
        <v>#NAME?</v>
      </c>
      <c r="BZ60">
        <v>0</v>
      </c>
      <c r="CA60">
        <v>0</v>
      </c>
      <c r="CB60">
        <v>1</v>
      </c>
      <c r="CC60">
        <v>0</v>
      </c>
      <c r="CD60">
        <v>0</v>
      </c>
      <c r="CE60" t="e">
        <f ca="1">- Friends - Teachers</f>
        <v>#NAME?</v>
      </c>
      <c r="CF60">
        <v>1</v>
      </c>
      <c r="CG60">
        <v>0</v>
      </c>
      <c r="CH60">
        <v>1</v>
      </c>
      <c r="CI60">
        <v>0</v>
      </c>
      <c r="CJ60">
        <v>0</v>
      </c>
      <c r="CK60">
        <v>0</v>
      </c>
      <c r="CL60">
        <v>0</v>
      </c>
      <c r="CN60" t="s">
        <v>109</v>
      </c>
      <c r="CO60" t="s">
        <v>110</v>
      </c>
      <c r="CP60" t="s">
        <v>111</v>
      </c>
      <c r="CQ60">
        <v>4301622</v>
      </c>
      <c r="CR60" t="s">
        <v>344</v>
      </c>
      <c r="CS60" t="s">
        <v>345</v>
      </c>
      <c r="CT60">
        <v>59</v>
      </c>
    </row>
    <row r="61" spans="1:98">
      <c r="A61">
        <v>60</v>
      </c>
      <c r="B61" t="s">
        <v>346</v>
      </c>
      <c r="C61">
        <v>26</v>
      </c>
      <c r="D61" t="s">
        <v>115</v>
      </c>
      <c r="E61" t="s">
        <v>177</v>
      </c>
      <c r="F61" t="s">
        <v>157</v>
      </c>
      <c r="G61" t="s">
        <v>117</v>
      </c>
      <c r="J61" t="s">
        <v>145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1</v>
      </c>
      <c r="R61">
        <v>0</v>
      </c>
      <c r="X61" t="s">
        <v>127</v>
      </c>
      <c r="Y61">
        <v>0</v>
      </c>
      <c r="Z61">
        <v>0</v>
      </c>
      <c r="AA61">
        <v>0</v>
      </c>
      <c r="AB61">
        <v>1</v>
      </c>
      <c r="AC61">
        <v>0</v>
      </c>
      <c r="AD61">
        <v>0</v>
      </c>
      <c r="AE61">
        <v>0</v>
      </c>
      <c r="AG61" t="s">
        <v>120</v>
      </c>
      <c r="AH61" t="s">
        <v>163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1</v>
      </c>
      <c r="AP61">
        <v>0</v>
      </c>
      <c r="BA61" t="s">
        <v>107</v>
      </c>
      <c r="BB61" t="e">
        <f ca="1">- Very Useful _xludf.and provides a job opportunity _xludf.right away.</f>
        <v>#NAME?</v>
      </c>
      <c r="BD61" t="e">
        <f ca="1">- Construction (builder, carpenter, electrician, blacksmith)</f>
        <v>#NAME?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1</v>
      </c>
      <c r="BK61">
        <v>0</v>
      </c>
      <c r="BL61">
        <v>0</v>
      </c>
      <c r="BN61" t="s">
        <v>107</v>
      </c>
      <c r="BQ61" t="e">
        <f ca="1">- No internet connection / computer</f>
        <v>#NAME?</v>
      </c>
      <c r="BR61">
        <v>0</v>
      </c>
      <c r="BS61">
        <v>0</v>
      </c>
      <c r="BT61">
        <v>1</v>
      </c>
      <c r="BU61">
        <v>0</v>
      </c>
      <c r="BV61">
        <v>0</v>
      </c>
      <c r="BW61">
        <v>0</v>
      </c>
      <c r="BX61" t="s">
        <v>108</v>
      </c>
      <c r="BY61" t="e">
        <f ca="1">- _xludf.not worth The _xludf.time _xludf.or money spent on it</f>
        <v>#NAME?</v>
      </c>
      <c r="BZ61">
        <v>0</v>
      </c>
      <c r="CA61">
        <v>1</v>
      </c>
      <c r="CB61">
        <v>0</v>
      </c>
      <c r="CC61">
        <v>0</v>
      </c>
      <c r="CD61">
        <v>0</v>
      </c>
      <c r="CE61" t="e">
        <f ca="1">- Friends</f>
        <v>#NAME?</v>
      </c>
      <c r="CF61">
        <v>1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N61" t="s">
        <v>109</v>
      </c>
      <c r="CO61" t="s">
        <v>110</v>
      </c>
      <c r="CP61" t="s">
        <v>111</v>
      </c>
      <c r="CQ61">
        <v>4160518</v>
      </c>
      <c r="CR61" t="s">
        <v>347</v>
      </c>
      <c r="CS61" t="s">
        <v>348</v>
      </c>
      <c r="CT61">
        <v>60</v>
      </c>
    </row>
    <row r="62" spans="1:98">
      <c r="A62">
        <v>61</v>
      </c>
      <c r="B62" t="s">
        <v>349</v>
      </c>
      <c r="C62">
        <v>21</v>
      </c>
      <c r="D62" t="s">
        <v>98</v>
      </c>
      <c r="E62" t="s">
        <v>133</v>
      </c>
      <c r="F62" t="s">
        <v>169</v>
      </c>
      <c r="G62" t="s">
        <v>101</v>
      </c>
      <c r="H62" t="s">
        <v>102</v>
      </c>
      <c r="U62" t="s">
        <v>118</v>
      </c>
      <c r="AG62" t="s">
        <v>104</v>
      </c>
      <c r="AH62" t="s">
        <v>350</v>
      </c>
      <c r="AI62">
        <v>0</v>
      </c>
      <c r="AJ62">
        <v>1</v>
      </c>
      <c r="AK62">
        <v>0</v>
      </c>
      <c r="AL62">
        <v>1</v>
      </c>
      <c r="AM62">
        <v>0</v>
      </c>
      <c r="AN62">
        <v>0</v>
      </c>
      <c r="AO62">
        <v>0</v>
      </c>
      <c r="AP62">
        <v>1</v>
      </c>
      <c r="BA62" t="s">
        <v>107</v>
      </c>
      <c r="BB62" t="e">
        <f ca="1">- Very Useful _xludf.and provides a job opportunity _xludf.right away.</f>
        <v>#NAME?</v>
      </c>
      <c r="BD62" t="e">
        <f ca="1">- Project Management / Accountancy</f>
        <v>#NAME?</v>
      </c>
      <c r="BE62">
        <v>0</v>
      </c>
      <c r="BF62">
        <v>0</v>
      </c>
      <c r="BG62">
        <v>1</v>
      </c>
      <c r="BH62">
        <v>0</v>
      </c>
      <c r="BI62">
        <v>0</v>
      </c>
      <c r="BJ62">
        <v>0</v>
      </c>
      <c r="BK62">
        <v>0</v>
      </c>
      <c r="BL62">
        <v>0</v>
      </c>
      <c r="BN62" t="s">
        <v>107</v>
      </c>
      <c r="BQ62" t="e">
        <f ca="1">- Do _xludf.not _xludf.count towards a recognized qualification</f>
        <v>#NAME?</v>
      </c>
      <c r="BR62">
        <v>0</v>
      </c>
      <c r="BS62">
        <v>1</v>
      </c>
      <c r="BT62">
        <v>0</v>
      </c>
      <c r="BU62">
        <v>0</v>
      </c>
      <c r="BV62">
        <v>0</v>
      </c>
      <c r="BW62">
        <v>0</v>
      </c>
      <c r="BX62" t="s">
        <v>108</v>
      </c>
      <c r="BY62" t="e">
        <f ca="1">- Useful but _xludf.not as good as going to university</f>
        <v>#NAME?</v>
      </c>
      <c r="BZ62">
        <v>1</v>
      </c>
      <c r="CA62">
        <v>0</v>
      </c>
      <c r="CB62">
        <v>0</v>
      </c>
      <c r="CC62">
        <v>0</v>
      </c>
      <c r="CD62">
        <v>0</v>
      </c>
      <c r="CE62" t="e">
        <f ca="1">- Facebook groups/pages  - Friends</f>
        <v>#NAME?</v>
      </c>
      <c r="CF62">
        <v>1</v>
      </c>
      <c r="CG62">
        <v>0</v>
      </c>
      <c r="CH62">
        <v>0</v>
      </c>
      <c r="CI62">
        <v>0</v>
      </c>
      <c r="CJ62">
        <v>0</v>
      </c>
      <c r="CK62">
        <v>1</v>
      </c>
      <c r="CL62">
        <v>0</v>
      </c>
      <c r="CN62" t="s">
        <v>109</v>
      </c>
      <c r="CO62" t="s">
        <v>110</v>
      </c>
      <c r="CP62" t="s">
        <v>111</v>
      </c>
      <c r="CQ62">
        <v>3916660</v>
      </c>
      <c r="CR62" t="s">
        <v>351</v>
      </c>
      <c r="CS62" t="s">
        <v>352</v>
      </c>
      <c r="CT62">
        <v>61</v>
      </c>
    </row>
    <row r="63" spans="1:98">
      <c r="A63">
        <v>62</v>
      </c>
      <c r="B63" t="s">
        <v>224</v>
      </c>
      <c r="C63">
        <v>18</v>
      </c>
      <c r="D63" t="s">
        <v>98</v>
      </c>
      <c r="E63" t="s">
        <v>156</v>
      </c>
      <c r="F63" t="s">
        <v>169</v>
      </c>
      <c r="G63" t="s">
        <v>117</v>
      </c>
      <c r="J63" t="s">
        <v>353</v>
      </c>
      <c r="K63">
        <v>0</v>
      </c>
      <c r="L63">
        <v>0</v>
      </c>
      <c r="M63">
        <v>0</v>
      </c>
      <c r="N63">
        <v>1</v>
      </c>
      <c r="O63">
        <v>1</v>
      </c>
      <c r="P63">
        <v>1</v>
      </c>
      <c r="Q63">
        <v>0</v>
      </c>
      <c r="R63">
        <v>0</v>
      </c>
      <c r="X63" t="s">
        <v>136</v>
      </c>
      <c r="Y63">
        <v>0</v>
      </c>
      <c r="Z63">
        <v>0</v>
      </c>
      <c r="AA63">
        <v>0</v>
      </c>
      <c r="AB63">
        <v>1</v>
      </c>
      <c r="AC63">
        <v>1</v>
      </c>
      <c r="AD63">
        <v>0</v>
      </c>
      <c r="AE63">
        <v>0</v>
      </c>
      <c r="AG63" t="s">
        <v>137</v>
      </c>
      <c r="AH63" t="s">
        <v>129</v>
      </c>
      <c r="AI63">
        <v>0</v>
      </c>
      <c r="AJ63">
        <v>1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BA63" t="s">
        <v>107</v>
      </c>
      <c r="BB63" t="e">
        <f ca="1">- Useful but _xludf.not as good as a regular degree</f>
        <v>#NAME?</v>
      </c>
      <c r="BD63" t="e">
        <f ca="1">- Tourism / Restaurant _xludf.and hotel Management - Nursing / medical care</f>
        <v>#NAME?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</v>
      </c>
      <c r="BK63">
        <v>0</v>
      </c>
      <c r="BL63">
        <v>0</v>
      </c>
      <c r="BN63" t="s">
        <v>107</v>
      </c>
      <c r="BQ63" t="e">
        <f ca="1">- Do _xludf.not _xludf.count towards a recognized qualification - Donâ€™t know how to _xludf.find/enroll in a suitable program</f>
        <v>#NAME?</v>
      </c>
      <c r="BR63">
        <v>0</v>
      </c>
      <c r="BS63">
        <v>1</v>
      </c>
      <c r="BT63">
        <v>0</v>
      </c>
      <c r="BU63">
        <v>1</v>
      </c>
      <c r="BV63">
        <v>0</v>
      </c>
      <c r="BW63">
        <v>0</v>
      </c>
      <c r="BX63" t="s">
        <v>108</v>
      </c>
      <c r="BY63" t="e">
        <f ca="1">- Useful but _xludf.not as good as going to university</f>
        <v>#NAME?</v>
      </c>
      <c r="BZ63">
        <v>1</v>
      </c>
      <c r="CA63">
        <v>0</v>
      </c>
      <c r="CB63">
        <v>0</v>
      </c>
      <c r="CC63">
        <v>0</v>
      </c>
      <c r="CD63">
        <v>0</v>
      </c>
      <c r="CE63" t="e">
        <f ca="1">- Facebook groups/pages  - Friends</f>
        <v>#NAME?</v>
      </c>
      <c r="CF63">
        <v>1</v>
      </c>
      <c r="CG63">
        <v>0</v>
      </c>
      <c r="CH63">
        <v>0</v>
      </c>
      <c r="CI63">
        <v>0</v>
      </c>
      <c r="CJ63">
        <v>0</v>
      </c>
      <c r="CK63">
        <v>1</v>
      </c>
      <c r="CL63">
        <v>0</v>
      </c>
      <c r="CN63" t="s">
        <v>109</v>
      </c>
      <c r="CO63" t="s">
        <v>110</v>
      </c>
      <c r="CP63" t="s">
        <v>111</v>
      </c>
      <c r="CQ63">
        <v>4301575</v>
      </c>
      <c r="CR63" t="s">
        <v>354</v>
      </c>
      <c r="CS63" t="s">
        <v>355</v>
      </c>
      <c r="CT63">
        <v>62</v>
      </c>
    </row>
    <row r="64" spans="1:98">
      <c r="A64">
        <v>63</v>
      </c>
      <c r="B64" t="s">
        <v>97</v>
      </c>
      <c r="C64">
        <v>20</v>
      </c>
      <c r="D64" t="s">
        <v>98</v>
      </c>
      <c r="E64" t="s">
        <v>162</v>
      </c>
      <c r="F64" t="s">
        <v>100</v>
      </c>
      <c r="G64" t="s">
        <v>117</v>
      </c>
      <c r="J64" t="s">
        <v>356</v>
      </c>
      <c r="K64">
        <v>1</v>
      </c>
      <c r="L64">
        <v>0</v>
      </c>
      <c r="M64">
        <v>0</v>
      </c>
      <c r="N64">
        <v>1</v>
      </c>
      <c r="O64">
        <v>0</v>
      </c>
      <c r="P64">
        <v>0</v>
      </c>
      <c r="Q64">
        <v>0</v>
      </c>
      <c r="R64">
        <v>0</v>
      </c>
      <c r="T64" t="s">
        <v>357</v>
      </c>
      <c r="X64" t="s">
        <v>127</v>
      </c>
      <c r="Y64">
        <v>0</v>
      </c>
      <c r="Z64">
        <v>0</v>
      </c>
      <c r="AA64">
        <v>0</v>
      </c>
      <c r="AB64">
        <v>1</v>
      </c>
      <c r="AC64">
        <v>0</v>
      </c>
      <c r="AD64">
        <v>0</v>
      </c>
      <c r="AE64">
        <v>0</v>
      </c>
      <c r="AG64" t="s">
        <v>120</v>
      </c>
      <c r="AH64" t="s">
        <v>129</v>
      </c>
      <c r="AI64">
        <v>0</v>
      </c>
      <c r="AJ64">
        <v>1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BA64" t="s">
        <v>107</v>
      </c>
      <c r="BB64" t="e">
        <f ca="1">- Useful but _xludf.not as good as a regular degree</f>
        <v>#NAME?</v>
      </c>
      <c r="BD64" t="e">
        <f ca="1">- Project Management / Accountancy - Tourism / Restaurant _xludf.and hotel Management</f>
        <v>#NAME?</v>
      </c>
      <c r="BE64">
        <v>0</v>
      </c>
      <c r="BF64">
        <v>0</v>
      </c>
      <c r="BG64">
        <v>1</v>
      </c>
      <c r="BH64">
        <v>1</v>
      </c>
      <c r="BI64">
        <v>0</v>
      </c>
      <c r="BJ64">
        <v>0</v>
      </c>
      <c r="BK64">
        <v>0</v>
      </c>
      <c r="BL64">
        <v>0</v>
      </c>
      <c r="BN64" t="s">
        <v>107</v>
      </c>
      <c r="BQ64" t="e">
        <f ca="1">- Cannot afford The courses - Donâ€™t know how to _xludf.find/enroll in a suitable program</f>
        <v>#NAME?</v>
      </c>
      <c r="BR64">
        <v>0</v>
      </c>
      <c r="BS64">
        <v>0</v>
      </c>
      <c r="BT64">
        <v>0</v>
      </c>
      <c r="BU64">
        <v>1</v>
      </c>
      <c r="BV64">
        <v>1</v>
      </c>
      <c r="BW64">
        <v>0</v>
      </c>
      <c r="BX64" t="s">
        <v>233</v>
      </c>
      <c r="BY64" t="e">
        <f ca="1">- Useful but _xludf.not as good as going to university  - Difficult to access</f>
        <v>#NAME?</v>
      </c>
      <c r="BZ64">
        <v>1</v>
      </c>
      <c r="CA64">
        <v>0</v>
      </c>
      <c r="CB64">
        <v>0</v>
      </c>
      <c r="CC64">
        <v>1</v>
      </c>
      <c r="CD64">
        <v>0</v>
      </c>
      <c r="CE64" t="e">
        <f ca="1">- Facebook groups/pages  - Friends</f>
        <v>#NAME?</v>
      </c>
      <c r="CF64">
        <v>1</v>
      </c>
      <c r="CG64">
        <v>0</v>
      </c>
      <c r="CH64">
        <v>0</v>
      </c>
      <c r="CI64">
        <v>0</v>
      </c>
      <c r="CJ64">
        <v>0</v>
      </c>
      <c r="CK64">
        <v>1</v>
      </c>
      <c r="CL64">
        <v>0</v>
      </c>
      <c r="CN64" t="s">
        <v>109</v>
      </c>
      <c r="CO64" t="s">
        <v>110</v>
      </c>
      <c r="CP64" t="s">
        <v>111</v>
      </c>
      <c r="CQ64">
        <v>4301541</v>
      </c>
      <c r="CR64" t="s">
        <v>358</v>
      </c>
      <c r="CS64" t="s">
        <v>359</v>
      </c>
      <c r="CT64">
        <v>63</v>
      </c>
    </row>
    <row r="65" spans="1:98">
      <c r="A65">
        <v>64</v>
      </c>
      <c r="B65" t="s">
        <v>182</v>
      </c>
      <c r="C65">
        <v>21</v>
      </c>
      <c r="D65" t="s">
        <v>98</v>
      </c>
      <c r="E65" t="s">
        <v>177</v>
      </c>
      <c r="F65" t="s">
        <v>169</v>
      </c>
      <c r="G65" t="s">
        <v>207</v>
      </c>
      <c r="J65" t="s">
        <v>145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1</v>
      </c>
      <c r="R65">
        <v>0</v>
      </c>
      <c r="X65" t="s">
        <v>136</v>
      </c>
      <c r="Y65">
        <v>0</v>
      </c>
      <c r="Z65">
        <v>0</v>
      </c>
      <c r="AA65">
        <v>0</v>
      </c>
      <c r="AB65">
        <v>1</v>
      </c>
      <c r="AC65">
        <v>1</v>
      </c>
      <c r="AD65">
        <v>0</v>
      </c>
      <c r="AE65">
        <v>0</v>
      </c>
      <c r="AG65" t="s">
        <v>137</v>
      </c>
      <c r="AH65" t="s">
        <v>129</v>
      </c>
      <c r="AI65">
        <v>0</v>
      </c>
      <c r="AJ65">
        <v>1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BA65" t="s">
        <v>107</v>
      </c>
      <c r="BB65" t="e">
        <f ca="1">- Useful but _xludf.not as good as a regular degree</f>
        <v>#NAME?</v>
      </c>
      <c r="BD65" t="e">
        <f ca="1">- Project Management / Accountancy - Tourism / Restaurant _xludf.and hotel Management - Nursing / medical care</f>
        <v>#NAME?</v>
      </c>
      <c r="BE65">
        <v>0</v>
      </c>
      <c r="BF65">
        <v>0</v>
      </c>
      <c r="BG65">
        <v>1</v>
      </c>
      <c r="BH65">
        <v>1</v>
      </c>
      <c r="BI65">
        <v>1</v>
      </c>
      <c r="BJ65">
        <v>0</v>
      </c>
      <c r="BK65">
        <v>0</v>
      </c>
      <c r="BL65">
        <v>0</v>
      </c>
      <c r="BN65" t="s">
        <v>107</v>
      </c>
      <c r="BQ65" t="e">
        <f ca="1">- Cannot afford The courses - Donâ€™t know how to _xludf.find/enroll in a suitable program</f>
        <v>#NAME?</v>
      </c>
      <c r="BR65">
        <v>0</v>
      </c>
      <c r="BS65">
        <v>0</v>
      </c>
      <c r="BT65">
        <v>0</v>
      </c>
      <c r="BU65">
        <v>1</v>
      </c>
      <c r="BV65">
        <v>1</v>
      </c>
      <c r="BW65">
        <v>0</v>
      </c>
      <c r="BX65" t="s">
        <v>108</v>
      </c>
      <c r="BY65" t="e">
        <f ca="1">- Useful but _xludf.not as good as going to university  - Difficult to access</f>
        <v>#NAME?</v>
      </c>
      <c r="BZ65">
        <v>1</v>
      </c>
      <c r="CA65">
        <v>0</v>
      </c>
      <c r="CB65">
        <v>0</v>
      </c>
      <c r="CC65">
        <v>1</v>
      </c>
      <c r="CD65">
        <v>0</v>
      </c>
      <c r="CE65" t="e">
        <f ca="1">- Teachers</f>
        <v>#NAME?</v>
      </c>
      <c r="CF65">
        <v>0</v>
      </c>
      <c r="CG65">
        <v>0</v>
      </c>
      <c r="CH65">
        <v>1</v>
      </c>
      <c r="CI65">
        <v>0</v>
      </c>
      <c r="CJ65">
        <v>0</v>
      </c>
      <c r="CK65">
        <v>0</v>
      </c>
      <c r="CL65">
        <v>0</v>
      </c>
      <c r="CN65" t="s">
        <v>109</v>
      </c>
      <c r="CO65" t="s">
        <v>110</v>
      </c>
      <c r="CP65" t="s">
        <v>111</v>
      </c>
      <c r="CQ65">
        <v>4301514</v>
      </c>
      <c r="CR65" t="s">
        <v>360</v>
      </c>
      <c r="CS65" t="s">
        <v>361</v>
      </c>
      <c r="CT65">
        <v>64</v>
      </c>
    </row>
    <row r="66" spans="1:98">
      <c r="A66">
        <v>65</v>
      </c>
      <c r="B66" t="s">
        <v>114</v>
      </c>
      <c r="C66">
        <v>21</v>
      </c>
      <c r="D66" t="s">
        <v>115</v>
      </c>
      <c r="E66" t="s">
        <v>177</v>
      </c>
      <c r="F66" t="s">
        <v>277</v>
      </c>
      <c r="G66" t="s">
        <v>117</v>
      </c>
      <c r="J66" t="s">
        <v>152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</v>
      </c>
      <c r="X66" t="s">
        <v>308</v>
      </c>
      <c r="Y66">
        <v>0</v>
      </c>
      <c r="Z66">
        <v>0</v>
      </c>
      <c r="AA66">
        <v>0</v>
      </c>
      <c r="AB66">
        <v>0</v>
      </c>
      <c r="AC66">
        <v>1</v>
      </c>
      <c r="AD66">
        <v>0</v>
      </c>
      <c r="AE66">
        <v>0</v>
      </c>
      <c r="AG66" t="s">
        <v>120</v>
      </c>
      <c r="AH66" t="s">
        <v>184</v>
      </c>
      <c r="AI66">
        <v>1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R66" t="s">
        <v>107</v>
      </c>
      <c r="AS66" t="e">
        <f ca="1">- Have to go in person but can _xludf.not go _xludf.for security reasons</f>
        <v>#NAME?</v>
      </c>
      <c r="AT66">
        <v>0</v>
      </c>
      <c r="AU66">
        <v>1</v>
      </c>
      <c r="AV66">
        <v>0</v>
      </c>
      <c r="AW66">
        <v>0</v>
      </c>
      <c r="AX66">
        <v>0</v>
      </c>
      <c r="AY66">
        <v>0</v>
      </c>
      <c r="BA66" t="s">
        <v>106</v>
      </c>
      <c r="BB66" t="e">
        <f ca="1">- Useful but _xludf.not as good as a regular degree</f>
        <v>#NAME?</v>
      </c>
      <c r="BD66" t="e">
        <f ca="1">- Construction (builder, carpenter, electrician, blacksmith)</f>
        <v>#NAME?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1</v>
      </c>
      <c r="BK66">
        <v>0</v>
      </c>
      <c r="BL66">
        <v>0</v>
      </c>
      <c r="BN66" t="s">
        <v>106</v>
      </c>
      <c r="BO66" t="s">
        <v>249</v>
      </c>
      <c r="BX66" t="s">
        <v>108</v>
      </c>
      <c r="BY66" t="e">
        <f ca="1">- Difficult to access</f>
        <v>#NAME?</v>
      </c>
      <c r="BZ66">
        <v>0</v>
      </c>
      <c r="CA66">
        <v>0</v>
      </c>
      <c r="CB66">
        <v>0</v>
      </c>
      <c r="CC66">
        <v>1</v>
      </c>
      <c r="CD66">
        <v>0</v>
      </c>
      <c r="CE66" t="e">
        <f ca="1">- Facebook groups/pages  - Twitter</f>
        <v>#NAME?</v>
      </c>
      <c r="CF66">
        <v>0</v>
      </c>
      <c r="CG66">
        <v>0</v>
      </c>
      <c r="CH66">
        <v>0</v>
      </c>
      <c r="CI66">
        <v>0</v>
      </c>
      <c r="CJ66">
        <v>1</v>
      </c>
      <c r="CK66">
        <v>1</v>
      </c>
      <c r="CL66">
        <v>0</v>
      </c>
      <c r="CN66" t="s">
        <v>109</v>
      </c>
      <c r="CO66" t="s">
        <v>110</v>
      </c>
      <c r="CP66" t="s">
        <v>111</v>
      </c>
      <c r="CQ66">
        <v>4160342</v>
      </c>
      <c r="CR66" t="s">
        <v>362</v>
      </c>
      <c r="CS66" t="s">
        <v>363</v>
      </c>
      <c r="CT66">
        <v>65</v>
      </c>
    </row>
    <row r="67" spans="1:98">
      <c r="A67">
        <v>66</v>
      </c>
      <c r="B67" t="s">
        <v>346</v>
      </c>
      <c r="C67">
        <v>24</v>
      </c>
      <c r="D67" t="s">
        <v>98</v>
      </c>
      <c r="E67" t="s">
        <v>177</v>
      </c>
      <c r="F67" t="s">
        <v>100</v>
      </c>
      <c r="G67" t="s">
        <v>117</v>
      </c>
      <c r="J67" t="s">
        <v>118</v>
      </c>
      <c r="K67">
        <v>0</v>
      </c>
      <c r="L67">
        <v>0</v>
      </c>
      <c r="M67">
        <v>0</v>
      </c>
      <c r="N67">
        <v>1</v>
      </c>
      <c r="O67">
        <v>0</v>
      </c>
      <c r="P67">
        <v>0</v>
      </c>
      <c r="Q67">
        <v>0</v>
      </c>
      <c r="R67">
        <v>0</v>
      </c>
      <c r="X67" t="s">
        <v>127</v>
      </c>
      <c r="Y67">
        <v>0</v>
      </c>
      <c r="Z67">
        <v>0</v>
      </c>
      <c r="AA67">
        <v>0</v>
      </c>
      <c r="AB67">
        <v>1</v>
      </c>
      <c r="AC67">
        <v>0</v>
      </c>
      <c r="AD67">
        <v>0</v>
      </c>
      <c r="AE67">
        <v>0</v>
      </c>
      <c r="AG67" t="s">
        <v>120</v>
      </c>
      <c r="AH67" t="s">
        <v>146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1</v>
      </c>
      <c r="BA67" t="s">
        <v>107</v>
      </c>
      <c r="BB67" t="e">
        <f ca="1">- Useful but _xludf.not as good as a regular degree</f>
        <v>#NAME?</v>
      </c>
      <c r="BD67" t="e">
        <f ca="1">- Project Management / Accountancy - Tourism / Restaurant _xludf.and hotel Management</f>
        <v>#NAME?</v>
      </c>
      <c r="BE67">
        <v>0</v>
      </c>
      <c r="BF67">
        <v>0</v>
      </c>
      <c r="BG67">
        <v>1</v>
      </c>
      <c r="BH67">
        <v>1</v>
      </c>
      <c r="BI67">
        <v>0</v>
      </c>
      <c r="BJ67">
        <v>0</v>
      </c>
      <c r="BK67">
        <v>0</v>
      </c>
      <c r="BL67">
        <v>0</v>
      </c>
      <c r="BN67" t="s">
        <v>107</v>
      </c>
      <c r="BQ67" t="e">
        <f ca="1">- Do _xludf.not _xludf.count towards a recognized qualification</f>
        <v>#NAME?</v>
      </c>
      <c r="BR67">
        <v>0</v>
      </c>
      <c r="BS67">
        <v>1</v>
      </c>
      <c r="BT67">
        <v>0</v>
      </c>
      <c r="BU67">
        <v>0</v>
      </c>
      <c r="BV67">
        <v>0</v>
      </c>
      <c r="BW67">
        <v>0</v>
      </c>
      <c r="BX67" t="s">
        <v>108</v>
      </c>
      <c r="BY67" t="e">
        <f ca="1">- Useful but _xludf.not as good as going to university</f>
        <v>#NAME?</v>
      </c>
      <c r="BZ67">
        <v>1</v>
      </c>
      <c r="CA67">
        <v>0</v>
      </c>
      <c r="CB67">
        <v>0</v>
      </c>
      <c r="CC67">
        <v>0</v>
      </c>
      <c r="CD67">
        <v>0</v>
      </c>
      <c r="CE67" t="e">
        <f ca="1">- Facebook groups/pages</f>
        <v>#NAME?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1</v>
      </c>
      <c r="CL67">
        <v>0</v>
      </c>
      <c r="CN67" t="s">
        <v>109</v>
      </c>
      <c r="CO67" t="s">
        <v>110</v>
      </c>
      <c r="CP67" t="s">
        <v>111</v>
      </c>
      <c r="CQ67">
        <v>3916695</v>
      </c>
      <c r="CR67" t="s">
        <v>364</v>
      </c>
      <c r="CS67" t="s">
        <v>365</v>
      </c>
      <c r="CT67">
        <v>66</v>
      </c>
    </row>
    <row r="68" spans="1:98">
      <c r="A68">
        <v>67</v>
      </c>
      <c r="B68" t="s">
        <v>97</v>
      </c>
      <c r="C68">
        <v>23</v>
      </c>
      <c r="D68" t="s">
        <v>98</v>
      </c>
      <c r="E68" t="s">
        <v>177</v>
      </c>
      <c r="F68" t="s">
        <v>169</v>
      </c>
      <c r="G68" t="s">
        <v>117</v>
      </c>
      <c r="J68" t="s">
        <v>366</v>
      </c>
      <c r="K68">
        <v>0</v>
      </c>
      <c r="L68">
        <v>0</v>
      </c>
      <c r="M68">
        <v>1</v>
      </c>
      <c r="N68">
        <v>0</v>
      </c>
      <c r="O68">
        <v>0</v>
      </c>
      <c r="P68">
        <v>1</v>
      </c>
      <c r="Q68">
        <v>0</v>
      </c>
      <c r="R68">
        <v>0</v>
      </c>
      <c r="X68" t="s">
        <v>308</v>
      </c>
      <c r="Y68">
        <v>0</v>
      </c>
      <c r="Z68">
        <v>0</v>
      </c>
      <c r="AA68">
        <v>0</v>
      </c>
      <c r="AB68">
        <v>0</v>
      </c>
      <c r="AC68">
        <v>1</v>
      </c>
      <c r="AD68">
        <v>0</v>
      </c>
      <c r="AE68">
        <v>0</v>
      </c>
      <c r="AG68" t="s">
        <v>120</v>
      </c>
      <c r="AH68" t="s">
        <v>129</v>
      </c>
      <c r="AI68">
        <v>0</v>
      </c>
      <c r="AJ68">
        <v>1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BA68" t="s">
        <v>107</v>
      </c>
      <c r="BB68" t="e">
        <f ca="1">- Very Useful _xludf.and provides a job opportunity _xludf.right away.</f>
        <v>#NAME?</v>
      </c>
      <c r="BD68" t="e">
        <f ca="1">- I am _xludf.not interested in vocational education</f>
        <v>#NAME?</v>
      </c>
      <c r="BE68">
        <v>1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N68" t="s">
        <v>107</v>
      </c>
      <c r="BQ68" t="e">
        <f ca="1">- No internet connection / computer</f>
        <v>#NAME?</v>
      </c>
      <c r="BR68">
        <v>0</v>
      </c>
      <c r="BS68">
        <v>0</v>
      </c>
      <c r="BT68">
        <v>1</v>
      </c>
      <c r="BU68">
        <v>0</v>
      </c>
      <c r="BV68">
        <v>0</v>
      </c>
      <c r="BW68">
        <v>0</v>
      </c>
      <c r="BX68" t="s">
        <v>108</v>
      </c>
      <c r="BY68" t="e">
        <f ca="1">- Difficult to access</f>
        <v>#NAME?</v>
      </c>
      <c r="BZ68">
        <v>0</v>
      </c>
      <c r="CA68">
        <v>0</v>
      </c>
      <c r="CB68">
        <v>0</v>
      </c>
      <c r="CC68">
        <v>1</v>
      </c>
      <c r="CD68">
        <v>0</v>
      </c>
      <c r="CE68" t="e">
        <f ca="1">- Friends - Teachers</f>
        <v>#NAME?</v>
      </c>
      <c r="CF68">
        <v>1</v>
      </c>
      <c r="CG68">
        <v>0</v>
      </c>
      <c r="CH68">
        <v>1</v>
      </c>
      <c r="CI68">
        <v>0</v>
      </c>
      <c r="CJ68">
        <v>0</v>
      </c>
      <c r="CK68">
        <v>0</v>
      </c>
      <c r="CL68">
        <v>0</v>
      </c>
      <c r="CN68" t="s">
        <v>109</v>
      </c>
      <c r="CO68" t="s">
        <v>110</v>
      </c>
      <c r="CP68" t="s">
        <v>111</v>
      </c>
      <c r="CQ68">
        <v>4160101</v>
      </c>
      <c r="CR68" t="s">
        <v>367</v>
      </c>
      <c r="CS68" t="s">
        <v>368</v>
      </c>
      <c r="CT68">
        <v>67</v>
      </c>
    </row>
    <row r="69" spans="1:98">
      <c r="A69">
        <v>68</v>
      </c>
      <c r="B69" t="s">
        <v>346</v>
      </c>
      <c r="C69">
        <v>25</v>
      </c>
      <c r="D69" t="s">
        <v>98</v>
      </c>
      <c r="E69" t="s">
        <v>177</v>
      </c>
      <c r="F69" t="s">
        <v>169</v>
      </c>
      <c r="G69" t="s">
        <v>207</v>
      </c>
      <c r="J69" t="s">
        <v>103</v>
      </c>
      <c r="K69">
        <v>0</v>
      </c>
      <c r="L69">
        <v>0</v>
      </c>
      <c r="M69">
        <v>0</v>
      </c>
      <c r="N69">
        <v>0</v>
      </c>
      <c r="O69">
        <v>0</v>
      </c>
      <c r="P69">
        <v>1</v>
      </c>
      <c r="Q69">
        <v>0</v>
      </c>
      <c r="R69">
        <v>0</v>
      </c>
      <c r="X69" t="s">
        <v>308</v>
      </c>
      <c r="Y69">
        <v>0</v>
      </c>
      <c r="Z69">
        <v>0</v>
      </c>
      <c r="AA69">
        <v>0</v>
      </c>
      <c r="AB69">
        <v>0</v>
      </c>
      <c r="AC69">
        <v>1</v>
      </c>
      <c r="AD69">
        <v>0</v>
      </c>
      <c r="AE69">
        <v>0</v>
      </c>
      <c r="AG69" t="s">
        <v>120</v>
      </c>
      <c r="AH69" t="s">
        <v>129</v>
      </c>
      <c r="AI69">
        <v>0</v>
      </c>
      <c r="AJ69">
        <v>1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BA69" t="s">
        <v>107</v>
      </c>
      <c r="BB69" t="e">
        <f ca="1">- Useful but _xludf.not as good as a regular degree</f>
        <v>#NAME?</v>
      </c>
      <c r="BD69" t="e">
        <f ca="1">- Project Management / Accountancy</f>
        <v>#NAME?</v>
      </c>
      <c r="BE69">
        <v>0</v>
      </c>
      <c r="BF69">
        <v>0</v>
      </c>
      <c r="BG69">
        <v>1</v>
      </c>
      <c r="BH69">
        <v>0</v>
      </c>
      <c r="BI69">
        <v>0</v>
      </c>
      <c r="BJ69">
        <v>0</v>
      </c>
      <c r="BK69">
        <v>0</v>
      </c>
      <c r="BL69">
        <v>0</v>
      </c>
      <c r="BN69" t="s">
        <v>107</v>
      </c>
      <c r="BQ69" t="e">
        <f ca="1">- Donâ€™t know how to _xludf.find/enroll in a suitable program</f>
        <v>#NAME?</v>
      </c>
      <c r="BR69">
        <v>0</v>
      </c>
      <c r="BS69">
        <v>0</v>
      </c>
      <c r="BT69">
        <v>0</v>
      </c>
      <c r="BU69">
        <v>1</v>
      </c>
      <c r="BV69">
        <v>0</v>
      </c>
      <c r="BW69">
        <v>0</v>
      </c>
      <c r="BX69" t="s">
        <v>233</v>
      </c>
      <c r="BY69" t="e">
        <f ca="1">- Useful but _xludf.not as good as going to university</f>
        <v>#NAME?</v>
      </c>
      <c r="BZ69">
        <v>1</v>
      </c>
      <c r="CA69">
        <v>0</v>
      </c>
      <c r="CB69">
        <v>0</v>
      </c>
      <c r="CC69">
        <v>0</v>
      </c>
      <c r="CD69">
        <v>0</v>
      </c>
      <c r="CE69" t="e">
        <f ca="1">- Facebook groups/pages</f>
        <v>#NAME?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1</v>
      </c>
      <c r="CL69">
        <v>0</v>
      </c>
      <c r="CN69" t="s">
        <v>109</v>
      </c>
      <c r="CO69" t="s">
        <v>110</v>
      </c>
      <c r="CP69" t="s">
        <v>111</v>
      </c>
      <c r="CQ69">
        <v>4160095</v>
      </c>
      <c r="CR69" t="s">
        <v>369</v>
      </c>
      <c r="CS69" t="s">
        <v>370</v>
      </c>
      <c r="CT69">
        <v>68</v>
      </c>
    </row>
    <row r="70" spans="1:98">
      <c r="A70">
        <v>69</v>
      </c>
      <c r="B70" t="s">
        <v>182</v>
      </c>
      <c r="C70">
        <v>29</v>
      </c>
      <c r="D70" t="s">
        <v>115</v>
      </c>
      <c r="E70" t="s">
        <v>177</v>
      </c>
      <c r="F70" t="s">
        <v>183</v>
      </c>
      <c r="G70" t="s">
        <v>117</v>
      </c>
      <c r="J70" t="s">
        <v>145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1</v>
      </c>
      <c r="R70">
        <v>0</v>
      </c>
      <c r="X70" t="s">
        <v>119</v>
      </c>
      <c r="Y70">
        <v>0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G70" t="s">
        <v>120</v>
      </c>
      <c r="AH70" t="s">
        <v>184</v>
      </c>
      <c r="AI70">
        <v>1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R70" t="s">
        <v>107</v>
      </c>
      <c r="AS70" t="e">
        <f ca="1">- Donâ€™t Have family in Syria to _xludf.help me</f>
        <v>#NAME?</v>
      </c>
      <c r="AT70">
        <v>0</v>
      </c>
      <c r="AU70">
        <v>0</v>
      </c>
      <c r="AV70">
        <v>0</v>
      </c>
      <c r="AW70">
        <v>1</v>
      </c>
      <c r="AX70">
        <v>0</v>
      </c>
      <c r="AY70">
        <v>0</v>
      </c>
      <c r="BA70" t="s">
        <v>107</v>
      </c>
      <c r="BB70" t="e">
        <f ca="1">- Very Useful _xludf.and provides a job opportunity _xludf.right away.</f>
        <v>#NAME?</v>
      </c>
      <c r="BD70" t="e">
        <f ca="1">- Construction (builder, carpenter, electrician, blacksmith)</f>
        <v>#NAME?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1</v>
      </c>
      <c r="BK70">
        <v>0</v>
      </c>
      <c r="BL70">
        <v>0</v>
      </c>
      <c r="BN70" t="s">
        <v>107</v>
      </c>
      <c r="BQ70" t="e">
        <f ca="1">- Cannot afford The courses</f>
        <v>#NAME?</v>
      </c>
      <c r="BR70">
        <v>0</v>
      </c>
      <c r="BS70">
        <v>0</v>
      </c>
      <c r="BT70">
        <v>0</v>
      </c>
      <c r="BU70">
        <v>0</v>
      </c>
      <c r="BV70">
        <v>1</v>
      </c>
      <c r="BW70">
        <v>0</v>
      </c>
      <c r="BX70" t="s">
        <v>233</v>
      </c>
      <c r="BY70" t="e">
        <f ca="1">- Difficult to access</f>
        <v>#NAME?</v>
      </c>
      <c r="BZ70">
        <v>0</v>
      </c>
      <c r="CA70">
        <v>0</v>
      </c>
      <c r="CB70">
        <v>0</v>
      </c>
      <c r="CC70">
        <v>1</v>
      </c>
      <c r="CD70">
        <v>0</v>
      </c>
      <c r="CE70" t="e">
        <f ca="1">- Facebook groups/pages</f>
        <v>#NAME?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1</v>
      </c>
      <c r="CL70">
        <v>0</v>
      </c>
      <c r="CN70" t="s">
        <v>109</v>
      </c>
      <c r="CO70" t="s">
        <v>110</v>
      </c>
      <c r="CP70" t="s">
        <v>111</v>
      </c>
      <c r="CQ70">
        <v>4159514</v>
      </c>
      <c r="CR70" t="s">
        <v>371</v>
      </c>
      <c r="CS70" t="s">
        <v>372</v>
      </c>
      <c r="CT70">
        <v>69</v>
      </c>
    </row>
    <row r="71" spans="1:98">
      <c r="A71">
        <v>70</v>
      </c>
      <c r="B71" t="s">
        <v>97</v>
      </c>
      <c r="C71">
        <v>25</v>
      </c>
      <c r="D71" t="s">
        <v>115</v>
      </c>
      <c r="E71" t="s">
        <v>99</v>
      </c>
      <c r="F71" t="s">
        <v>100</v>
      </c>
      <c r="G71" t="s">
        <v>117</v>
      </c>
      <c r="J71" t="s">
        <v>139</v>
      </c>
      <c r="K71"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T71" t="s">
        <v>373</v>
      </c>
      <c r="X71" t="s">
        <v>136</v>
      </c>
      <c r="Y71">
        <v>0</v>
      </c>
      <c r="Z71">
        <v>0</v>
      </c>
      <c r="AA71">
        <v>0</v>
      </c>
      <c r="AB71">
        <v>1</v>
      </c>
      <c r="AC71">
        <v>1</v>
      </c>
      <c r="AD71">
        <v>0</v>
      </c>
      <c r="AE71">
        <v>0</v>
      </c>
      <c r="AG71" t="s">
        <v>120</v>
      </c>
      <c r="AH71" t="s">
        <v>374</v>
      </c>
      <c r="AI71">
        <v>0</v>
      </c>
      <c r="AJ71">
        <v>1</v>
      </c>
      <c r="AK71">
        <v>0</v>
      </c>
      <c r="AL71">
        <v>1</v>
      </c>
      <c r="AM71">
        <v>0</v>
      </c>
      <c r="AN71">
        <v>0</v>
      </c>
      <c r="AO71">
        <v>0</v>
      </c>
      <c r="AP71">
        <v>0</v>
      </c>
      <c r="BA71" t="s">
        <v>107</v>
      </c>
      <c r="BB71" t="e">
        <f ca="1">- Useful but _xludf.not as good as a regular degree</f>
        <v>#NAME?</v>
      </c>
      <c r="BD71" t="e">
        <f ca="1">- Project Management / Accountancy - Tourism / Restaurant _xludf.and hotel Management</f>
        <v>#NAME?</v>
      </c>
      <c r="BE71">
        <v>0</v>
      </c>
      <c r="BF71">
        <v>0</v>
      </c>
      <c r="BG71">
        <v>1</v>
      </c>
      <c r="BH71">
        <v>1</v>
      </c>
      <c r="BI71">
        <v>0</v>
      </c>
      <c r="BJ71">
        <v>0</v>
      </c>
      <c r="BK71">
        <v>0</v>
      </c>
      <c r="BL71">
        <v>0</v>
      </c>
      <c r="BN71" t="s">
        <v>107</v>
      </c>
      <c r="BQ71" t="e">
        <f ca="1">- Cannot afford The courses - Donâ€™t know how to _xludf.find/enroll in a suitable program</f>
        <v>#NAME?</v>
      </c>
      <c r="BR71">
        <v>0</v>
      </c>
      <c r="BS71">
        <v>0</v>
      </c>
      <c r="BT71">
        <v>0</v>
      </c>
      <c r="BU71">
        <v>1</v>
      </c>
      <c r="BV71">
        <v>1</v>
      </c>
      <c r="BW71">
        <v>0</v>
      </c>
      <c r="BX71" t="s">
        <v>233</v>
      </c>
      <c r="BY71" t="s">
        <v>199</v>
      </c>
      <c r="BZ71">
        <v>1</v>
      </c>
      <c r="CA71">
        <v>0</v>
      </c>
      <c r="CB71">
        <v>0</v>
      </c>
      <c r="CC71">
        <v>0</v>
      </c>
      <c r="CD71">
        <v>1</v>
      </c>
      <c r="CE71" t="e">
        <f ca="1">- Facebook groups/pages</f>
        <v>#NAME?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1</v>
      </c>
      <c r="CL71">
        <v>0</v>
      </c>
      <c r="CN71" t="s">
        <v>109</v>
      </c>
      <c r="CO71" t="s">
        <v>110</v>
      </c>
      <c r="CP71" t="s">
        <v>111</v>
      </c>
      <c r="CQ71">
        <v>4020807</v>
      </c>
      <c r="CR71" s="1" t="s">
        <v>375</v>
      </c>
      <c r="CS71" t="s">
        <v>376</v>
      </c>
      <c r="CT71">
        <v>70</v>
      </c>
    </row>
    <row r="72" spans="1:98">
      <c r="A72">
        <v>71</v>
      </c>
      <c r="B72" t="s">
        <v>143</v>
      </c>
      <c r="C72">
        <v>19</v>
      </c>
      <c r="D72" t="s">
        <v>98</v>
      </c>
      <c r="E72" t="s">
        <v>99</v>
      </c>
      <c r="F72" t="s">
        <v>183</v>
      </c>
      <c r="G72" t="s">
        <v>101</v>
      </c>
      <c r="H72" t="s">
        <v>102</v>
      </c>
      <c r="U72" t="s">
        <v>145</v>
      </c>
      <c r="AG72" t="s">
        <v>104</v>
      </c>
      <c r="AH72" t="s">
        <v>129</v>
      </c>
      <c r="AI72">
        <v>0</v>
      </c>
      <c r="AJ72">
        <v>1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BA72" t="s">
        <v>107</v>
      </c>
      <c r="BB72" t="e">
        <f ca="1">- Useful but _xludf.not as good as a regular degree</f>
        <v>#NAME?</v>
      </c>
      <c r="BD72" t="e">
        <f ca="1">- I am _xludf.not interested in vocational education</f>
        <v>#NAME?</v>
      </c>
      <c r="BE72">
        <v>1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N72" t="s">
        <v>107</v>
      </c>
      <c r="BQ72" t="e">
        <f ca="1">- Do _xludf.not _xludf.count towards a recognized qualification</f>
        <v>#NAME?</v>
      </c>
      <c r="BR72">
        <v>0</v>
      </c>
      <c r="BS72">
        <v>1</v>
      </c>
      <c r="BT72">
        <v>0</v>
      </c>
      <c r="BU72">
        <v>0</v>
      </c>
      <c r="BV72">
        <v>0</v>
      </c>
      <c r="BW72">
        <v>0</v>
      </c>
      <c r="BX72" t="s">
        <v>108</v>
      </c>
      <c r="BY72" t="e">
        <f ca="1">- Difficult to access</f>
        <v>#NAME?</v>
      </c>
      <c r="BZ72">
        <v>0</v>
      </c>
      <c r="CA72">
        <v>0</v>
      </c>
      <c r="CB72">
        <v>0</v>
      </c>
      <c r="CC72">
        <v>1</v>
      </c>
      <c r="CD72">
        <v>0</v>
      </c>
      <c r="CE72" t="e">
        <f ca="1">- Facebook groups/pages</f>
        <v>#NAME?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1</v>
      </c>
      <c r="CL72">
        <v>0</v>
      </c>
      <c r="CN72" t="s">
        <v>109</v>
      </c>
      <c r="CO72" t="s">
        <v>110</v>
      </c>
      <c r="CP72" t="s">
        <v>111</v>
      </c>
      <c r="CQ72">
        <v>4159288</v>
      </c>
      <c r="CR72" t="s">
        <v>377</v>
      </c>
      <c r="CS72" t="s">
        <v>378</v>
      </c>
      <c r="CT72">
        <v>71</v>
      </c>
    </row>
    <row r="73" spans="1:98">
      <c r="A73">
        <v>72</v>
      </c>
      <c r="B73" t="s">
        <v>346</v>
      </c>
      <c r="C73">
        <v>15</v>
      </c>
      <c r="D73" t="s">
        <v>115</v>
      </c>
      <c r="E73" t="s">
        <v>379</v>
      </c>
      <c r="F73" t="s">
        <v>169</v>
      </c>
      <c r="G73" t="s">
        <v>117</v>
      </c>
      <c r="J73" t="s">
        <v>152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1</v>
      </c>
      <c r="X73" t="s">
        <v>127</v>
      </c>
      <c r="Y73">
        <v>0</v>
      </c>
      <c r="Z73">
        <v>0</v>
      </c>
      <c r="AA73">
        <v>0</v>
      </c>
      <c r="AB73">
        <v>1</v>
      </c>
      <c r="AC73">
        <v>0</v>
      </c>
      <c r="AD73">
        <v>0</v>
      </c>
      <c r="AE73">
        <v>0</v>
      </c>
      <c r="AG73" t="s">
        <v>120</v>
      </c>
      <c r="AH73" t="s">
        <v>129</v>
      </c>
      <c r="AI73">
        <v>0</v>
      </c>
      <c r="AJ73">
        <v>1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BA73" t="s">
        <v>106</v>
      </c>
      <c r="BB73" t="e">
        <f ca="1">- Very Useful _xludf.and provides a job opportunity _xludf.right away.</f>
        <v>#NAME?</v>
      </c>
      <c r="BD73" t="e">
        <f ca="1">- Nursing / medical care</f>
        <v>#NAME?</v>
      </c>
      <c r="BE73">
        <v>0</v>
      </c>
      <c r="BF73">
        <v>0</v>
      </c>
      <c r="BG73">
        <v>0</v>
      </c>
      <c r="BH73">
        <v>0</v>
      </c>
      <c r="BI73">
        <v>1</v>
      </c>
      <c r="BJ73">
        <v>0</v>
      </c>
      <c r="BK73">
        <v>0</v>
      </c>
      <c r="BL73">
        <v>0</v>
      </c>
      <c r="BN73" t="s">
        <v>107</v>
      </c>
      <c r="BQ73" t="e">
        <f ca="1">- _xludf.not available in _xludf.Arabic</f>
        <v>#NAME?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1</v>
      </c>
      <c r="BX73" t="s">
        <v>108</v>
      </c>
      <c r="BY73" t="e">
        <f ca="1">- Difficult to access</f>
        <v>#NAME?</v>
      </c>
      <c r="BZ73">
        <v>0</v>
      </c>
      <c r="CA73">
        <v>0</v>
      </c>
      <c r="CB73">
        <v>0</v>
      </c>
      <c r="CC73">
        <v>1</v>
      </c>
      <c r="CD73">
        <v>0</v>
      </c>
      <c r="CE73" t="e">
        <f ca="1">- Facebook groups/pages  - Teachers</f>
        <v>#NAME?</v>
      </c>
      <c r="CF73">
        <v>0</v>
      </c>
      <c r="CG73">
        <v>0</v>
      </c>
      <c r="CH73">
        <v>1</v>
      </c>
      <c r="CI73">
        <v>0</v>
      </c>
      <c r="CJ73">
        <v>0</v>
      </c>
      <c r="CK73">
        <v>1</v>
      </c>
      <c r="CL73">
        <v>0</v>
      </c>
      <c r="CN73" t="s">
        <v>109</v>
      </c>
      <c r="CO73" t="s">
        <v>110</v>
      </c>
      <c r="CP73" t="s">
        <v>111</v>
      </c>
      <c r="CQ73">
        <v>4159209</v>
      </c>
      <c r="CR73" t="s">
        <v>380</v>
      </c>
      <c r="CS73" t="s">
        <v>381</v>
      </c>
      <c r="CT73">
        <v>72</v>
      </c>
    </row>
    <row r="74" spans="1:98">
      <c r="A74">
        <v>73</v>
      </c>
      <c r="B74" t="s">
        <v>97</v>
      </c>
      <c r="C74">
        <v>20</v>
      </c>
      <c r="D74" t="s">
        <v>98</v>
      </c>
      <c r="E74" t="s">
        <v>133</v>
      </c>
      <c r="F74" t="s">
        <v>100</v>
      </c>
      <c r="G74" t="s">
        <v>117</v>
      </c>
      <c r="J74" t="s">
        <v>187</v>
      </c>
      <c r="K74">
        <v>0</v>
      </c>
      <c r="L74">
        <v>0</v>
      </c>
      <c r="M74">
        <v>1</v>
      </c>
      <c r="N74">
        <v>0</v>
      </c>
      <c r="O74">
        <v>0</v>
      </c>
      <c r="P74">
        <v>0</v>
      </c>
      <c r="Q74">
        <v>0</v>
      </c>
      <c r="R74">
        <v>0</v>
      </c>
      <c r="X74" t="s">
        <v>127</v>
      </c>
      <c r="Y74">
        <v>0</v>
      </c>
      <c r="Z74">
        <v>0</v>
      </c>
      <c r="AA74">
        <v>0</v>
      </c>
      <c r="AB74">
        <v>1</v>
      </c>
      <c r="AC74">
        <v>0</v>
      </c>
      <c r="AD74">
        <v>0</v>
      </c>
      <c r="AE74">
        <v>0</v>
      </c>
      <c r="AG74" t="s">
        <v>120</v>
      </c>
      <c r="AH74" t="s">
        <v>129</v>
      </c>
      <c r="AI74">
        <v>0</v>
      </c>
      <c r="AJ74">
        <v>1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BA74" t="s">
        <v>107</v>
      </c>
      <c r="BB74" t="e">
        <f ca="1">- Useful but _xludf.not as good as a regular degree</f>
        <v>#NAME?</v>
      </c>
      <c r="BD74" t="e">
        <f ca="1">- I am _xludf.not interested in vocational education</f>
        <v>#NAME?</v>
      </c>
      <c r="BE74">
        <v>1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N74" t="s">
        <v>107</v>
      </c>
      <c r="BQ74" t="e">
        <f ca="1">- _xludf.not available in _xludf.Arabic - Cannot afford The courses - Donâ€™t know how to _xludf.find/enroll in a suitable program</f>
        <v>#NAME?</v>
      </c>
      <c r="BR74">
        <v>0</v>
      </c>
      <c r="BS74">
        <v>0</v>
      </c>
      <c r="BT74">
        <v>0</v>
      </c>
      <c r="BU74">
        <v>1</v>
      </c>
      <c r="BV74">
        <v>1</v>
      </c>
      <c r="BW74">
        <v>1</v>
      </c>
      <c r="BX74" t="s">
        <v>108</v>
      </c>
      <c r="BY74" t="e">
        <f ca="1">- Useful but _xludf.not as good as going to university</f>
        <v>#NAME?</v>
      </c>
      <c r="BZ74">
        <v>1</v>
      </c>
      <c r="CA74">
        <v>0</v>
      </c>
      <c r="CB74">
        <v>0</v>
      </c>
      <c r="CC74">
        <v>0</v>
      </c>
      <c r="CD74">
        <v>0</v>
      </c>
      <c r="CE74" t="e">
        <f ca="1">- Facebook groups/pages</f>
        <v>#NAME?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1</v>
      </c>
      <c r="CL74">
        <v>0</v>
      </c>
      <c r="CN74" t="s">
        <v>109</v>
      </c>
      <c r="CO74" t="s">
        <v>110</v>
      </c>
      <c r="CP74" t="s">
        <v>111</v>
      </c>
      <c r="CQ74">
        <v>4158307</v>
      </c>
      <c r="CR74" t="s">
        <v>382</v>
      </c>
      <c r="CS74" t="s">
        <v>383</v>
      </c>
      <c r="CT74">
        <v>73</v>
      </c>
    </row>
    <row r="75" spans="1:98">
      <c r="A75">
        <v>74</v>
      </c>
      <c r="B75" t="s">
        <v>384</v>
      </c>
      <c r="C75">
        <v>21</v>
      </c>
      <c r="D75" t="s">
        <v>115</v>
      </c>
      <c r="E75" t="s">
        <v>177</v>
      </c>
      <c r="F75" t="s">
        <v>169</v>
      </c>
      <c r="G75" t="s">
        <v>117</v>
      </c>
      <c r="J75" t="s">
        <v>334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>
        <v>1</v>
      </c>
      <c r="X75" t="s">
        <v>119</v>
      </c>
      <c r="Y75">
        <v>0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G75" t="s">
        <v>120</v>
      </c>
      <c r="AH75" t="s">
        <v>129</v>
      </c>
      <c r="AI75">
        <v>0</v>
      </c>
      <c r="AJ75">
        <v>1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BA75" t="s">
        <v>107</v>
      </c>
      <c r="BB75" t="e">
        <f ca="1">- Useful but _xludf.not as good as a regular degree</f>
        <v>#NAME?</v>
      </c>
      <c r="BD75" t="e">
        <f ca="1">- I am _xludf.not interested in vocational education</f>
        <v>#NAME?</v>
      </c>
      <c r="BE75">
        <v>1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N75" t="s">
        <v>107</v>
      </c>
      <c r="BQ75" t="e">
        <f ca="1">- No internet connection / computer</f>
        <v>#NAME?</v>
      </c>
      <c r="BR75">
        <v>0</v>
      </c>
      <c r="BS75">
        <v>0</v>
      </c>
      <c r="BT75">
        <v>1</v>
      </c>
      <c r="BU75">
        <v>0</v>
      </c>
      <c r="BV75">
        <v>0</v>
      </c>
      <c r="BW75">
        <v>0</v>
      </c>
      <c r="BX75" t="s">
        <v>108</v>
      </c>
      <c r="BY75" t="e">
        <f ca="1">- Useful but _xludf.not as good as going to university</f>
        <v>#NAME?</v>
      </c>
      <c r="BZ75">
        <v>1</v>
      </c>
      <c r="CA75">
        <v>0</v>
      </c>
      <c r="CB75">
        <v>0</v>
      </c>
      <c r="CC75">
        <v>0</v>
      </c>
      <c r="CD75">
        <v>0</v>
      </c>
      <c r="CE75" t="e">
        <f ca="1">- Facebook groups/pages  - Friends</f>
        <v>#NAME?</v>
      </c>
      <c r="CF75">
        <v>1</v>
      </c>
      <c r="CG75">
        <v>0</v>
      </c>
      <c r="CH75">
        <v>0</v>
      </c>
      <c r="CI75">
        <v>0</v>
      </c>
      <c r="CJ75">
        <v>0</v>
      </c>
      <c r="CK75">
        <v>1</v>
      </c>
      <c r="CL75">
        <v>0</v>
      </c>
      <c r="CN75" t="s">
        <v>109</v>
      </c>
      <c r="CO75" t="s">
        <v>110</v>
      </c>
      <c r="CP75" t="s">
        <v>111</v>
      </c>
      <c r="CQ75">
        <v>4158270</v>
      </c>
      <c r="CR75" t="s">
        <v>385</v>
      </c>
      <c r="CS75" t="s">
        <v>386</v>
      </c>
      <c r="CT75">
        <v>74</v>
      </c>
    </row>
    <row r="76" spans="1:98">
      <c r="A76">
        <v>75</v>
      </c>
      <c r="B76" t="s">
        <v>387</v>
      </c>
      <c r="C76">
        <v>29</v>
      </c>
      <c r="D76" t="s">
        <v>115</v>
      </c>
      <c r="E76" t="s">
        <v>177</v>
      </c>
      <c r="F76" t="s">
        <v>157</v>
      </c>
      <c r="G76" t="s">
        <v>117</v>
      </c>
      <c r="J76" t="s">
        <v>271</v>
      </c>
      <c r="K76">
        <v>0</v>
      </c>
      <c r="L76">
        <v>0</v>
      </c>
      <c r="M76">
        <v>0</v>
      </c>
      <c r="N76">
        <v>0</v>
      </c>
      <c r="O76">
        <v>1</v>
      </c>
      <c r="P76">
        <v>0</v>
      </c>
      <c r="Q76">
        <v>0</v>
      </c>
      <c r="R76">
        <v>0</v>
      </c>
      <c r="X76" t="s">
        <v>209</v>
      </c>
      <c r="Y76">
        <v>0</v>
      </c>
      <c r="Z76">
        <v>0</v>
      </c>
      <c r="AA76">
        <v>0</v>
      </c>
      <c r="AB76">
        <v>1</v>
      </c>
      <c r="AC76">
        <v>0</v>
      </c>
      <c r="AD76">
        <v>1</v>
      </c>
      <c r="AE76">
        <v>0</v>
      </c>
      <c r="AG76" t="s">
        <v>120</v>
      </c>
      <c r="AH76" t="s">
        <v>388</v>
      </c>
      <c r="AI76">
        <v>0</v>
      </c>
      <c r="AJ76">
        <v>1</v>
      </c>
      <c r="AK76">
        <v>0</v>
      </c>
      <c r="AL76">
        <v>1</v>
      </c>
      <c r="AM76">
        <v>0</v>
      </c>
      <c r="AN76">
        <v>1</v>
      </c>
      <c r="AO76">
        <v>1</v>
      </c>
      <c r="AP76">
        <v>1</v>
      </c>
      <c r="BA76" t="s">
        <v>107</v>
      </c>
      <c r="BB76" t="e">
        <f ca="1">- Useful but _xludf.not as good as a regular degree</f>
        <v>#NAME?</v>
      </c>
      <c r="BD76" t="e">
        <f ca="1">- Project Management / Accountancy - Tourism / Restaurant _xludf.and hotel Management</f>
        <v>#NAME?</v>
      </c>
      <c r="BE76">
        <v>0</v>
      </c>
      <c r="BF76">
        <v>0</v>
      </c>
      <c r="BG76">
        <v>1</v>
      </c>
      <c r="BH76">
        <v>1</v>
      </c>
      <c r="BI76">
        <v>0</v>
      </c>
      <c r="BJ76">
        <v>0</v>
      </c>
      <c r="BK76">
        <v>0</v>
      </c>
      <c r="BL76">
        <v>0</v>
      </c>
      <c r="BN76" t="s">
        <v>107</v>
      </c>
      <c r="BQ76" t="e">
        <f ca="1">- No internet connection / computer - Do _xludf.not _xludf.count towards a recognized qualification - _xludf.not available in subjects I want to study - _xludf.not available in _xludf.Arabic - Cannot afford The courses - Donâ€™t know how to _xludf.find/enroll in a suitable program</f>
        <v>#NAME?</v>
      </c>
      <c r="BR76">
        <v>1</v>
      </c>
      <c r="BS76">
        <v>1</v>
      </c>
      <c r="BT76">
        <v>1</v>
      </c>
      <c r="BU76">
        <v>1</v>
      </c>
      <c r="BV76">
        <v>1</v>
      </c>
      <c r="BW76">
        <v>1</v>
      </c>
      <c r="BX76" t="s">
        <v>108</v>
      </c>
      <c r="BY76" t="e">
        <f ca="1">- _xludf.not worth The _xludf.time _xludf.or money spent on it Ù…- Useful but _xludf.not as good as going to university  - Too Difficult to study alone - Difficult to access</f>
        <v>#NAME?</v>
      </c>
      <c r="BZ76">
        <v>1</v>
      </c>
      <c r="CA76">
        <v>1</v>
      </c>
      <c r="CB76">
        <v>0</v>
      </c>
      <c r="CC76">
        <v>1</v>
      </c>
      <c r="CD76">
        <v>1</v>
      </c>
      <c r="CE76" t="e">
        <f ca="1">- Facebook groups/pages DUBARAH - Friends</f>
        <v>#NAME?</v>
      </c>
      <c r="CF76">
        <v>1</v>
      </c>
      <c r="CG76">
        <v>1</v>
      </c>
      <c r="CH76">
        <v>0</v>
      </c>
      <c r="CI76">
        <v>0</v>
      </c>
      <c r="CJ76">
        <v>0</v>
      </c>
      <c r="CK76">
        <v>1</v>
      </c>
      <c r="CL76">
        <v>0</v>
      </c>
      <c r="CN76" t="s">
        <v>109</v>
      </c>
      <c r="CO76" t="s">
        <v>110</v>
      </c>
      <c r="CP76" t="s">
        <v>111</v>
      </c>
      <c r="CQ76">
        <v>3860118</v>
      </c>
      <c r="CR76" t="s">
        <v>389</v>
      </c>
      <c r="CS76" t="s">
        <v>390</v>
      </c>
      <c r="CT76">
        <v>75</v>
      </c>
    </row>
    <row r="77" spans="1:98">
      <c r="A77">
        <v>76</v>
      </c>
      <c r="B77" t="s">
        <v>224</v>
      </c>
      <c r="C77">
        <v>27</v>
      </c>
      <c r="D77" t="s">
        <v>115</v>
      </c>
      <c r="E77" t="s">
        <v>124</v>
      </c>
      <c r="F77" t="s">
        <v>100</v>
      </c>
      <c r="G77" t="s">
        <v>117</v>
      </c>
      <c r="J77" t="s">
        <v>331</v>
      </c>
      <c r="K77">
        <v>0</v>
      </c>
      <c r="L77">
        <v>0</v>
      </c>
      <c r="M77">
        <v>1</v>
      </c>
      <c r="N77">
        <v>0</v>
      </c>
      <c r="O77">
        <v>0</v>
      </c>
      <c r="P77">
        <v>0</v>
      </c>
      <c r="Q77">
        <v>0</v>
      </c>
      <c r="R77">
        <v>1</v>
      </c>
      <c r="X77" t="s">
        <v>197</v>
      </c>
      <c r="Y77">
        <v>1</v>
      </c>
      <c r="Z77">
        <v>0</v>
      </c>
      <c r="AA77">
        <v>0</v>
      </c>
      <c r="AB77">
        <v>1</v>
      </c>
      <c r="AC77">
        <v>0</v>
      </c>
      <c r="AD77">
        <v>0</v>
      </c>
      <c r="AE77">
        <v>0</v>
      </c>
      <c r="AG77" t="s">
        <v>120</v>
      </c>
      <c r="AH77" t="s">
        <v>184</v>
      </c>
      <c r="AI77">
        <v>1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R77" t="s">
        <v>107</v>
      </c>
      <c r="AS77" t="e">
        <f ca="1">- Cannot contact public servants _xludf.or Teachers - Donâ€™t Have family in Syria to _xludf.help me</f>
        <v>#NAME?</v>
      </c>
      <c r="AT77">
        <v>0</v>
      </c>
      <c r="AU77">
        <v>0</v>
      </c>
      <c r="AV77">
        <v>1</v>
      </c>
      <c r="AW77">
        <v>1</v>
      </c>
      <c r="AX77">
        <v>0</v>
      </c>
      <c r="AY77">
        <v>0</v>
      </c>
      <c r="BA77" t="s">
        <v>107</v>
      </c>
      <c r="BB77" t="e">
        <f ca="1">- Useful but _xludf.not as good as a regular degree</f>
        <v>#NAME?</v>
      </c>
      <c r="BD77" t="e">
        <f ca="1">- Nursing / medical care</f>
        <v>#NAME?</v>
      </c>
      <c r="BE77">
        <v>0</v>
      </c>
      <c r="BF77">
        <v>0</v>
      </c>
      <c r="BG77">
        <v>0</v>
      </c>
      <c r="BH77">
        <v>0</v>
      </c>
      <c r="BI77">
        <v>1</v>
      </c>
      <c r="BJ77">
        <v>0</v>
      </c>
      <c r="BK77">
        <v>0</v>
      </c>
      <c r="BL77">
        <v>0</v>
      </c>
      <c r="BN77" t="s">
        <v>107</v>
      </c>
      <c r="BQ77" t="e">
        <f ca="1">- Do _xludf.not _xludf.count towards a recognized qualification - Cannot afford The courses - Donâ€™t know how to _xludf.find/enroll in a suitable program</f>
        <v>#NAME?</v>
      </c>
      <c r="BR77">
        <v>0</v>
      </c>
      <c r="BS77">
        <v>1</v>
      </c>
      <c r="BT77">
        <v>0</v>
      </c>
      <c r="BU77">
        <v>1</v>
      </c>
      <c r="BV77">
        <v>1</v>
      </c>
      <c r="BW77">
        <v>0</v>
      </c>
      <c r="BX77" t="s">
        <v>108</v>
      </c>
      <c r="BY77" t="e">
        <f ca="1">- _xludf.not worth The _xludf.time _xludf.or money spent on it - Too Difficult to study alone</f>
        <v>#NAME?</v>
      </c>
      <c r="BZ77">
        <v>0</v>
      </c>
      <c r="CA77">
        <v>1</v>
      </c>
      <c r="CB77">
        <v>0</v>
      </c>
      <c r="CC77">
        <v>0</v>
      </c>
      <c r="CD77">
        <v>1</v>
      </c>
      <c r="CE77" t="e">
        <f ca="1">- Friends</f>
        <v>#NAME?</v>
      </c>
      <c r="CF77">
        <v>1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N77" t="s">
        <v>109</v>
      </c>
      <c r="CO77" t="s">
        <v>110</v>
      </c>
      <c r="CP77" t="s">
        <v>111</v>
      </c>
      <c r="CQ77">
        <v>3860216</v>
      </c>
      <c r="CR77" t="s">
        <v>391</v>
      </c>
      <c r="CS77" t="s">
        <v>392</v>
      </c>
      <c r="CT77">
        <v>76</v>
      </c>
    </row>
    <row r="78" spans="1:98">
      <c r="A78">
        <v>77</v>
      </c>
      <c r="B78" t="s">
        <v>114</v>
      </c>
      <c r="C78">
        <v>21</v>
      </c>
      <c r="D78" t="s">
        <v>115</v>
      </c>
      <c r="E78" t="s">
        <v>133</v>
      </c>
      <c r="F78" t="s">
        <v>100</v>
      </c>
      <c r="G78" t="s">
        <v>117</v>
      </c>
      <c r="J78" t="s">
        <v>356</v>
      </c>
      <c r="K78">
        <v>1</v>
      </c>
      <c r="L78">
        <v>0</v>
      </c>
      <c r="M78">
        <v>0</v>
      </c>
      <c r="N78">
        <v>1</v>
      </c>
      <c r="O78">
        <v>0</v>
      </c>
      <c r="P78">
        <v>0</v>
      </c>
      <c r="Q78">
        <v>0</v>
      </c>
      <c r="R78">
        <v>0</v>
      </c>
      <c r="T78" t="s">
        <v>393</v>
      </c>
      <c r="X78" t="s">
        <v>394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1</v>
      </c>
      <c r="AF78" t="s">
        <v>395</v>
      </c>
      <c r="AG78" t="s">
        <v>120</v>
      </c>
      <c r="AH78" t="s">
        <v>129</v>
      </c>
      <c r="AI78">
        <v>0</v>
      </c>
      <c r="AJ78">
        <v>1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BA78" t="s">
        <v>107</v>
      </c>
      <c r="BB78" t="e">
        <f ca="1">- Useful but _xludf.not as good as a regular degree</f>
        <v>#NAME?</v>
      </c>
      <c r="BD78" t="e">
        <f ca="1">- Project Management / Accountancy</f>
        <v>#NAME?</v>
      </c>
      <c r="BE78">
        <v>0</v>
      </c>
      <c r="BF78">
        <v>0</v>
      </c>
      <c r="BG78">
        <v>1</v>
      </c>
      <c r="BH78">
        <v>0</v>
      </c>
      <c r="BI78">
        <v>0</v>
      </c>
      <c r="BJ78">
        <v>0</v>
      </c>
      <c r="BK78">
        <v>0</v>
      </c>
      <c r="BL78">
        <v>0</v>
      </c>
      <c r="BN78" t="s">
        <v>107</v>
      </c>
      <c r="BQ78" t="e">
        <f ca="1">- Do _xludf.not _xludf.count towards a recognized qualification</f>
        <v>#NAME?</v>
      </c>
      <c r="BR78">
        <v>0</v>
      </c>
      <c r="BS78">
        <v>1</v>
      </c>
      <c r="BT78">
        <v>0</v>
      </c>
      <c r="BU78">
        <v>0</v>
      </c>
      <c r="BV78">
        <v>0</v>
      </c>
      <c r="BW78">
        <v>0</v>
      </c>
      <c r="BX78" t="s">
        <v>108</v>
      </c>
      <c r="BY78" t="s">
        <v>199</v>
      </c>
      <c r="BZ78">
        <v>1</v>
      </c>
      <c r="CA78">
        <v>0</v>
      </c>
      <c r="CB78">
        <v>0</v>
      </c>
      <c r="CC78">
        <v>0</v>
      </c>
      <c r="CD78">
        <v>1</v>
      </c>
      <c r="CE78" t="e">
        <f ca="1">- Facebook groups/pages  - Friends</f>
        <v>#NAME?</v>
      </c>
      <c r="CF78">
        <v>1</v>
      </c>
      <c r="CG78">
        <v>0</v>
      </c>
      <c r="CH78">
        <v>0</v>
      </c>
      <c r="CI78">
        <v>0</v>
      </c>
      <c r="CJ78">
        <v>0</v>
      </c>
      <c r="CK78">
        <v>1</v>
      </c>
      <c r="CL78">
        <v>0</v>
      </c>
      <c r="CN78" t="s">
        <v>109</v>
      </c>
      <c r="CO78" t="s">
        <v>110</v>
      </c>
      <c r="CP78" t="s">
        <v>111</v>
      </c>
      <c r="CQ78">
        <v>3860228</v>
      </c>
      <c r="CR78" t="s">
        <v>396</v>
      </c>
      <c r="CS78" t="s">
        <v>397</v>
      </c>
      <c r="CT78">
        <v>77</v>
      </c>
    </row>
    <row r="79" spans="1:98">
      <c r="A79">
        <v>78</v>
      </c>
      <c r="B79" t="s">
        <v>221</v>
      </c>
      <c r="C79">
        <v>27</v>
      </c>
      <c r="D79" t="s">
        <v>115</v>
      </c>
      <c r="E79" t="s">
        <v>168</v>
      </c>
      <c r="F79" t="s">
        <v>157</v>
      </c>
      <c r="G79" t="s">
        <v>101</v>
      </c>
      <c r="H79" t="s">
        <v>102</v>
      </c>
      <c r="U79" t="s">
        <v>139</v>
      </c>
      <c r="W79" t="s">
        <v>398</v>
      </c>
      <c r="AG79" t="s">
        <v>104</v>
      </c>
      <c r="AH79" t="s">
        <v>239</v>
      </c>
      <c r="AI79">
        <v>0</v>
      </c>
      <c r="AJ79">
        <v>1</v>
      </c>
      <c r="AK79">
        <v>0</v>
      </c>
      <c r="AL79">
        <v>1</v>
      </c>
      <c r="AM79">
        <v>0</v>
      </c>
      <c r="AN79">
        <v>1</v>
      </c>
      <c r="AO79">
        <v>1</v>
      </c>
      <c r="AP79">
        <v>0</v>
      </c>
      <c r="BA79" t="s">
        <v>107</v>
      </c>
      <c r="BB79" t="e">
        <f ca="1">- Useful but _xludf.not as good as a regular degree</f>
        <v>#NAME?</v>
      </c>
      <c r="BD79" t="e">
        <f ca="1">- I am _xludf.not interested in vocational education</f>
        <v>#NAME?</v>
      </c>
      <c r="BE79">
        <v>1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N79" t="s">
        <v>106</v>
      </c>
      <c r="BO79" t="s">
        <v>164</v>
      </c>
      <c r="BX79" t="s">
        <v>179</v>
      </c>
      <c r="BY79" t="e">
        <f ca="1">- Useful but _xludf.not as good as going to university</f>
        <v>#NAME?</v>
      </c>
      <c r="BZ79">
        <v>1</v>
      </c>
      <c r="CA79">
        <v>0</v>
      </c>
      <c r="CB79">
        <v>0</v>
      </c>
      <c r="CC79">
        <v>0</v>
      </c>
      <c r="CD79">
        <v>0</v>
      </c>
      <c r="CE79" t="e">
        <f ca="1">- Facebook groups/pages DUBARAH - Friends</f>
        <v>#NAME?</v>
      </c>
      <c r="CF79">
        <v>1</v>
      </c>
      <c r="CG79">
        <v>1</v>
      </c>
      <c r="CH79">
        <v>0</v>
      </c>
      <c r="CI79">
        <v>0</v>
      </c>
      <c r="CJ79">
        <v>0</v>
      </c>
      <c r="CK79">
        <v>1</v>
      </c>
      <c r="CL79">
        <v>0</v>
      </c>
      <c r="CN79" t="s">
        <v>109</v>
      </c>
      <c r="CO79" t="s">
        <v>110</v>
      </c>
      <c r="CP79" t="s">
        <v>111</v>
      </c>
      <c r="CQ79">
        <v>3860811</v>
      </c>
      <c r="CR79" t="s">
        <v>399</v>
      </c>
      <c r="CS79" t="s">
        <v>400</v>
      </c>
      <c r="CT79">
        <v>78</v>
      </c>
    </row>
    <row r="80" spans="1:98">
      <c r="A80">
        <v>79</v>
      </c>
      <c r="B80" t="s">
        <v>114</v>
      </c>
      <c r="C80">
        <v>26</v>
      </c>
      <c r="D80" t="s">
        <v>98</v>
      </c>
      <c r="E80" t="s">
        <v>151</v>
      </c>
      <c r="F80" t="s">
        <v>157</v>
      </c>
      <c r="G80" t="s">
        <v>117</v>
      </c>
      <c r="J80" t="s">
        <v>103</v>
      </c>
      <c r="K80">
        <v>0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0</v>
      </c>
      <c r="X80" t="s">
        <v>263</v>
      </c>
      <c r="Y80">
        <v>1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G80" t="s">
        <v>128</v>
      </c>
      <c r="AH80" t="s">
        <v>401</v>
      </c>
      <c r="AI80">
        <v>0</v>
      </c>
      <c r="AJ80">
        <v>1</v>
      </c>
      <c r="AK80">
        <v>0</v>
      </c>
      <c r="AL80">
        <v>0</v>
      </c>
      <c r="AM80">
        <v>0</v>
      </c>
      <c r="AN80">
        <v>1</v>
      </c>
      <c r="AO80">
        <v>0</v>
      </c>
      <c r="AP80">
        <v>1</v>
      </c>
      <c r="BA80" t="s">
        <v>107</v>
      </c>
      <c r="BB80" t="e">
        <f ca="1">- Very Useful _xludf.and provides a job opportunity _xludf.right away.</f>
        <v>#NAME?</v>
      </c>
      <c r="BD80" t="e">
        <f ca="1">- Project Management / Accountancy</f>
        <v>#NAME?</v>
      </c>
      <c r="BE80">
        <v>0</v>
      </c>
      <c r="BF80">
        <v>0</v>
      </c>
      <c r="BG80">
        <v>1</v>
      </c>
      <c r="BH80">
        <v>0</v>
      </c>
      <c r="BI80">
        <v>0</v>
      </c>
      <c r="BJ80">
        <v>0</v>
      </c>
      <c r="BK80">
        <v>0</v>
      </c>
      <c r="BL80">
        <v>0</v>
      </c>
      <c r="BN80" t="s">
        <v>107</v>
      </c>
      <c r="BQ80" t="e">
        <f ca="1">- Cannot afford The courses</f>
        <v>#NAME?</v>
      </c>
      <c r="BR80">
        <v>0</v>
      </c>
      <c r="BS80">
        <v>0</v>
      </c>
      <c r="BT80">
        <v>0</v>
      </c>
      <c r="BU80">
        <v>0</v>
      </c>
      <c r="BV80">
        <v>1</v>
      </c>
      <c r="BW80">
        <v>0</v>
      </c>
      <c r="BX80" t="s">
        <v>108</v>
      </c>
      <c r="BY80" t="e">
        <f ca="1">- Very Useful, as good as a regular degree</f>
        <v>#NAME?</v>
      </c>
      <c r="BZ80">
        <v>0</v>
      </c>
      <c r="CA80">
        <v>0</v>
      </c>
      <c r="CB80">
        <v>1</v>
      </c>
      <c r="CC80">
        <v>0</v>
      </c>
      <c r="CD80">
        <v>0</v>
      </c>
      <c r="CE80" t="e">
        <f ca="1">- Facebook groups/pages  - Friends - Teachers</f>
        <v>#NAME?</v>
      </c>
      <c r="CF80">
        <v>1</v>
      </c>
      <c r="CG80">
        <v>0</v>
      </c>
      <c r="CH80">
        <v>1</v>
      </c>
      <c r="CI80">
        <v>0</v>
      </c>
      <c r="CJ80">
        <v>0</v>
      </c>
      <c r="CK80">
        <v>1</v>
      </c>
      <c r="CL80">
        <v>0</v>
      </c>
      <c r="CN80" t="s">
        <v>109</v>
      </c>
      <c r="CO80" t="s">
        <v>110</v>
      </c>
      <c r="CP80" t="s">
        <v>111</v>
      </c>
      <c r="CQ80">
        <v>3860931</v>
      </c>
      <c r="CR80" t="s">
        <v>402</v>
      </c>
      <c r="CS80" t="s">
        <v>403</v>
      </c>
      <c r="CT80">
        <v>79</v>
      </c>
    </row>
    <row r="81" spans="1:98">
      <c r="A81">
        <v>80</v>
      </c>
      <c r="B81" t="s">
        <v>224</v>
      </c>
      <c r="C81">
        <v>21</v>
      </c>
      <c r="D81" t="s">
        <v>115</v>
      </c>
      <c r="E81" t="s">
        <v>156</v>
      </c>
      <c r="F81" t="s">
        <v>100</v>
      </c>
      <c r="G81" t="s">
        <v>117</v>
      </c>
      <c r="J81" t="s">
        <v>139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T81" t="s">
        <v>404</v>
      </c>
      <c r="X81" t="s">
        <v>127</v>
      </c>
      <c r="Y81">
        <v>0</v>
      </c>
      <c r="Z81">
        <v>0</v>
      </c>
      <c r="AA81">
        <v>0</v>
      </c>
      <c r="AB81">
        <v>1</v>
      </c>
      <c r="AC81">
        <v>0</v>
      </c>
      <c r="AD81">
        <v>0</v>
      </c>
      <c r="AE81">
        <v>0</v>
      </c>
      <c r="AG81" t="s">
        <v>137</v>
      </c>
      <c r="AH81" t="s">
        <v>216</v>
      </c>
      <c r="AI81">
        <v>0</v>
      </c>
      <c r="AJ81">
        <v>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1</v>
      </c>
      <c r="BA81" t="s">
        <v>107</v>
      </c>
      <c r="BB81" t="e">
        <f ca="1">- Useful but _xludf.not as good as a regular degree</f>
        <v>#NAME?</v>
      </c>
      <c r="BD81" t="e">
        <f ca="1">- Construction (builder, carpenter, electrician, blacksmith)</f>
        <v>#NAME?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1</v>
      </c>
      <c r="BK81">
        <v>0</v>
      </c>
      <c r="BL81">
        <v>0</v>
      </c>
      <c r="BN81" t="s">
        <v>106</v>
      </c>
      <c r="BO81" t="s">
        <v>164</v>
      </c>
      <c r="BX81" t="s">
        <v>108</v>
      </c>
      <c r="BY81" t="e">
        <f ca="1">- Useful but _xludf.not as good as going to university  - Difficult to access</f>
        <v>#NAME?</v>
      </c>
      <c r="BZ81">
        <v>1</v>
      </c>
      <c r="CA81">
        <v>0</v>
      </c>
      <c r="CB81">
        <v>0</v>
      </c>
      <c r="CC81">
        <v>1</v>
      </c>
      <c r="CD81">
        <v>0</v>
      </c>
      <c r="CE81" t="e">
        <f ca="1">- Facebook groups/pages  - Twitter</f>
        <v>#NAME?</v>
      </c>
      <c r="CF81">
        <v>0</v>
      </c>
      <c r="CG81">
        <v>0</v>
      </c>
      <c r="CH81">
        <v>0</v>
      </c>
      <c r="CI81">
        <v>0</v>
      </c>
      <c r="CJ81">
        <v>1</v>
      </c>
      <c r="CK81">
        <v>1</v>
      </c>
      <c r="CL81">
        <v>0</v>
      </c>
      <c r="CN81" t="s">
        <v>109</v>
      </c>
      <c r="CO81" t="s">
        <v>110</v>
      </c>
      <c r="CP81" t="s">
        <v>111</v>
      </c>
      <c r="CQ81">
        <v>3861165</v>
      </c>
      <c r="CR81" t="s">
        <v>405</v>
      </c>
      <c r="CS81" t="s">
        <v>406</v>
      </c>
      <c r="CT81">
        <v>80</v>
      </c>
    </row>
    <row r="82" spans="1:98">
      <c r="A82">
        <v>81</v>
      </c>
      <c r="B82" t="s">
        <v>97</v>
      </c>
      <c r="C82">
        <v>27</v>
      </c>
      <c r="D82" t="s">
        <v>115</v>
      </c>
      <c r="E82" t="s">
        <v>379</v>
      </c>
      <c r="F82" t="s">
        <v>100</v>
      </c>
      <c r="G82" t="s">
        <v>117</v>
      </c>
      <c r="J82" t="s">
        <v>237</v>
      </c>
      <c r="K82">
        <v>0</v>
      </c>
      <c r="L82">
        <v>0</v>
      </c>
      <c r="M82">
        <v>1</v>
      </c>
      <c r="N82">
        <v>1</v>
      </c>
      <c r="O82">
        <v>0</v>
      </c>
      <c r="P82">
        <v>0</v>
      </c>
      <c r="Q82">
        <v>0</v>
      </c>
      <c r="R82">
        <v>0</v>
      </c>
      <c r="X82" t="s">
        <v>197</v>
      </c>
      <c r="Y82">
        <v>1</v>
      </c>
      <c r="Z82">
        <v>0</v>
      </c>
      <c r="AA82">
        <v>0</v>
      </c>
      <c r="AB82">
        <v>1</v>
      </c>
      <c r="AC82">
        <v>0</v>
      </c>
      <c r="AD82">
        <v>0</v>
      </c>
      <c r="AE82">
        <v>0</v>
      </c>
      <c r="AG82" t="s">
        <v>137</v>
      </c>
      <c r="AH82" t="s">
        <v>105</v>
      </c>
      <c r="AI82">
        <v>0</v>
      </c>
      <c r="AJ82">
        <v>1</v>
      </c>
      <c r="AK82">
        <v>0</v>
      </c>
      <c r="AL82">
        <v>1</v>
      </c>
      <c r="AM82">
        <v>0</v>
      </c>
      <c r="AN82">
        <v>0</v>
      </c>
      <c r="AO82">
        <v>0</v>
      </c>
      <c r="AP82">
        <v>1</v>
      </c>
      <c r="BA82" t="s">
        <v>107</v>
      </c>
      <c r="BB82" t="e">
        <f ca="1">- Useful but _xludf.not as good as a regular degree</f>
        <v>#NAME?</v>
      </c>
      <c r="BD82" t="e">
        <f ca="1">- Project Management / Accountancy - Nursing / medical care   Other</f>
        <v>#NAME?</v>
      </c>
      <c r="BE82">
        <v>0</v>
      </c>
      <c r="BF82">
        <v>1</v>
      </c>
      <c r="BG82">
        <v>1</v>
      </c>
      <c r="BH82">
        <v>0</v>
      </c>
      <c r="BI82">
        <v>1</v>
      </c>
      <c r="BJ82">
        <v>0</v>
      </c>
      <c r="BK82">
        <v>0</v>
      </c>
      <c r="BL82">
        <v>0</v>
      </c>
      <c r="BM82" t="s">
        <v>187</v>
      </c>
      <c r="BN82" t="s">
        <v>107</v>
      </c>
      <c r="BQ82" t="e">
        <f ca="1">- Donâ€™t know how to _xludf.find/enroll in a suitable program</f>
        <v>#NAME?</v>
      </c>
      <c r="BR82">
        <v>0</v>
      </c>
      <c r="BS82">
        <v>0</v>
      </c>
      <c r="BT82">
        <v>0</v>
      </c>
      <c r="BU82">
        <v>1</v>
      </c>
      <c r="BV82">
        <v>0</v>
      </c>
      <c r="BW82">
        <v>0</v>
      </c>
      <c r="BX82" t="s">
        <v>179</v>
      </c>
      <c r="BY82" t="e">
        <f ca="1">- _xludf.not worth The _xludf.time _xludf.or money spent on it - Useful but _xludf.not as good as going to university</f>
        <v>#NAME?</v>
      </c>
      <c r="BZ82">
        <v>1</v>
      </c>
      <c r="CA82">
        <v>1</v>
      </c>
      <c r="CB82">
        <v>0</v>
      </c>
      <c r="CC82">
        <v>0</v>
      </c>
      <c r="CD82">
        <v>0</v>
      </c>
      <c r="CE82" t="e">
        <f ca="1">- Facebook groups/pages DUBARAH</f>
        <v>#NAME?</v>
      </c>
      <c r="CF82">
        <v>0</v>
      </c>
      <c r="CG82">
        <v>1</v>
      </c>
      <c r="CH82">
        <v>0</v>
      </c>
      <c r="CI82">
        <v>0</v>
      </c>
      <c r="CJ82">
        <v>0</v>
      </c>
      <c r="CK82">
        <v>1</v>
      </c>
      <c r="CL82">
        <v>0</v>
      </c>
      <c r="CN82" t="s">
        <v>109</v>
      </c>
      <c r="CO82" t="s">
        <v>110</v>
      </c>
      <c r="CP82" t="s">
        <v>111</v>
      </c>
      <c r="CQ82">
        <v>3861189</v>
      </c>
      <c r="CR82" t="s">
        <v>407</v>
      </c>
      <c r="CS82" t="s">
        <v>408</v>
      </c>
      <c r="CT82">
        <v>81</v>
      </c>
    </row>
    <row r="83" spans="1:98">
      <c r="A83">
        <v>82</v>
      </c>
      <c r="B83" t="s">
        <v>182</v>
      </c>
      <c r="C83">
        <v>33</v>
      </c>
      <c r="D83" t="s">
        <v>115</v>
      </c>
      <c r="E83" t="s">
        <v>151</v>
      </c>
      <c r="F83" t="s">
        <v>100</v>
      </c>
      <c r="G83" t="s">
        <v>117</v>
      </c>
      <c r="J83" t="s">
        <v>271</v>
      </c>
      <c r="K83">
        <v>0</v>
      </c>
      <c r="L83">
        <v>0</v>
      </c>
      <c r="M83">
        <v>0</v>
      </c>
      <c r="N83">
        <v>0</v>
      </c>
      <c r="O83">
        <v>1</v>
      </c>
      <c r="P83">
        <v>0</v>
      </c>
      <c r="Q83">
        <v>0</v>
      </c>
      <c r="R83">
        <v>0</v>
      </c>
      <c r="X83" t="s">
        <v>197</v>
      </c>
      <c r="Y83">
        <v>1</v>
      </c>
      <c r="Z83">
        <v>0</v>
      </c>
      <c r="AA83">
        <v>0</v>
      </c>
      <c r="AB83">
        <v>1</v>
      </c>
      <c r="AC83">
        <v>0</v>
      </c>
      <c r="AD83">
        <v>0</v>
      </c>
      <c r="AE83">
        <v>0</v>
      </c>
      <c r="AG83" t="s">
        <v>120</v>
      </c>
      <c r="AH83" t="s">
        <v>216</v>
      </c>
      <c r="AI83">
        <v>0</v>
      </c>
      <c r="AJ83">
        <v>1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1</v>
      </c>
      <c r="BA83" t="s">
        <v>107</v>
      </c>
      <c r="BB83" t="e">
        <f ca="1">- Useful but _xludf.not as good as a regular degree</f>
        <v>#NAME?</v>
      </c>
      <c r="BD83" t="s">
        <v>409</v>
      </c>
      <c r="BE83">
        <v>0</v>
      </c>
      <c r="BF83">
        <v>0</v>
      </c>
      <c r="BG83">
        <v>0</v>
      </c>
      <c r="BH83">
        <v>1</v>
      </c>
      <c r="BI83">
        <v>0</v>
      </c>
      <c r="BJ83">
        <v>0</v>
      </c>
      <c r="BK83">
        <v>0</v>
      </c>
      <c r="BL83">
        <v>1</v>
      </c>
      <c r="BN83" t="s">
        <v>107</v>
      </c>
      <c r="BQ83" t="e">
        <f ca="1">- Do _xludf.not _xludf.count towards a recognized qualification - Donâ€™t know how to _xludf.find/enroll in a suitable program</f>
        <v>#NAME?</v>
      </c>
      <c r="BR83">
        <v>0</v>
      </c>
      <c r="BS83">
        <v>1</v>
      </c>
      <c r="BT83">
        <v>0</v>
      </c>
      <c r="BU83">
        <v>1</v>
      </c>
      <c r="BV83">
        <v>0</v>
      </c>
      <c r="BW83">
        <v>0</v>
      </c>
      <c r="BX83" t="s">
        <v>108</v>
      </c>
      <c r="BY83" t="s">
        <v>199</v>
      </c>
      <c r="BZ83">
        <v>1</v>
      </c>
      <c r="CA83">
        <v>0</v>
      </c>
      <c r="CB83">
        <v>0</v>
      </c>
      <c r="CC83">
        <v>0</v>
      </c>
      <c r="CD83">
        <v>1</v>
      </c>
      <c r="CE83" t="e">
        <f ca="1">- Facebook groups/pages  - Friends</f>
        <v>#NAME?</v>
      </c>
      <c r="CF83">
        <v>1</v>
      </c>
      <c r="CG83">
        <v>0</v>
      </c>
      <c r="CH83">
        <v>0</v>
      </c>
      <c r="CI83">
        <v>0</v>
      </c>
      <c r="CJ83">
        <v>0</v>
      </c>
      <c r="CK83">
        <v>1</v>
      </c>
      <c r="CL83">
        <v>0</v>
      </c>
      <c r="CN83" t="s">
        <v>109</v>
      </c>
      <c r="CO83" t="s">
        <v>110</v>
      </c>
      <c r="CP83" t="s">
        <v>111</v>
      </c>
      <c r="CQ83">
        <v>3861423</v>
      </c>
      <c r="CR83" t="s">
        <v>410</v>
      </c>
      <c r="CS83" t="s">
        <v>411</v>
      </c>
      <c r="CT83">
        <v>82</v>
      </c>
    </row>
    <row r="84" spans="1:98">
      <c r="A84">
        <v>83</v>
      </c>
      <c r="B84" t="s">
        <v>143</v>
      </c>
      <c r="C84">
        <v>25</v>
      </c>
      <c r="D84" t="s">
        <v>115</v>
      </c>
      <c r="E84" t="s">
        <v>162</v>
      </c>
      <c r="F84" t="s">
        <v>125</v>
      </c>
      <c r="G84" t="s">
        <v>117</v>
      </c>
      <c r="J84" t="s">
        <v>187</v>
      </c>
      <c r="K84">
        <v>0</v>
      </c>
      <c r="L84">
        <v>0</v>
      </c>
      <c r="M84">
        <v>1</v>
      </c>
      <c r="N84">
        <v>0</v>
      </c>
      <c r="O84">
        <v>0</v>
      </c>
      <c r="P84">
        <v>0</v>
      </c>
      <c r="Q84">
        <v>0</v>
      </c>
      <c r="R84">
        <v>0</v>
      </c>
      <c r="X84" t="s">
        <v>136</v>
      </c>
      <c r="Y84">
        <v>0</v>
      </c>
      <c r="Z84">
        <v>0</v>
      </c>
      <c r="AA84">
        <v>0</v>
      </c>
      <c r="AB84">
        <v>1</v>
      </c>
      <c r="AC84">
        <v>1</v>
      </c>
      <c r="AD84">
        <v>0</v>
      </c>
      <c r="AE84">
        <v>0</v>
      </c>
      <c r="AG84" t="s">
        <v>120</v>
      </c>
      <c r="AH84" t="s">
        <v>184</v>
      </c>
      <c r="AI84">
        <v>1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R84" t="s">
        <v>106</v>
      </c>
      <c r="AS84" t="e">
        <f ca="1">- Donâ€™t Have family in Syria to _xludf.help me - Have to go in person but can _xludf.not go _xludf.for security reasons</f>
        <v>#NAME?</v>
      </c>
      <c r="AT84">
        <v>0</v>
      </c>
      <c r="AU84">
        <v>1</v>
      </c>
      <c r="AV84">
        <v>0</v>
      </c>
      <c r="AW84">
        <v>1</v>
      </c>
      <c r="AX84">
        <v>0</v>
      </c>
      <c r="AY84">
        <v>0</v>
      </c>
      <c r="BA84" t="s">
        <v>107</v>
      </c>
      <c r="BB84" t="e">
        <f ca="1">- Very Useful _xludf.and provides a job opportunity _xludf.right away.</f>
        <v>#NAME?</v>
      </c>
      <c r="BD84" t="s">
        <v>139</v>
      </c>
      <c r="BE84">
        <v>0</v>
      </c>
      <c r="BF84">
        <v>1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 t="s">
        <v>412</v>
      </c>
      <c r="BN84" t="s">
        <v>107</v>
      </c>
      <c r="BQ84" t="e">
        <f ca="1">- Cannot afford The courses - Donâ€™t know how to _xludf.find/enroll in a suitable program</f>
        <v>#NAME?</v>
      </c>
      <c r="BR84">
        <v>0</v>
      </c>
      <c r="BS84">
        <v>0</v>
      </c>
      <c r="BT84">
        <v>0</v>
      </c>
      <c r="BU84">
        <v>1</v>
      </c>
      <c r="BV84">
        <v>1</v>
      </c>
      <c r="BW84">
        <v>0</v>
      </c>
      <c r="BX84" t="s">
        <v>108</v>
      </c>
      <c r="BY84" t="e">
        <f ca="1">- Useful but _xludf.not as good as going to university  - Difficult to access</f>
        <v>#NAME?</v>
      </c>
      <c r="BZ84">
        <v>1</v>
      </c>
      <c r="CA84">
        <v>0</v>
      </c>
      <c r="CB84">
        <v>0</v>
      </c>
      <c r="CC84">
        <v>1</v>
      </c>
      <c r="CD84">
        <v>0</v>
      </c>
      <c r="CE84" t="e">
        <f ca="1">- Facebook groups/pages  - Friends</f>
        <v>#NAME?</v>
      </c>
      <c r="CF84">
        <v>1</v>
      </c>
      <c r="CG84">
        <v>0</v>
      </c>
      <c r="CH84">
        <v>0</v>
      </c>
      <c r="CI84">
        <v>0</v>
      </c>
      <c r="CJ84">
        <v>0</v>
      </c>
      <c r="CK84">
        <v>1</v>
      </c>
      <c r="CL84">
        <v>0</v>
      </c>
      <c r="CN84" t="s">
        <v>109</v>
      </c>
      <c r="CO84" t="s">
        <v>110</v>
      </c>
      <c r="CP84" t="s">
        <v>111</v>
      </c>
      <c r="CQ84">
        <v>3862323</v>
      </c>
      <c r="CR84" t="s">
        <v>413</v>
      </c>
      <c r="CS84" t="s">
        <v>414</v>
      </c>
      <c r="CT84">
        <v>83</v>
      </c>
    </row>
    <row r="85" spans="1:98">
      <c r="A85">
        <v>84</v>
      </c>
      <c r="B85" t="s">
        <v>346</v>
      </c>
      <c r="C85">
        <v>25</v>
      </c>
      <c r="D85" t="s">
        <v>115</v>
      </c>
      <c r="E85" t="s">
        <v>177</v>
      </c>
      <c r="F85" t="s">
        <v>100</v>
      </c>
      <c r="G85" t="s">
        <v>117</v>
      </c>
      <c r="J85" t="s">
        <v>334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1</v>
      </c>
      <c r="R85">
        <v>1</v>
      </c>
      <c r="X85" t="s">
        <v>415</v>
      </c>
      <c r="Y85">
        <v>0</v>
      </c>
      <c r="Z85">
        <v>0</v>
      </c>
      <c r="AA85">
        <v>0</v>
      </c>
      <c r="AB85">
        <v>1</v>
      </c>
      <c r="AC85">
        <v>0</v>
      </c>
      <c r="AD85">
        <v>0</v>
      </c>
      <c r="AE85">
        <v>0</v>
      </c>
      <c r="AG85" t="s">
        <v>120</v>
      </c>
      <c r="AH85" t="s">
        <v>416</v>
      </c>
      <c r="AI85">
        <v>0</v>
      </c>
      <c r="AJ85">
        <v>1</v>
      </c>
      <c r="AK85">
        <v>0</v>
      </c>
      <c r="AL85">
        <v>0</v>
      </c>
      <c r="AM85">
        <v>1</v>
      </c>
      <c r="AN85">
        <v>0</v>
      </c>
      <c r="AO85">
        <v>0</v>
      </c>
      <c r="AP85">
        <v>0</v>
      </c>
      <c r="BA85" t="s">
        <v>107</v>
      </c>
      <c r="BB85" t="e">
        <f ca="1">- Useful but _xludf.not as good as a regular degree</f>
        <v>#NAME?</v>
      </c>
      <c r="BD85" t="e">
        <f ca="1">- Nursing / medical care</f>
        <v>#NAME?</v>
      </c>
      <c r="BE85">
        <v>0</v>
      </c>
      <c r="BF85">
        <v>0</v>
      </c>
      <c r="BG85">
        <v>0</v>
      </c>
      <c r="BH85">
        <v>0</v>
      </c>
      <c r="BI85">
        <v>1</v>
      </c>
      <c r="BJ85">
        <v>0</v>
      </c>
      <c r="BK85">
        <v>0</v>
      </c>
      <c r="BL85">
        <v>0</v>
      </c>
      <c r="BN85" t="s">
        <v>107</v>
      </c>
      <c r="BQ85" t="e">
        <f ca="1">- Cannot afford The courses - Donâ€™t know how to _xludf.find/enroll in a suitable program</f>
        <v>#NAME?</v>
      </c>
      <c r="BR85">
        <v>0</v>
      </c>
      <c r="BS85">
        <v>0</v>
      </c>
      <c r="BT85">
        <v>0</v>
      </c>
      <c r="BU85">
        <v>1</v>
      </c>
      <c r="BV85">
        <v>1</v>
      </c>
      <c r="BW85">
        <v>0</v>
      </c>
      <c r="BX85" t="s">
        <v>108</v>
      </c>
      <c r="BY85" t="e">
        <f ca="1">- Too Difficult to study alone</f>
        <v>#NAME?</v>
      </c>
      <c r="BZ85">
        <v>0</v>
      </c>
      <c r="CA85">
        <v>0</v>
      </c>
      <c r="CB85">
        <v>0</v>
      </c>
      <c r="CC85">
        <v>0</v>
      </c>
      <c r="CD85">
        <v>1</v>
      </c>
      <c r="CE85" t="e">
        <f ca="1">- Facebook groups/pages  - Friends</f>
        <v>#NAME?</v>
      </c>
      <c r="CF85">
        <v>1</v>
      </c>
      <c r="CG85">
        <v>0</v>
      </c>
      <c r="CH85">
        <v>0</v>
      </c>
      <c r="CI85">
        <v>0</v>
      </c>
      <c r="CJ85">
        <v>0</v>
      </c>
      <c r="CK85">
        <v>1</v>
      </c>
      <c r="CL85">
        <v>0</v>
      </c>
      <c r="CN85" t="s">
        <v>109</v>
      </c>
      <c r="CO85" t="s">
        <v>110</v>
      </c>
      <c r="CP85" t="s">
        <v>111</v>
      </c>
      <c r="CQ85">
        <v>3862577</v>
      </c>
      <c r="CR85" t="s">
        <v>417</v>
      </c>
      <c r="CS85" t="s">
        <v>418</v>
      </c>
      <c r="CT85">
        <v>84</v>
      </c>
    </row>
    <row r="86" spans="1:98">
      <c r="A86">
        <v>85</v>
      </c>
      <c r="B86" t="s">
        <v>221</v>
      </c>
      <c r="C86">
        <v>27</v>
      </c>
      <c r="D86" t="s">
        <v>115</v>
      </c>
      <c r="E86" t="s">
        <v>177</v>
      </c>
      <c r="F86" t="s">
        <v>100</v>
      </c>
      <c r="G86" t="s">
        <v>117</v>
      </c>
      <c r="J86" t="s">
        <v>103</v>
      </c>
      <c r="K86">
        <v>0</v>
      </c>
      <c r="L86">
        <v>0</v>
      </c>
      <c r="M86">
        <v>0</v>
      </c>
      <c r="N86">
        <v>0</v>
      </c>
      <c r="O86">
        <v>0</v>
      </c>
      <c r="P86">
        <v>1</v>
      </c>
      <c r="Q86">
        <v>0</v>
      </c>
      <c r="R86">
        <v>0</v>
      </c>
      <c r="X86" t="s">
        <v>419</v>
      </c>
      <c r="Y86">
        <v>0</v>
      </c>
      <c r="Z86">
        <v>1</v>
      </c>
      <c r="AA86">
        <v>0</v>
      </c>
      <c r="AB86">
        <v>1</v>
      </c>
      <c r="AC86">
        <v>0</v>
      </c>
      <c r="AD86">
        <v>1</v>
      </c>
      <c r="AE86">
        <v>0</v>
      </c>
      <c r="AG86" t="s">
        <v>120</v>
      </c>
      <c r="AH86" t="s">
        <v>146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1</v>
      </c>
      <c r="BA86" t="s">
        <v>107</v>
      </c>
      <c r="BB86" t="e">
        <f ca="1">- Useful but _xludf.not as good as a regular degree</f>
        <v>#NAME?</v>
      </c>
      <c r="BD86" t="e">
        <f ca="1">- Construction (builder, carpenter, electrician, blacksmith)</f>
        <v>#NAME?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1</v>
      </c>
      <c r="BK86">
        <v>0</v>
      </c>
      <c r="BL86">
        <v>0</v>
      </c>
      <c r="BN86" t="s">
        <v>107</v>
      </c>
      <c r="BQ86" t="e">
        <f ca="1">- No internet connection / computer - _xludf.not available in _xludf.Arabic - Cannot afford The courses</f>
        <v>#NAME?</v>
      </c>
      <c r="BR86">
        <v>0</v>
      </c>
      <c r="BS86">
        <v>0</v>
      </c>
      <c r="BT86">
        <v>1</v>
      </c>
      <c r="BU86">
        <v>0</v>
      </c>
      <c r="BV86">
        <v>1</v>
      </c>
      <c r="BW86">
        <v>1</v>
      </c>
      <c r="BX86" t="s">
        <v>108</v>
      </c>
      <c r="BY86" t="e">
        <f ca="1">- Very Useful, as good as a regular - - Difficult to access</f>
        <v>#NAME?</v>
      </c>
      <c r="BZ86">
        <v>0</v>
      </c>
      <c r="CA86">
        <v>0</v>
      </c>
      <c r="CB86">
        <v>1</v>
      </c>
      <c r="CC86">
        <v>1</v>
      </c>
      <c r="CD86">
        <v>0</v>
      </c>
      <c r="CE86" t="e">
        <f ca="1">- Teachers</f>
        <v>#NAME?</v>
      </c>
      <c r="CF86">
        <v>0</v>
      </c>
      <c r="CG86">
        <v>0</v>
      </c>
      <c r="CH86">
        <v>1</v>
      </c>
      <c r="CI86">
        <v>0</v>
      </c>
      <c r="CJ86">
        <v>0</v>
      </c>
      <c r="CK86">
        <v>0</v>
      </c>
      <c r="CL86">
        <v>0</v>
      </c>
      <c r="CN86" t="s">
        <v>109</v>
      </c>
      <c r="CO86" t="s">
        <v>110</v>
      </c>
      <c r="CP86" t="s">
        <v>111</v>
      </c>
      <c r="CQ86">
        <v>3862723</v>
      </c>
      <c r="CR86" t="s">
        <v>420</v>
      </c>
      <c r="CS86" t="s">
        <v>421</v>
      </c>
      <c r="CT86">
        <v>85</v>
      </c>
    </row>
    <row r="87" spans="1:98">
      <c r="A87">
        <v>86</v>
      </c>
      <c r="B87" t="s">
        <v>221</v>
      </c>
      <c r="C87">
        <v>25</v>
      </c>
      <c r="D87" t="s">
        <v>98</v>
      </c>
      <c r="E87" t="s">
        <v>177</v>
      </c>
      <c r="F87" t="s">
        <v>100</v>
      </c>
      <c r="G87" t="s">
        <v>117</v>
      </c>
      <c r="J87" t="s">
        <v>103</v>
      </c>
      <c r="K87">
        <v>0</v>
      </c>
      <c r="L87">
        <v>0</v>
      </c>
      <c r="M87">
        <v>0</v>
      </c>
      <c r="N87">
        <v>0</v>
      </c>
      <c r="O87">
        <v>0</v>
      </c>
      <c r="P87">
        <v>1</v>
      </c>
      <c r="Q87">
        <v>0</v>
      </c>
      <c r="R87">
        <v>0</v>
      </c>
      <c r="X87" t="s">
        <v>209</v>
      </c>
      <c r="Y87">
        <v>0</v>
      </c>
      <c r="Z87">
        <v>0</v>
      </c>
      <c r="AA87">
        <v>0</v>
      </c>
      <c r="AB87">
        <v>1</v>
      </c>
      <c r="AC87">
        <v>0</v>
      </c>
      <c r="AD87">
        <v>1</v>
      </c>
      <c r="AE87">
        <v>0</v>
      </c>
      <c r="AG87" t="s">
        <v>120</v>
      </c>
      <c r="AH87" t="s">
        <v>184</v>
      </c>
      <c r="AI87">
        <v>1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R87" t="s">
        <v>106</v>
      </c>
      <c r="AS87" t="e">
        <f ca="1">- Retrieving papers is expensive _xludf.now _xludf.and I Do _xludf.not Have The money</f>
        <v>#NAME?</v>
      </c>
      <c r="AT87">
        <v>0</v>
      </c>
      <c r="AU87">
        <v>0</v>
      </c>
      <c r="AV87">
        <v>0</v>
      </c>
      <c r="AW87">
        <v>0</v>
      </c>
      <c r="AX87">
        <v>1</v>
      </c>
      <c r="AY87">
        <v>0</v>
      </c>
      <c r="BA87" t="s">
        <v>107</v>
      </c>
      <c r="BB87" t="e">
        <f ca="1">- Useful but _xludf.not as good as a regular degree</f>
        <v>#NAME?</v>
      </c>
      <c r="BD87" t="s">
        <v>139</v>
      </c>
      <c r="BE87">
        <v>0</v>
      </c>
      <c r="BF87">
        <v>1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 t="s">
        <v>422</v>
      </c>
      <c r="BN87" t="s">
        <v>107</v>
      </c>
      <c r="BQ87" t="e">
        <f ca="1">- No internet connection / computer - _xludf.not available in _xludf.Arabic</f>
        <v>#NAME?</v>
      </c>
      <c r="BR87">
        <v>0</v>
      </c>
      <c r="BS87">
        <v>0</v>
      </c>
      <c r="BT87">
        <v>1</v>
      </c>
      <c r="BU87">
        <v>0</v>
      </c>
      <c r="BV87">
        <v>0</v>
      </c>
      <c r="BW87">
        <v>1</v>
      </c>
      <c r="BX87" t="s">
        <v>108</v>
      </c>
      <c r="BY87" t="e">
        <f ca="1">- Difficult to access</f>
        <v>#NAME?</v>
      </c>
      <c r="BZ87">
        <v>0</v>
      </c>
      <c r="CA87">
        <v>0</v>
      </c>
      <c r="CB87">
        <v>0</v>
      </c>
      <c r="CC87">
        <v>1</v>
      </c>
      <c r="CD87">
        <v>0</v>
      </c>
      <c r="CE87" t="e">
        <f ca="1">- Teachers   Other</f>
        <v>#NAME?</v>
      </c>
      <c r="CF87">
        <v>0</v>
      </c>
      <c r="CG87">
        <v>0</v>
      </c>
      <c r="CH87">
        <v>1</v>
      </c>
      <c r="CI87">
        <v>0</v>
      </c>
      <c r="CJ87">
        <v>0</v>
      </c>
      <c r="CK87">
        <v>0</v>
      </c>
      <c r="CL87">
        <v>1</v>
      </c>
      <c r="CM87" t="s">
        <v>423</v>
      </c>
      <c r="CN87" t="s">
        <v>109</v>
      </c>
      <c r="CO87" t="s">
        <v>110</v>
      </c>
      <c r="CP87" t="s">
        <v>111</v>
      </c>
      <c r="CQ87">
        <v>3862734</v>
      </c>
      <c r="CR87" t="s">
        <v>424</v>
      </c>
      <c r="CS87" t="s">
        <v>425</v>
      </c>
      <c r="CT87">
        <v>86</v>
      </c>
    </row>
    <row r="88" spans="1:98">
      <c r="A88">
        <v>87</v>
      </c>
      <c r="B88" t="s">
        <v>97</v>
      </c>
      <c r="C88">
        <v>26</v>
      </c>
      <c r="D88" t="s">
        <v>98</v>
      </c>
      <c r="E88" t="s">
        <v>156</v>
      </c>
      <c r="F88" t="s">
        <v>157</v>
      </c>
      <c r="G88" t="s">
        <v>117</v>
      </c>
      <c r="J88" t="s">
        <v>103</v>
      </c>
      <c r="K88">
        <v>0</v>
      </c>
      <c r="L88">
        <v>0</v>
      </c>
      <c r="M88">
        <v>0</v>
      </c>
      <c r="N88">
        <v>0</v>
      </c>
      <c r="O88">
        <v>0</v>
      </c>
      <c r="P88">
        <v>1</v>
      </c>
      <c r="Q88">
        <v>0</v>
      </c>
      <c r="R88">
        <v>0</v>
      </c>
      <c r="X88" t="s">
        <v>127</v>
      </c>
      <c r="Y88">
        <v>0</v>
      </c>
      <c r="Z88">
        <v>0</v>
      </c>
      <c r="AA88">
        <v>0</v>
      </c>
      <c r="AB88">
        <v>1</v>
      </c>
      <c r="AC88">
        <v>0</v>
      </c>
      <c r="AD88">
        <v>0</v>
      </c>
      <c r="AE88">
        <v>0</v>
      </c>
      <c r="AG88" t="s">
        <v>120</v>
      </c>
      <c r="AH88" t="s">
        <v>426</v>
      </c>
      <c r="AI88">
        <v>0</v>
      </c>
      <c r="AJ88">
        <v>1</v>
      </c>
      <c r="AK88">
        <v>0</v>
      </c>
      <c r="AL88">
        <v>1</v>
      </c>
      <c r="AM88">
        <v>0</v>
      </c>
      <c r="AN88">
        <v>1</v>
      </c>
      <c r="AO88">
        <v>0</v>
      </c>
      <c r="AP88">
        <v>1</v>
      </c>
      <c r="BA88" t="s">
        <v>107</v>
      </c>
      <c r="BB88" t="e">
        <f ca="1">- Very Useful _xludf.and provides a job opportunity _xludf.right away.</f>
        <v>#NAME?</v>
      </c>
      <c r="BD88" t="e">
        <f ca="1">- I am _xludf.not interested in vocational education</f>
        <v>#NAME?</v>
      </c>
      <c r="BE88">
        <v>1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N88" t="s">
        <v>107</v>
      </c>
      <c r="BQ88" t="e">
        <f ca="1">- _xludf.not available in subjects I want to study - Cannot afford The courses</f>
        <v>#NAME?</v>
      </c>
      <c r="BR88">
        <v>1</v>
      </c>
      <c r="BS88">
        <v>0</v>
      </c>
      <c r="BT88">
        <v>0</v>
      </c>
      <c r="BU88">
        <v>0</v>
      </c>
      <c r="BV88">
        <v>1</v>
      </c>
      <c r="BW88">
        <v>0</v>
      </c>
      <c r="BX88" t="s">
        <v>108</v>
      </c>
      <c r="BY88" t="e">
        <f ca="1">- Too Difficult to study alone</f>
        <v>#NAME?</v>
      </c>
      <c r="BZ88">
        <v>0</v>
      </c>
      <c r="CA88">
        <v>0</v>
      </c>
      <c r="CB88">
        <v>0</v>
      </c>
      <c r="CC88">
        <v>0</v>
      </c>
      <c r="CD88">
        <v>1</v>
      </c>
      <c r="CE88" t="e">
        <f ca="1">- Facebook groups/pages</f>
        <v>#NAME?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1</v>
      </c>
      <c r="CL88">
        <v>0</v>
      </c>
      <c r="CN88" t="s">
        <v>109</v>
      </c>
      <c r="CO88" t="s">
        <v>110</v>
      </c>
      <c r="CP88" t="s">
        <v>111</v>
      </c>
      <c r="CQ88">
        <v>3863225</v>
      </c>
      <c r="CR88" t="s">
        <v>427</v>
      </c>
      <c r="CS88" t="s">
        <v>428</v>
      </c>
      <c r="CT88">
        <v>87</v>
      </c>
    </row>
    <row r="89" spans="1:98">
      <c r="A89">
        <v>88</v>
      </c>
      <c r="B89" t="s">
        <v>182</v>
      </c>
      <c r="C89">
        <v>24</v>
      </c>
      <c r="D89" t="s">
        <v>115</v>
      </c>
      <c r="E89" t="s">
        <v>156</v>
      </c>
      <c r="F89" t="s">
        <v>100</v>
      </c>
      <c r="G89" t="s">
        <v>117</v>
      </c>
      <c r="J89" t="s">
        <v>103</v>
      </c>
      <c r="K89">
        <v>0</v>
      </c>
      <c r="L89">
        <v>0</v>
      </c>
      <c r="M89">
        <v>0</v>
      </c>
      <c r="N89">
        <v>0</v>
      </c>
      <c r="O89">
        <v>0</v>
      </c>
      <c r="P89">
        <v>1</v>
      </c>
      <c r="Q89">
        <v>0</v>
      </c>
      <c r="R89">
        <v>0</v>
      </c>
      <c r="X89" t="s">
        <v>308</v>
      </c>
      <c r="Y89">
        <v>0</v>
      </c>
      <c r="Z89">
        <v>0</v>
      </c>
      <c r="AA89">
        <v>0</v>
      </c>
      <c r="AB89">
        <v>0</v>
      </c>
      <c r="AC89">
        <v>1</v>
      </c>
      <c r="AD89">
        <v>0</v>
      </c>
      <c r="AE89">
        <v>0</v>
      </c>
      <c r="AG89" t="s">
        <v>137</v>
      </c>
      <c r="AH89" t="s">
        <v>293</v>
      </c>
      <c r="AI89">
        <v>0</v>
      </c>
      <c r="AJ89">
        <v>0</v>
      </c>
      <c r="AK89">
        <v>0</v>
      </c>
      <c r="AL89">
        <v>1</v>
      </c>
      <c r="AM89">
        <v>0</v>
      </c>
      <c r="AN89">
        <v>0</v>
      </c>
      <c r="AO89">
        <v>0</v>
      </c>
      <c r="AP89">
        <v>0</v>
      </c>
      <c r="BA89" t="s">
        <v>107</v>
      </c>
      <c r="BB89" t="e">
        <f ca="1">- Useful but _xludf.not as good as a regular degree</f>
        <v>#NAME?</v>
      </c>
      <c r="BD89" t="e">
        <f ca="1">- I am _xludf.not interested in vocational education</f>
        <v>#NAME?</v>
      </c>
      <c r="BE89">
        <v>1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N89" t="s">
        <v>107</v>
      </c>
      <c r="BQ89" t="e">
        <f ca="1">- No internet connection / computer</f>
        <v>#NAME?</v>
      </c>
      <c r="BR89">
        <v>0</v>
      </c>
      <c r="BS89">
        <v>0</v>
      </c>
      <c r="BT89">
        <v>1</v>
      </c>
      <c r="BU89">
        <v>0</v>
      </c>
      <c r="BV89">
        <v>0</v>
      </c>
      <c r="BW89">
        <v>0</v>
      </c>
      <c r="BX89" t="s">
        <v>108</v>
      </c>
      <c r="BY89" t="e">
        <f ca="1">- Difficult to access</f>
        <v>#NAME?</v>
      </c>
      <c r="BZ89">
        <v>0</v>
      </c>
      <c r="CA89">
        <v>0</v>
      </c>
      <c r="CB89">
        <v>0</v>
      </c>
      <c r="CC89">
        <v>1</v>
      </c>
      <c r="CD89">
        <v>0</v>
      </c>
      <c r="CE89" t="e">
        <f ca="1">- Facebook groups/pages</f>
        <v>#NAME?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1</v>
      </c>
      <c r="CL89">
        <v>0</v>
      </c>
      <c r="CN89" t="s">
        <v>109</v>
      </c>
      <c r="CO89" t="s">
        <v>110</v>
      </c>
      <c r="CP89" t="s">
        <v>111</v>
      </c>
      <c r="CQ89">
        <v>3863593</v>
      </c>
      <c r="CR89" t="s">
        <v>429</v>
      </c>
      <c r="CS89" t="s">
        <v>430</v>
      </c>
      <c r="CT89">
        <v>88</v>
      </c>
    </row>
    <row r="90" spans="1:98">
      <c r="A90">
        <v>89</v>
      </c>
      <c r="B90" t="s">
        <v>431</v>
      </c>
      <c r="C90">
        <v>22</v>
      </c>
      <c r="D90" t="s">
        <v>115</v>
      </c>
      <c r="E90" t="s">
        <v>162</v>
      </c>
      <c r="F90" t="s">
        <v>100</v>
      </c>
      <c r="G90" t="s">
        <v>101</v>
      </c>
      <c r="H90" t="s">
        <v>102</v>
      </c>
      <c r="U90" t="s">
        <v>145</v>
      </c>
      <c r="AG90" t="s">
        <v>104</v>
      </c>
      <c r="AH90" t="s">
        <v>105</v>
      </c>
      <c r="AI90">
        <v>0</v>
      </c>
      <c r="AJ90">
        <v>1</v>
      </c>
      <c r="AK90">
        <v>0</v>
      </c>
      <c r="AL90">
        <v>1</v>
      </c>
      <c r="AM90">
        <v>0</v>
      </c>
      <c r="AN90">
        <v>0</v>
      </c>
      <c r="AO90">
        <v>0</v>
      </c>
      <c r="AP90">
        <v>1</v>
      </c>
      <c r="BA90" t="s">
        <v>106</v>
      </c>
      <c r="BB90" t="e">
        <f ca="1">- Very Useful _xludf.and provides a job opportunity _xludf.right away.</f>
        <v>#NAME?</v>
      </c>
      <c r="BD90" t="e">
        <f ca="1">- Construction (builder, carpenter, electrician, blacksmith) - Mechanics _xludf.and machinery</f>
        <v>#NAME?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1</v>
      </c>
      <c r="BK90">
        <v>1</v>
      </c>
      <c r="BL90">
        <v>0</v>
      </c>
      <c r="BN90" t="s">
        <v>107</v>
      </c>
      <c r="BQ90" t="e">
        <f ca="1">- No internet connection / computer - _xludf.not available in subjects I want to study - Cannot afford The courses</f>
        <v>#NAME?</v>
      </c>
      <c r="BR90">
        <v>1</v>
      </c>
      <c r="BS90">
        <v>0</v>
      </c>
      <c r="BT90">
        <v>1</v>
      </c>
      <c r="BU90">
        <v>0</v>
      </c>
      <c r="BV90">
        <v>1</v>
      </c>
      <c r="BW90">
        <v>0</v>
      </c>
      <c r="BX90" t="s">
        <v>108</v>
      </c>
      <c r="BY90" t="e">
        <f ca="1">- Useful but _xludf.not as good as going to university</f>
        <v>#NAME?</v>
      </c>
      <c r="BZ90">
        <v>1</v>
      </c>
      <c r="CA90">
        <v>0</v>
      </c>
      <c r="CB90">
        <v>0</v>
      </c>
      <c r="CC90">
        <v>0</v>
      </c>
      <c r="CD90">
        <v>0</v>
      </c>
      <c r="CE90" t="e">
        <f ca="1">- DUBARAH</f>
        <v>#NAME?</v>
      </c>
      <c r="CF90">
        <v>0</v>
      </c>
      <c r="CG90">
        <v>1</v>
      </c>
      <c r="CH90">
        <v>0</v>
      </c>
      <c r="CI90">
        <v>0</v>
      </c>
      <c r="CJ90">
        <v>0</v>
      </c>
      <c r="CK90">
        <v>0</v>
      </c>
      <c r="CL90">
        <v>0</v>
      </c>
      <c r="CN90" t="s">
        <v>109</v>
      </c>
      <c r="CO90" t="s">
        <v>110</v>
      </c>
      <c r="CP90" t="s">
        <v>111</v>
      </c>
      <c r="CQ90">
        <v>3863921</v>
      </c>
      <c r="CR90" t="s">
        <v>432</v>
      </c>
      <c r="CS90" t="s">
        <v>433</v>
      </c>
      <c r="CT90">
        <v>89</v>
      </c>
    </row>
    <row r="91" spans="1:98">
      <c r="A91">
        <v>90</v>
      </c>
      <c r="B91" t="s">
        <v>97</v>
      </c>
      <c r="C91">
        <v>22</v>
      </c>
      <c r="D91" t="s">
        <v>115</v>
      </c>
      <c r="E91" t="s">
        <v>177</v>
      </c>
      <c r="F91" t="s">
        <v>100</v>
      </c>
      <c r="G91" t="s">
        <v>117</v>
      </c>
      <c r="J91" t="s">
        <v>145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1</v>
      </c>
      <c r="R91">
        <v>0</v>
      </c>
      <c r="X91" t="s">
        <v>127</v>
      </c>
      <c r="Y91">
        <v>0</v>
      </c>
      <c r="Z91">
        <v>0</v>
      </c>
      <c r="AA91">
        <v>0</v>
      </c>
      <c r="AB91">
        <v>1</v>
      </c>
      <c r="AC91">
        <v>0</v>
      </c>
      <c r="AD91">
        <v>0</v>
      </c>
      <c r="AE91">
        <v>0</v>
      </c>
      <c r="AG91" t="s">
        <v>120</v>
      </c>
      <c r="AH91" t="s">
        <v>129</v>
      </c>
      <c r="AI91">
        <v>0</v>
      </c>
      <c r="AJ91">
        <v>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BA91" t="s">
        <v>106</v>
      </c>
      <c r="BB91" t="e">
        <f ca="1">- Useful but _xludf.not as good as a regular degree</f>
        <v>#NAME?</v>
      </c>
      <c r="BD91" t="e">
        <f ca="1">- Construction (builder, carpenter, electrician, blacksmith)</f>
        <v>#NAME?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1</v>
      </c>
      <c r="BK91">
        <v>0</v>
      </c>
      <c r="BL91">
        <v>0</v>
      </c>
      <c r="BN91" t="s">
        <v>107</v>
      </c>
      <c r="BQ91" t="e">
        <f ca="1">- _xludf.not available in subjects I want to study</f>
        <v>#NAME?</v>
      </c>
      <c r="BR91">
        <v>1</v>
      </c>
      <c r="BS91">
        <v>0</v>
      </c>
      <c r="BT91">
        <v>0</v>
      </c>
      <c r="BU91">
        <v>0</v>
      </c>
      <c r="BV91">
        <v>0</v>
      </c>
      <c r="BW91">
        <v>0</v>
      </c>
      <c r="BX91" t="s">
        <v>179</v>
      </c>
      <c r="BY91" t="e">
        <f ca="1">- Useful but _xludf.not as good as going to university</f>
        <v>#NAME?</v>
      </c>
      <c r="BZ91">
        <v>1</v>
      </c>
      <c r="CA91">
        <v>0</v>
      </c>
      <c r="CB91">
        <v>0</v>
      </c>
      <c r="CC91">
        <v>0</v>
      </c>
      <c r="CD91">
        <v>0</v>
      </c>
      <c r="CE91" t="e">
        <f ca="1">- Facebook groups/pages  - Friends</f>
        <v>#NAME?</v>
      </c>
      <c r="CF91">
        <v>1</v>
      </c>
      <c r="CG91">
        <v>0</v>
      </c>
      <c r="CH91">
        <v>0</v>
      </c>
      <c r="CI91">
        <v>0</v>
      </c>
      <c r="CJ91">
        <v>0</v>
      </c>
      <c r="CK91">
        <v>1</v>
      </c>
      <c r="CL91">
        <v>0</v>
      </c>
      <c r="CN91" t="s">
        <v>109</v>
      </c>
      <c r="CO91" t="s">
        <v>110</v>
      </c>
      <c r="CP91" t="s">
        <v>111</v>
      </c>
      <c r="CQ91">
        <v>3865221</v>
      </c>
      <c r="CR91" t="s">
        <v>434</v>
      </c>
      <c r="CS91" t="s">
        <v>435</v>
      </c>
      <c r="CT91">
        <v>90</v>
      </c>
    </row>
    <row r="92" spans="1:98">
      <c r="A92">
        <v>91</v>
      </c>
      <c r="B92" t="s">
        <v>296</v>
      </c>
      <c r="C92">
        <v>20</v>
      </c>
      <c r="D92" t="s">
        <v>115</v>
      </c>
      <c r="E92" t="s">
        <v>177</v>
      </c>
      <c r="F92" t="s">
        <v>169</v>
      </c>
      <c r="G92" t="s">
        <v>117</v>
      </c>
      <c r="J92" t="s">
        <v>118</v>
      </c>
      <c r="K92">
        <v>0</v>
      </c>
      <c r="L92">
        <v>0</v>
      </c>
      <c r="M92">
        <v>0</v>
      </c>
      <c r="N92">
        <v>1</v>
      </c>
      <c r="O92">
        <v>0</v>
      </c>
      <c r="P92">
        <v>0</v>
      </c>
      <c r="Q92">
        <v>0</v>
      </c>
      <c r="R92">
        <v>0</v>
      </c>
      <c r="X92" t="s">
        <v>292</v>
      </c>
      <c r="Y92">
        <v>1</v>
      </c>
      <c r="Z92">
        <v>0</v>
      </c>
      <c r="AA92">
        <v>0</v>
      </c>
      <c r="AB92">
        <v>1</v>
      </c>
      <c r="AC92">
        <v>1</v>
      </c>
      <c r="AD92">
        <v>0</v>
      </c>
      <c r="AE92">
        <v>0</v>
      </c>
      <c r="AG92" t="s">
        <v>120</v>
      </c>
      <c r="AH92" t="s">
        <v>184</v>
      </c>
      <c r="AI92">
        <v>1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R92" t="s">
        <v>106</v>
      </c>
      <c r="AS92" t="e">
        <f ca="1">- Cannot contact public servants _xludf.or Teachers - Have to go in person but can _xludf.not go _xludf.for security reasons</f>
        <v>#NAME?</v>
      </c>
      <c r="AT92">
        <v>0</v>
      </c>
      <c r="AU92">
        <v>1</v>
      </c>
      <c r="AV92">
        <v>1</v>
      </c>
      <c r="AW92">
        <v>0</v>
      </c>
      <c r="AX92">
        <v>0</v>
      </c>
      <c r="AY92">
        <v>0</v>
      </c>
      <c r="BA92" t="s">
        <v>107</v>
      </c>
      <c r="BB92" t="e">
        <f ca="1">- Useful but _xludf.not as good as a regular degree</f>
        <v>#NAME?</v>
      </c>
      <c r="BD92" t="e">
        <f ca="1">- Project Management / Accountancy</f>
        <v>#NAME?</v>
      </c>
      <c r="BE92">
        <v>0</v>
      </c>
      <c r="BF92">
        <v>0</v>
      </c>
      <c r="BG92">
        <v>1</v>
      </c>
      <c r="BH92">
        <v>0</v>
      </c>
      <c r="BI92">
        <v>0</v>
      </c>
      <c r="BJ92">
        <v>0</v>
      </c>
      <c r="BK92">
        <v>0</v>
      </c>
      <c r="BL92">
        <v>0</v>
      </c>
      <c r="BN92" t="s">
        <v>107</v>
      </c>
      <c r="BQ92" t="e">
        <f ca="1">- No internet connection / computer - Donâ€™t know how to _xludf.find/enroll in a suitable program</f>
        <v>#NAME?</v>
      </c>
      <c r="BR92">
        <v>0</v>
      </c>
      <c r="BS92">
        <v>0</v>
      </c>
      <c r="BT92">
        <v>1</v>
      </c>
      <c r="BU92">
        <v>1</v>
      </c>
      <c r="BV92">
        <v>0</v>
      </c>
      <c r="BW92">
        <v>0</v>
      </c>
      <c r="BX92" t="s">
        <v>108</v>
      </c>
      <c r="BY92" t="e">
        <f ca="1">- Useful but _xludf.not as good as going to university</f>
        <v>#NAME?</v>
      </c>
      <c r="BZ92">
        <v>1</v>
      </c>
      <c r="CA92">
        <v>0</v>
      </c>
      <c r="CB92">
        <v>0</v>
      </c>
      <c r="CC92">
        <v>0</v>
      </c>
      <c r="CD92">
        <v>0</v>
      </c>
      <c r="CE92" t="e">
        <f ca="1">- Facebook groups/pages  - Friends</f>
        <v>#NAME?</v>
      </c>
      <c r="CF92">
        <v>1</v>
      </c>
      <c r="CG92">
        <v>0</v>
      </c>
      <c r="CH92">
        <v>0</v>
      </c>
      <c r="CI92">
        <v>0</v>
      </c>
      <c r="CJ92">
        <v>0</v>
      </c>
      <c r="CK92">
        <v>1</v>
      </c>
      <c r="CL92">
        <v>0</v>
      </c>
      <c r="CN92" t="s">
        <v>109</v>
      </c>
      <c r="CO92" t="s">
        <v>110</v>
      </c>
      <c r="CP92" t="s">
        <v>111</v>
      </c>
      <c r="CQ92">
        <v>3866735</v>
      </c>
      <c r="CR92" t="s">
        <v>436</v>
      </c>
      <c r="CS92" t="s">
        <v>437</v>
      </c>
      <c r="CT92">
        <v>91</v>
      </c>
    </row>
    <row r="93" spans="1:98">
      <c r="A93">
        <v>92</v>
      </c>
      <c r="B93" t="s">
        <v>229</v>
      </c>
      <c r="C93">
        <v>30</v>
      </c>
      <c r="D93" t="s">
        <v>98</v>
      </c>
      <c r="E93" t="s">
        <v>177</v>
      </c>
      <c r="F93" t="s">
        <v>277</v>
      </c>
      <c r="G93" t="s">
        <v>117</v>
      </c>
      <c r="J93" t="s">
        <v>438</v>
      </c>
      <c r="K93">
        <v>1</v>
      </c>
      <c r="L93">
        <v>0</v>
      </c>
      <c r="M93">
        <v>0</v>
      </c>
      <c r="N93">
        <v>0</v>
      </c>
      <c r="O93">
        <v>1</v>
      </c>
      <c r="P93">
        <v>0</v>
      </c>
      <c r="Q93">
        <v>0</v>
      </c>
      <c r="R93">
        <v>0</v>
      </c>
      <c r="T93" t="s">
        <v>439</v>
      </c>
      <c r="X93" t="s">
        <v>440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G93" t="s">
        <v>120</v>
      </c>
      <c r="AH93" t="s">
        <v>139</v>
      </c>
      <c r="AI93">
        <v>0</v>
      </c>
      <c r="AJ93">
        <v>0</v>
      </c>
      <c r="AK93">
        <v>1</v>
      </c>
      <c r="AL93">
        <v>0</v>
      </c>
      <c r="AM93">
        <v>0</v>
      </c>
      <c r="AN93">
        <v>0</v>
      </c>
      <c r="AO93">
        <v>0</v>
      </c>
      <c r="AP93">
        <v>0</v>
      </c>
      <c r="AQ93" t="s">
        <v>441</v>
      </c>
      <c r="BA93" t="s">
        <v>106</v>
      </c>
      <c r="BB93" t="e">
        <f ca="1">- Very Useful _xludf.and provides a job opportunity _xludf.right away.</f>
        <v>#NAME?</v>
      </c>
      <c r="BD93" t="e">
        <f ca="1">- Tourism / Restaurant _xludf.and hotel Management</f>
        <v>#NAME?</v>
      </c>
      <c r="BE93">
        <v>0</v>
      </c>
      <c r="BF93">
        <v>0</v>
      </c>
      <c r="BG93">
        <v>0</v>
      </c>
      <c r="BH93">
        <v>1</v>
      </c>
      <c r="BI93">
        <v>0</v>
      </c>
      <c r="BJ93">
        <v>0</v>
      </c>
      <c r="BK93">
        <v>0</v>
      </c>
      <c r="BL93">
        <v>0</v>
      </c>
      <c r="BN93" t="s">
        <v>107</v>
      </c>
      <c r="BQ93" t="e">
        <f ca="1">- No internet connection / computer</f>
        <v>#NAME?</v>
      </c>
      <c r="BR93">
        <v>0</v>
      </c>
      <c r="BS93">
        <v>0</v>
      </c>
      <c r="BT93">
        <v>1</v>
      </c>
      <c r="BU93">
        <v>0</v>
      </c>
      <c r="BV93">
        <v>0</v>
      </c>
      <c r="BW93">
        <v>0</v>
      </c>
      <c r="BX93" t="s">
        <v>108</v>
      </c>
      <c r="BY93" t="e">
        <f ca="1">- Too Difficult to study alone</f>
        <v>#NAME?</v>
      </c>
      <c r="BZ93">
        <v>0</v>
      </c>
      <c r="CA93">
        <v>0</v>
      </c>
      <c r="CB93">
        <v>0</v>
      </c>
      <c r="CC93">
        <v>0</v>
      </c>
      <c r="CD93">
        <v>1</v>
      </c>
      <c r="CE93" t="e">
        <f ca="1">- Facebook groups/pages</f>
        <v>#NAME?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1</v>
      </c>
      <c r="CL93">
        <v>0</v>
      </c>
      <c r="CN93" t="s">
        <v>109</v>
      </c>
      <c r="CO93" t="s">
        <v>110</v>
      </c>
      <c r="CP93" t="s">
        <v>111</v>
      </c>
      <c r="CQ93">
        <v>3867031</v>
      </c>
      <c r="CR93" t="s">
        <v>442</v>
      </c>
      <c r="CS93" t="s">
        <v>443</v>
      </c>
      <c r="CT93">
        <v>92</v>
      </c>
    </row>
    <row r="94" spans="1:98">
      <c r="A94">
        <v>93</v>
      </c>
      <c r="B94" t="s">
        <v>114</v>
      </c>
      <c r="C94">
        <v>28</v>
      </c>
      <c r="D94" t="s">
        <v>115</v>
      </c>
      <c r="E94" t="s">
        <v>177</v>
      </c>
      <c r="F94" t="s">
        <v>157</v>
      </c>
      <c r="G94" t="s">
        <v>101</v>
      </c>
      <c r="H94" t="s">
        <v>102</v>
      </c>
      <c r="U94" t="s">
        <v>271</v>
      </c>
      <c r="AG94" t="s">
        <v>104</v>
      </c>
      <c r="AH94" t="s">
        <v>401</v>
      </c>
      <c r="AI94">
        <v>0</v>
      </c>
      <c r="AJ94">
        <v>1</v>
      </c>
      <c r="AK94">
        <v>0</v>
      </c>
      <c r="AL94">
        <v>0</v>
      </c>
      <c r="AM94">
        <v>0</v>
      </c>
      <c r="AN94">
        <v>1</v>
      </c>
      <c r="AO94">
        <v>0</v>
      </c>
      <c r="AP94">
        <v>1</v>
      </c>
      <c r="BA94" t="s">
        <v>107</v>
      </c>
      <c r="BB94" t="e">
        <f ca="1">- Useful but _xludf.not as good as a regular degree</f>
        <v>#NAME?</v>
      </c>
      <c r="BD94" t="e">
        <f ca="1">- Project Management / Accountancy   Other</f>
        <v>#NAME?</v>
      </c>
      <c r="BE94">
        <v>0</v>
      </c>
      <c r="BF94">
        <v>1</v>
      </c>
      <c r="BG94">
        <v>1</v>
      </c>
      <c r="BH94">
        <v>0</v>
      </c>
      <c r="BI94">
        <v>0</v>
      </c>
      <c r="BJ94">
        <v>0</v>
      </c>
      <c r="BK94">
        <v>0</v>
      </c>
      <c r="BL94">
        <v>0</v>
      </c>
      <c r="BM94" t="s">
        <v>444</v>
      </c>
      <c r="BN94" t="s">
        <v>107</v>
      </c>
      <c r="BQ94" t="e">
        <f ca="1">- Cannot afford The courses - Donâ€™t know how to _xludf.find/enroll in a suitable program</f>
        <v>#NAME?</v>
      </c>
      <c r="BR94">
        <v>0</v>
      </c>
      <c r="BS94">
        <v>0</v>
      </c>
      <c r="BT94">
        <v>0</v>
      </c>
      <c r="BU94">
        <v>1</v>
      </c>
      <c r="BV94">
        <v>1</v>
      </c>
      <c r="BW94">
        <v>0</v>
      </c>
      <c r="BX94" t="s">
        <v>108</v>
      </c>
      <c r="BY94" t="e">
        <f ca="1">- Useful but _xludf.not as good as going to university</f>
        <v>#NAME?</v>
      </c>
      <c r="BZ94">
        <v>1</v>
      </c>
      <c r="CA94">
        <v>0</v>
      </c>
      <c r="CB94">
        <v>0</v>
      </c>
      <c r="CC94">
        <v>0</v>
      </c>
      <c r="CD94">
        <v>0</v>
      </c>
      <c r="CE94" t="e">
        <f ca="1">- Facebook groups/pages  - Friends</f>
        <v>#NAME?</v>
      </c>
      <c r="CF94">
        <v>1</v>
      </c>
      <c r="CG94">
        <v>0</v>
      </c>
      <c r="CH94">
        <v>0</v>
      </c>
      <c r="CI94">
        <v>0</v>
      </c>
      <c r="CJ94">
        <v>0</v>
      </c>
      <c r="CK94">
        <v>1</v>
      </c>
      <c r="CL94">
        <v>0</v>
      </c>
      <c r="CN94" t="s">
        <v>109</v>
      </c>
      <c r="CO94" t="s">
        <v>110</v>
      </c>
      <c r="CP94" t="s">
        <v>111</v>
      </c>
      <c r="CQ94">
        <v>3867431</v>
      </c>
      <c r="CR94" t="s">
        <v>445</v>
      </c>
      <c r="CS94" t="s">
        <v>446</v>
      </c>
      <c r="CT94">
        <v>93</v>
      </c>
    </row>
    <row r="95" spans="1:98">
      <c r="A95">
        <v>94</v>
      </c>
      <c r="B95" t="s">
        <v>245</v>
      </c>
      <c r="C95">
        <v>44</v>
      </c>
      <c r="D95" t="s">
        <v>115</v>
      </c>
      <c r="E95" t="s">
        <v>177</v>
      </c>
      <c r="F95" t="s">
        <v>183</v>
      </c>
      <c r="G95" t="s">
        <v>117</v>
      </c>
      <c r="J95" t="s">
        <v>139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T95" t="s">
        <v>447</v>
      </c>
      <c r="X95" t="s">
        <v>119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G95" t="s">
        <v>120</v>
      </c>
      <c r="AH95" t="s">
        <v>184</v>
      </c>
      <c r="AI95">
        <v>1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R95" t="s">
        <v>107</v>
      </c>
      <c r="AS95" t="s">
        <v>139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1</v>
      </c>
      <c r="AZ95" t="s">
        <v>448</v>
      </c>
      <c r="BA95" t="s">
        <v>107</v>
      </c>
      <c r="BB95" t="e">
        <f ca="1">- Very Useful _xludf.and provides a job opportunity _xludf.right away.</f>
        <v>#NAME?</v>
      </c>
      <c r="BD95" t="e">
        <f ca="1">- Mechanics _xludf.and machineryAgriculture - Nursing / medical care</f>
        <v>#NAME?</v>
      </c>
      <c r="BE95">
        <v>0</v>
      </c>
      <c r="BF95">
        <v>0</v>
      </c>
      <c r="BG95">
        <v>0</v>
      </c>
      <c r="BH95">
        <v>0</v>
      </c>
      <c r="BI95">
        <v>1</v>
      </c>
      <c r="BJ95">
        <v>0</v>
      </c>
      <c r="BK95">
        <v>1</v>
      </c>
      <c r="BL95">
        <v>1</v>
      </c>
      <c r="BN95" t="s">
        <v>107</v>
      </c>
      <c r="BQ95" t="e">
        <f ca="1">- _xludf.not available in _xludf.Arabic - Cannot afford The courses</f>
        <v>#NAME?</v>
      </c>
      <c r="BR95">
        <v>0</v>
      </c>
      <c r="BS95">
        <v>0</v>
      </c>
      <c r="BT95">
        <v>0</v>
      </c>
      <c r="BU95">
        <v>0</v>
      </c>
      <c r="BV95">
        <v>1</v>
      </c>
      <c r="BW95">
        <v>1</v>
      </c>
      <c r="BX95" t="s">
        <v>108</v>
      </c>
      <c r="BY95" t="e">
        <f ca="1">- _xludf.not worth The _xludf.time _xludf.or money spent on it - Difficult to access</f>
        <v>#NAME?</v>
      </c>
      <c r="BZ95">
        <v>0</v>
      </c>
      <c r="CA95">
        <v>1</v>
      </c>
      <c r="CB95">
        <v>0</v>
      </c>
      <c r="CC95">
        <v>1</v>
      </c>
      <c r="CD95">
        <v>0</v>
      </c>
      <c r="CE95" t="e">
        <f ca="1">- Facebook groups/pages  - Teachers</f>
        <v>#NAME?</v>
      </c>
      <c r="CF95">
        <v>0</v>
      </c>
      <c r="CG95">
        <v>0</v>
      </c>
      <c r="CH95">
        <v>1</v>
      </c>
      <c r="CI95">
        <v>0</v>
      </c>
      <c r="CJ95">
        <v>0</v>
      </c>
      <c r="CK95">
        <v>1</v>
      </c>
      <c r="CL95">
        <v>0</v>
      </c>
      <c r="CN95" t="s">
        <v>109</v>
      </c>
      <c r="CO95" t="s">
        <v>110</v>
      </c>
      <c r="CP95" t="s">
        <v>111</v>
      </c>
      <c r="CQ95">
        <v>3867570</v>
      </c>
      <c r="CR95" t="s">
        <v>449</v>
      </c>
      <c r="CS95" t="s">
        <v>450</v>
      </c>
      <c r="CT95">
        <v>94</v>
      </c>
    </row>
    <row r="96" spans="1:98">
      <c r="A96">
        <v>95</v>
      </c>
      <c r="B96" t="s">
        <v>346</v>
      </c>
      <c r="C96">
        <v>26</v>
      </c>
      <c r="D96" t="s">
        <v>115</v>
      </c>
      <c r="E96" t="s">
        <v>451</v>
      </c>
      <c r="F96" t="s">
        <v>125</v>
      </c>
      <c r="G96" t="s">
        <v>117</v>
      </c>
      <c r="J96" t="s">
        <v>145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1</v>
      </c>
      <c r="R96">
        <v>0</v>
      </c>
      <c r="X96" t="s">
        <v>197</v>
      </c>
      <c r="Y96">
        <v>1</v>
      </c>
      <c r="Z96">
        <v>0</v>
      </c>
      <c r="AA96">
        <v>0</v>
      </c>
      <c r="AB96">
        <v>1</v>
      </c>
      <c r="AC96">
        <v>0</v>
      </c>
      <c r="AD96">
        <v>0</v>
      </c>
      <c r="AE96">
        <v>0</v>
      </c>
      <c r="AG96" t="s">
        <v>120</v>
      </c>
      <c r="AH96" t="s">
        <v>129</v>
      </c>
      <c r="AI96">
        <v>0</v>
      </c>
      <c r="AJ96">
        <v>1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BA96" t="s">
        <v>107</v>
      </c>
      <c r="BB96" t="e">
        <f ca="1">- Useful but _xludf.not as good as a regular degree</f>
        <v>#NAME?</v>
      </c>
      <c r="BD96" t="e">
        <f ca="1">- Construction (builder, carpenter, electrician, blacksmith)</f>
        <v>#NAME?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1</v>
      </c>
      <c r="BK96">
        <v>0</v>
      </c>
      <c r="BL96">
        <v>0</v>
      </c>
      <c r="BN96" t="s">
        <v>107</v>
      </c>
      <c r="BQ96" t="e">
        <f ca="1">- Cannot afford The courses</f>
        <v>#NAME?</v>
      </c>
      <c r="BR96">
        <v>0</v>
      </c>
      <c r="BS96">
        <v>0</v>
      </c>
      <c r="BT96">
        <v>0</v>
      </c>
      <c r="BU96">
        <v>0</v>
      </c>
      <c r="BV96">
        <v>1</v>
      </c>
      <c r="BW96">
        <v>0</v>
      </c>
      <c r="BX96" t="s">
        <v>108</v>
      </c>
      <c r="BY96" t="e">
        <f ca="1">- Too Difficult to study alone</f>
        <v>#NAME?</v>
      </c>
      <c r="BZ96">
        <v>0</v>
      </c>
      <c r="CA96">
        <v>0</v>
      </c>
      <c r="CB96">
        <v>0</v>
      </c>
      <c r="CC96">
        <v>0</v>
      </c>
      <c r="CD96">
        <v>1</v>
      </c>
      <c r="CE96" t="e">
        <f ca="1">- Al-Fanar Media</f>
        <v>#NAME?</v>
      </c>
      <c r="CF96">
        <v>0</v>
      </c>
      <c r="CG96">
        <v>0</v>
      </c>
      <c r="CH96">
        <v>0</v>
      </c>
      <c r="CI96">
        <v>1</v>
      </c>
      <c r="CJ96">
        <v>0</v>
      </c>
      <c r="CK96">
        <v>0</v>
      </c>
      <c r="CL96">
        <v>0</v>
      </c>
      <c r="CN96" t="s">
        <v>109</v>
      </c>
      <c r="CO96" t="s">
        <v>110</v>
      </c>
      <c r="CP96" t="s">
        <v>111</v>
      </c>
      <c r="CQ96">
        <v>3870197</v>
      </c>
      <c r="CR96" t="s">
        <v>452</v>
      </c>
      <c r="CS96" t="s">
        <v>453</v>
      </c>
      <c r="CT96">
        <v>95</v>
      </c>
    </row>
    <row r="97" spans="1:98">
      <c r="A97">
        <v>96</v>
      </c>
      <c r="B97" t="s">
        <v>224</v>
      </c>
      <c r="C97">
        <v>20</v>
      </c>
      <c r="D97" t="s">
        <v>98</v>
      </c>
      <c r="E97" t="s">
        <v>156</v>
      </c>
      <c r="F97" t="s">
        <v>169</v>
      </c>
      <c r="G97" t="s">
        <v>117</v>
      </c>
      <c r="J97" t="s">
        <v>103</v>
      </c>
      <c r="K97">
        <v>0</v>
      </c>
      <c r="L97">
        <v>0</v>
      </c>
      <c r="M97">
        <v>0</v>
      </c>
      <c r="N97">
        <v>0</v>
      </c>
      <c r="O97">
        <v>0</v>
      </c>
      <c r="P97">
        <v>1</v>
      </c>
      <c r="Q97">
        <v>0</v>
      </c>
      <c r="R97">
        <v>0</v>
      </c>
      <c r="X97" t="s">
        <v>209</v>
      </c>
      <c r="Y97">
        <v>0</v>
      </c>
      <c r="Z97">
        <v>0</v>
      </c>
      <c r="AA97">
        <v>0</v>
      </c>
      <c r="AB97">
        <v>1</v>
      </c>
      <c r="AC97">
        <v>0</v>
      </c>
      <c r="AD97">
        <v>1</v>
      </c>
      <c r="AE97">
        <v>0</v>
      </c>
      <c r="AG97" t="s">
        <v>120</v>
      </c>
      <c r="AH97" t="s">
        <v>129</v>
      </c>
      <c r="AI97">
        <v>0</v>
      </c>
      <c r="AJ97">
        <v>1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BA97" t="s">
        <v>106</v>
      </c>
      <c r="BB97" t="e">
        <f ca="1">- Very Useful _xludf.and provides a job opportunity _xludf.right away.</f>
        <v>#NAME?</v>
      </c>
      <c r="BD97" t="e">
        <f ca="1">- Nursing / medical care   Other</f>
        <v>#NAME?</v>
      </c>
      <c r="BE97">
        <v>0</v>
      </c>
      <c r="BF97">
        <v>1</v>
      </c>
      <c r="BG97">
        <v>0</v>
      </c>
      <c r="BH97">
        <v>0</v>
      </c>
      <c r="BI97">
        <v>1</v>
      </c>
      <c r="BJ97">
        <v>0</v>
      </c>
      <c r="BK97">
        <v>0</v>
      </c>
      <c r="BL97">
        <v>0</v>
      </c>
      <c r="BM97" t="s">
        <v>454</v>
      </c>
      <c r="BN97" t="s">
        <v>107</v>
      </c>
      <c r="BQ97" t="e">
        <f ca="1">- Do _xludf.not _xludf.count towards a recognized qualification - Cannot afford The courses</f>
        <v>#NAME?</v>
      </c>
      <c r="BR97">
        <v>0</v>
      </c>
      <c r="BS97">
        <v>1</v>
      </c>
      <c r="BT97">
        <v>0</v>
      </c>
      <c r="BU97">
        <v>0</v>
      </c>
      <c r="BV97">
        <v>1</v>
      </c>
      <c r="BW97">
        <v>0</v>
      </c>
      <c r="BX97" t="s">
        <v>108</v>
      </c>
      <c r="BY97" t="e">
        <f ca="1">- Too Difficult to study alone</f>
        <v>#NAME?</v>
      </c>
      <c r="BZ97">
        <v>0</v>
      </c>
      <c r="CA97">
        <v>0</v>
      </c>
      <c r="CB97">
        <v>0</v>
      </c>
      <c r="CC97">
        <v>0</v>
      </c>
      <c r="CD97">
        <v>1</v>
      </c>
      <c r="CE97" t="e">
        <f ca="1">- Friends - Teachers</f>
        <v>#NAME?</v>
      </c>
      <c r="CF97">
        <v>1</v>
      </c>
      <c r="CG97">
        <v>0</v>
      </c>
      <c r="CH97">
        <v>1</v>
      </c>
      <c r="CI97">
        <v>0</v>
      </c>
      <c r="CJ97">
        <v>0</v>
      </c>
      <c r="CK97">
        <v>0</v>
      </c>
      <c r="CL97">
        <v>0</v>
      </c>
      <c r="CN97" t="s">
        <v>109</v>
      </c>
      <c r="CO97" t="s">
        <v>110</v>
      </c>
      <c r="CP97" t="s">
        <v>111</v>
      </c>
      <c r="CQ97">
        <v>3871427</v>
      </c>
      <c r="CR97" t="s">
        <v>455</v>
      </c>
      <c r="CS97" t="s">
        <v>456</v>
      </c>
      <c r="CT97">
        <v>96</v>
      </c>
    </row>
    <row r="98" spans="1:98">
      <c r="A98">
        <v>97</v>
      </c>
      <c r="B98" t="s">
        <v>161</v>
      </c>
      <c r="C98">
        <v>25</v>
      </c>
      <c r="D98" t="s">
        <v>98</v>
      </c>
      <c r="E98" t="s">
        <v>168</v>
      </c>
      <c r="F98" t="s">
        <v>157</v>
      </c>
      <c r="G98" t="s">
        <v>117</v>
      </c>
      <c r="J98" t="s">
        <v>457</v>
      </c>
      <c r="K98">
        <v>0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 t="s">
        <v>458</v>
      </c>
      <c r="X98" t="s">
        <v>127</v>
      </c>
      <c r="Y98">
        <v>0</v>
      </c>
      <c r="Z98">
        <v>0</v>
      </c>
      <c r="AA98">
        <v>0</v>
      </c>
      <c r="AB98">
        <v>1</v>
      </c>
      <c r="AC98">
        <v>0</v>
      </c>
      <c r="AD98">
        <v>0</v>
      </c>
      <c r="AE98">
        <v>0</v>
      </c>
      <c r="AG98" t="s">
        <v>120</v>
      </c>
      <c r="AH98" t="s">
        <v>158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1</v>
      </c>
      <c r="AO98">
        <v>0</v>
      </c>
      <c r="AP98">
        <v>0</v>
      </c>
      <c r="BA98" t="s">
        <v>107</v>
      </c>
      <c r="BB98" t="e">
        <f ca="1">- Very Useful _xludf.and provides a job opportunity _xludf.right away.</f>
        <v>#NAME?</v>
      </c>
      <c r="BD98" t="e">
        <f ca="1">- Nursing / medical care</f>
        <v>#NAME?</v>
      </c>
      <c r="BE98">
        <v>0</v>
      </c>
      <c r="BF98">
        <v>0</v>
      </c>
      <c r="BG98">
        <v>0</v>
      </c>
      <c r="BH98">
        <v>0</v>
      </c>
      <c r="BI98">
        <v>1</v>
      </c>
      <c r="BJ98">
        <v>0</v>
      </c>
      <c r="BK98">
        <v>0</v>
      </c>
      <c r="BL98">
        <v>0</v>
      </c>
      <c r="BN98" t="s">
        <v>107</v>
      </c>
      <c r="BQ98" t="e">
        <f ca="1">- Cannot afford The courses</f>
        <v>#NAME?</v>
      </c>
      <c r="BR98">
        <v>0</v>
      </c>
      <c r="BS98">
        <v>0</v>
      </c>
      <c r="BT98">
        <v>0</v>
      </c>
      <c r="BU98">
        <v>0</v>
      </c>
      <c r="BV98">
        <v>1</v>
      </c>
      <c r="BW98">
        <v>0</v>
      </c>
      <c r="BX98" t="s">
        <v>108</v>
      </c>
      <c r="BY98" t="e">
        <f ca="1">- Very Useful, as good as a regular degree</f>
        <v>#NAME?</v>
      </c>
      <c r="BZ98">
        <v>0</v>
      </c>
      <c r="CA98">
        <v>0</v>
      </c>
      <c r="CB98">
        <v>1</v>
      </c>
      <c r="CC98">
        <v>0</v>
      </c>
      <c r="CD98">
        <v>0</v>
      </c>
      <c r="CE98" t="e">
        <f ca="1">- Facebook groups/pages  - Friends</f>
        <v>#NAME?</v>
      </c>
      <c r="CF98">
        <v>1</v>
      </c>
      <c r="CG98">
        <v>0</v>
      </c>
      <c r="CH98">
        <v>0</v>
      </c>
      <c r="CI98">
        <v>0</v>
      </c>
      <c r="CJ98">
        <v>0</v>
      </c>
      <c r="CK98">
        <v>1</v>
      </c>
      <c r="CL98">
        <v>0</v>
      </c>
      <c r="CN98" t="s">
        <v>109</v>
      </c>
      <c r="CO98" t="s">
        <v>110</v>
      </c>
      <c r="CP98" t="s">
        <v>111</v>
      </c>
      <c r="CQ98">
        <v>3872079</v>
      </c>
      <c r="CR98" t="s">
        <v>459</v>
      </c>
      <c r="CS98" t="s">
        <v>460</v>
      </c>
      <c r="CT98">
        <v>97</v>
      </c>
    </row>
    <row r="99" spans="1:98">
      <c r="A99">
        <v>98</v>
      </c>
      <c r="B99" t="s">
        <v>114</v>
      </c>
      <c r="C99">
        <v>27</v>
      </c>
      <c r="D99" t="s">
        <v>115</v>
      </c>
      <c r="E99" t="s">
        <v>156</v>
      </c>
      <c r="F99" t="s">
        <v>157</v>
      </c>
      <c r="G99" t="s">
        <v>117</v>
      </c>
      <c r="J99" t="s">
        <v>145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</v>
      </c>
      <c r="R99">
        <v>0</v>
      </c>
      <c r="X99" t="s">
        <v>461</v>
      </c>
      <c r="Y99">
        <v>0</v>
      </c>
      <c r="Z99">
        <v>0</v>
      </c>
      <c r="AA99">
        <v>1</v>
      </c>
      <c r="AB99">
        <v>0</v>
      </c>
      <c r="AC99">
        <v>1</v>
      </c>
      <c r="AD99">
        <v>0</v>
      </c>
      <c r="AE99">
        <v>0</v>
      </c>
      <c r="AG99" t="s">
        <v>137</v>
      </c>
      <c r="AH99" t="s">
        <v>462</v>
      </c>
      <c r="AI99">
        <v>0</v>
      </c>
      <c r="AJ99">
        <v>0</v>
      </c>
      <c r="AK99">
        <v>0</v>
      </c>
      <c r="AL99">
        <v>1</v>
      </c>
      <c r="AM99">
        <v>0</v>
      </c>
      <c r="AN99">
        <v>1</v>
      </c>
      <c r="AO99">
        <v>0</v>
      </c>
      <c r="AP99">
        <v>1</v>
      </c>
      <c r="BA99" t="s">
        <v>107</v>
      </c>
      <c r="BB99" t="e">
        <f ca="1">- Useful but _xludf.not as good as a regular degree</f>
        <v>#NAME?</v>
      </c>
      <c r="BD99" t="e">
        <f ca="1">- Project Management / Accountancy - Nursing / medical care</f>
        <v>#NAME?</v>
      </c>
      <c r="BE99">
        <v>0</v>
      </c>
      <c r="BF99">
        <v>0</v>
      </c>
      <c r="BG99">
        <v>1</v>
      </c>
      <c r="BH99">
        <v>0</v>
      </c>
      <c r="BI99">
        <v>1</v>
      </c>
      <c r="BJ99">
        <v>0</v>
      </c>
      <c r="BK99">
        <v>0</v>
      </c>
      <c r="BL99">
        <v>0</v>
      </c>
      <c r="BN99" t="s">
        <v>107</v>
      </c>
      <c r="BQ99" t="e">
        <f ca="1">- Donâ€™t know how to _xludf.find/enroll in a suitable program</f>
        <v>#NAME?</v>
      </c>
      <c r="BR99">
        <v>0</v>
      </c>
      <c r="BS99">
        <v>0</v>
      </c>
      <c r="BT99">
        <v>0</v>
      </c>
      <c r="BU99">
        <v>1</v>
      </c>
      <c r="BV99">
        <v>0</v>
      </c>
      <c r="BW99">
        <v>0</v>
      </c>
      <c r="BX99" t="s">
        <v>179</v>
      </c>
      <c r="BY99" t="e">
        <f ca="1">- Useful but _xludf.not as good as going to university</f>
        <v>#NAME?</v>
      </c>
      <c r="BZ99">
        <v>1</v>
      </c>
      <c r="CA99">
        <v>0</v>
      </c>
      <c r="CB99">
        <v>0</v>
      </c>
      <c r="CC99">
        <v>0</v>
      </c>
      <c r="CD99">
        <v>0</v>
      </c>
      <c r="CE99" t="e">
        <f ca="1">- Facebook groups/pages</f>
        <v>#NAME?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1</v>
      </c>
      <c r="CL99">
        <v>0</v>
      </c>
      <c r="CN99" t="s">
        <v>109</v>
      </c>
      <c r="CO99" t="s">
        <v>110</v>
      </c>
      <c r="CP99" t="s">
        <v>111</v>
      </c>
      <c r="CQ99">
        <v>3873505</v>
      </c>
      <c r="CR99" t="s">
        <v>463</v>
      </c>
      <c r="CS99" t="s">
        <v>464</v>
      </c>
      <c r="CT99">
        <v>98</v>
      </c>
    </row>
    <row r="100" spans="1:98">
      <c r="A100">
        <v>99</v>
      </c>
      <c r="B100" t="s">
        <v>349</v>
      </c>
      <c r="C100">
        <v>18</v>
      </c>
      <c r="D100" t="s">
        <v>115</v>
      </c>
      <c r="E100" t="s">
        <v>156</v>
      </c>
      <c r="F100" t="s">
        <v>169</v>
      </c>
      <c r="G100" t="s">
        <v>117</v>
      </c>
      <c r="J100" t="s">
        <v>152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</v>
      </c>
      <c r="X100" t="s">
        <v>127</v>
      </c>
      <c r="Y100">
        <v>0</v>
      </c>
      <c r="Z100">
        <v>0</v>
      </c>
      <c r="AA100">
        <v>0</v>
      </c>
      <c r="AB100">
        <v>1</v>
      </c>
      <c r="AC100">
        <v>0</v>
      </c>
      <c r="AD100">
        <v>0</v>
      </c>
      <c r="AE100">
        <v>0</v>
      </c>
      <c r="AG100" t="s">
        <v>120</v>
      </c>
      <c r="AH100" t="s">
        <v>129</v>
      </c>
      <c r="AI100">
        <v>0</v>
      </c>
      <c r="AJ100">
        <v>1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BA100" t="s">
        <v>107</v>
      </c>
      <c r="BB100" t="e">
        <f ca="1">- Useful but _xludf.not as good as a regular degree</f>
        <v>#NAME?</v>
      </c>
      <c r="BD100" t="e">
        <f ca="1">- I am _xludf.not interested in vocational education</f>
        <v>#NAME?</v>
      </c>
      <c r="BE100">
        <v>1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N100" t="s">
        <v>107</v>
      </c>
      <c r="BQ100" t="e">
        <f ca="1">- No internet connection / computer - Cannot afford The courses</f>
        <v>#NAME?</v>
      </c>
      <c r="BR100">
        <v>0</v>
      </c>
      <c r="BS100">
        <v>0</v>
      </c>
      <c r="BT100">
        <v>1</v>
      </c>
      <c r="BU100">
        <v>0</v>
      </c>
      <c r="BV100">
        <v>1</v>
      </c>
      <c r="BW100">
        <v>0</v>
      </c>
      <c r="BX100" t="s">
        <v>108</v>
      </c>
      <c r="BY100" t="e">
        <f ca="1">- Very Useful, as good as a regular - - Difficult to access</f>
        <v>#NAME?</v>
      </c>
      <c r="BZ100">
        <v>0</v>
      </c>
      <c r="CA100">
        <v>0</v>
      </c>
      <c r="CB100">
        <v>1</v>
      </c>
      <c r="CC100">
        <v>1</v>
      </c>
      <c r="CD100">
        <v>0</v>
      </c>
      <c r="CE100" t="e">
        <f ca="1">- Facebook groups/pages  - Friends - Teachers</f>
        <v>#NAME?</v>
      </c>
      <c r="CF100">
        <v>1</v>
      </c>
      <c r="CG100">
        <v>0</v>
      </c>
      <c r="CH100">
        <v>1</v>
      </c>
      <c r="CI100">
        <v>0</v>
      </c>
      <c r="CJ100">
        <v>0</v>
      </c>
      <c r="CK100">
        <v>1</v>
      </c>
      <c r="CL100">
        <v>0</v>
      </c>
      <c r="CN100" t="s">
        <v>109</v>
      </c>
      <c r="CO100" t="s">
        <v>110</v>
      </c>
      <c r="CP100" t="s">
        <v>111</v>
      </c>
      <c r="CQ100">
        <v>3873991</v>
      </c>
      <c r="CR100" t="s">
        <v>465</v>
      </c>
      <c r="CS100" t="s">
        <v>466</v>
      </c>
      <c r="CT100">
        <v>99</v>
      </c>
    </row>
    <row r="101" spans="1:98">
      <c r="A101">
        <v>100</v>
      </c>
      <c r="B101" t="s">
        <v>97</v>
      </c>
      <c r="C101">
        <v>27</v>
      </c>
      <c r="D101" t="s">
        <v>115</v>
      </c>
      <c r="E101" t="s">
        <v>133</v>
      </c>
      <c r="F101" t="s">
        <v>100</v>
      </c>
      <c r="G101" t="s">
        <v>117</v>
      </c>
      <c r="J101" t="s">
        <v>467</v>
      </c>
      <c r="K101">
        <v>0</v>
      </c>
      <c r="L101">
        <v>0</v>
      </c>
      <c r="M101">
        <v>1</v>
      </c>
      <c r="N101">
        <v>0</v>
      </c>
      <c r="O101">
        <v>1</v>
      </c>
      <c r="P101">
        <v>0</v>
      </c>
      <c r="Q101">
        <v>0</v>
      </c>
      <c r="R101">
        <v>0</v>
      </c>
      <c r="X101" t="s">
        <v>197</v>
      </c>
      <c r="Y101">
        <v>1</v>
      </c>
      <c r="Z101">
        <v>0</v>
      </c>
      <c r="AA101">
        <v>0</v>
      </c>
      <c r="AB101">
        <v>1</v>
      </c>
      <c r="AC101">
        <v>0</v>
      </c>
      <c r="AD101">
        <v>0</v>
      </c>
      <c r="AE101">
        <v>0</v>
      </c>
      <c r="AG101" t="s">
        <v>120</v>
      </c>
      <c r="AH101" t="s">
        <v>350</v>
      </c>
      <c r="AI101">
        <v>0</v>
      </c>
      <c r="AJ101">
        <v>1</v>
      </c>
      <c r="AK101">
        <v>0</v>
      </c>
      <c r="AL101">
        <v>1</v>
      </c>
      <c r="AM101">
        <v>0</v>
      </c>
      <c r="AN101">
        <v>0</v>
      </c>
      <c r="AO101">
        <v>0</v>
      </c>
      <c r="AP101">
        <v>1</v>
      </c>
      <c r="BA101" t="s">
        <v>106</v>
      </c>
      <c r="BB101" t="e">
        <f ca="1">- Very Useful _xludf.and provides a job opportunity _xludf.right away.</f>
        <v>#NAME?</v>
      </c>
      <c r="BD101" t="s">
        <v>139</v>
      </c>
      <c r="BE101">
        <v>0</v>
      </c>
      <c r="BF101">
        <v>1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 s="2" t="s">
        <v>468</v>
      </c>
      <c r="BN101" t="s">
        <v>107</v>
      </c>
      <c r="BQ101" t="e">
        <f ca="1">- _xludf.not available in subjects I want to study</f>
        <v>#NAME?</v>
      </c>
      <c r="BR101">
        <v>1</v>
      </c>
      <c r="BS101">
        <v>0</v>
      </c>
      <c r="BT101">
        <v>0</v>
      </c>
      <c r="BU101">
        <v>0</v>
      </c>
      <c r="BV101">
        <v>0</v>
      </c>
      <c r="BW101">
        <v>0</v>
      </c>
      <c r="BX101" t="s">
        <v>179</v>
      </c>
      <c r="BY101" t="e">
        <f ca="1">- Very Useful, as good as a regular degree</f>
        <v>#NAME?</v>
      </c>
      <c r="BZ101">
        <v>0</v>
      </c>
      <c r="CA101">
        <v>0</v>
      </c>
      <c r="CB101">
        <v>1</v>
      </c>
      <c r="CC101">
        <v>0</v>
      </c>
      <c r="CD101">
        <v>0</v>
      </c>
      <c r="CE101" t="e">
        <f ca="1">- Facebook groups/pages  - Friends</f>
        <v>#NAME?</v>
      </c>
      <c r="CF101">
        <v>1</v>
      </c>
      <c r="CG101">
        <v>0</v>
      </c>
      <c r="CH101">
        <v>0</v>
      </c>
      <c r="CI101">
        <v>0</v>
      </c>
      <c r="CJ101">
        <v>0</v>
      </c>
      <c r="CK101">
        <v>1</v>
      </c>
      <c r="CL101">
        <v>0</v>
      </c>
      <c r="CN101" t="s">
        <v>109</v>
      </c>
      <c r="CO101" t="s">
        <v>110</v>
      </c>
      <c r="CP101" t="s">
        <v>111</v>
      </c>
      <c r="CQ101">
        <v>3874861</v>
      </c>
      <c r="CR101" t="s">
        <v>469</v>
      </c>
      <c r="CS101" t="s">
        <v>470</v>
      </c>
      <c r="CT101">
        <v>100</v>
      </c>
    </row>
    <row r="102" spans="1:98">
      <c r="A102">
        <v>101</v>
      </c>
      <c r="B102" t="s">
        <v>97</v>
      </c>
      <c r="C102">
        <v>18</v>
      </c>
      <c r="D102" t="s">
        <v>98</v>
      </c>
      <c r="E102" t="s">
        <v>177</v>
      </c>
      <c r="F102" t="s">
        <v>183</v>
      </c>
      <c r="G102" t="s">
        <v>117</v>
      </c>
      <c r="J102" t="s">
        <v>152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</v>
      </c>
      <c r="X102" t="s">
        <v>263</v>
      </c>
      <c r="Y102">
        <v>1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G102" t="s">
        <v>120</v>
      </c>
      <c r="AH102" t="s">
        <v>184</v>
      </c>
      <c r="AI102">
        <v>1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R102" t="s">
        <v>106</v>
      </c>
      <c r="AS102" t="e">
        <f ca="1">- Cannot contact public servants _xludf.or Teachers - Donâ€™t Have family in Syria to _xludf.help me - School, college _xludf.or directorate out of service</f>
        <v>#NAME?</v>
      </c>
      <c r="AT102">
        <v>1</v>
      </c>
      <c r="AU102">
        <v>0</v>
      </c>
      <c r="AV102">
        <v>1</v>
      </c>
      <c r="AW102">
        <v>1</v>
      </c>
      <c r="AX102">
        <v>0</v>
      </c>
      <c r="AY102">
        <v>0</v>
      </c>
      <c r="BA102" t="s">
        <v>107</v>
      </c>
      <c r="BB102" t="e">
        <f ca="1">- Very Useful _xludf.and provides a job opportunity _xludf.right away.</f>
        <v>#NAME?</v>
      </c>
      <c r="BD102" t="e">
        <f ca="1">- Nursing / medical care</f>
        <v>#NAME?</v>
      </c>
      <c r="BE102">
        <v>0</v>
      </c>
      <c r="BF102">
        <v>0</v>
      </c>
      <c r="BG102">
        <v>0</v>
      </c>
      <c r="BH102">
        <v>0</v>
      </c>
      <c r="BI102">
        <v>1</v>
      </c>
      <c r="BJ102">
        <v>0</v>
      </c>
      <c r="BK102">
        <v>0</v>
      </c>
      <c r="BL102">
        <v>0</v>
      </c>
      <c r="BN102" t="s">
        <v>107</v>
      </c>
      <c r="BQ102" t="e">
        <f ca="1">- No internet connection / computer - Cannot afford The courses</f>
        <v>#NAME?</v>
      </c>
      <c r="BR102">
        <v>0</v>
      </c>
      <c r="BS102">
        <v>0</v>
      </c>
      <c r="BT102">
        <v>1</v>
      </c>
      <c r="BU102">
        <v>0</v>
      </c>
      <c r="BV102">
        <v>1</v>
      </c>
      <c r="BW102">
        <v>0</v>
      </c>
      <c r="BX102" t="s">
        <v>257</v>
      </c>
      <c r="BY102" t="s">
        <v>199</v>
      </c>
      <c r="BZ102">
        <v>1</v>
      </c>
      <c r="CA102">
        <v>0</v>
      </c>
      <c r="CB102">
        <v>0</v>
      </c>
      <c r="CC102">
        <v>0</v>
      </c>
      <c r="CD102">
        <v>1</v>
      </c>
      <c r="CE102" t="e">
        <f ca="1">- Friends - Teachers</f>
        <v>#NAME?</v>
      </c>
      <c r="CF102">
        <v>1</v>
      </c>
      <c r="CG102">
        <v>0</v>
      </c>
      <c r="CH102">
        <v>1</v>
      </c>
      <c r="CI102">
        <v>0</v>
      </c>
      <c r="CJ102">
        <v>0</v>
      </c>
      <c r="CK102">
        <v>0</v>
      </c>
      <c r="CL102">
        <v>0</v>
      </c>
      <c r="CN102" t="s">
        <v>109</v>
      </c>
      <c r="CO102" t="s">
        <v>110</v>
      </c>
      <c r="CP102" t="s">
        <v>111</v>
      </c>
      <c r="CQ102">
        <v>3876139</v>
      </c>
      <c r="CR102" t="s">
        <v>471</v>
      </c>
      <c r="CS102" t="s">
        <v>472</v>
      </c>
      <c r="CT102">
        <v>101</v>
      </c>
    </row>
    <row r="103" spans="1:98">
      <c r="A103">
        <v>102</v>
      </c>
      <c r="B103" t="s">
        <v>236</v>
      </c>
      <c r="C103">
        <v>39</v>
      </c>
      <c r="D103" t="s">
        <v>115</v>
      </c>
      <c r="E103" t="s">
        <v>177</v>
      </c>
      <c r="F103" t="s">
        <v>100</v>
      </c>
      <c r="G103" t="s">
        <v>117</v>
      </c>
      <c r="J103" t="s">
        <v>103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1</v>
      </c>
      <c r="Q103">
        <v>0</v>
      </c>
      <c r="R103">
        <v>0</v>
      </c>
      <c r="X103" t="s">
        <v>209</v>
      </c>
      <c r="Y103">
        <v>0</v>
      </c>
      <c r="Z103">
        <v>0</v>
      </c>
      <c r="AA103">
        <v>0</v>
      </c>
      <c r="AB103">
        <v>1</v>
      </c>
      <c r="AC103">
        <v>0</v>
      </c>
      <c r="AD103">
        <v>1</v>
      </c>
      <c r="AE103">
        <v>0</v>
      </c>
      <c r="AG103" t="s">
        <v>120</v>
      </c>
      <c r="AH103" t="s">
        <v>473</v>
      </c>
      <c r="AI103">
        <v>0</v>
      </c>
      <c r="AJ103">
        <v>1</v>
      </c>
      <c r="AK103">
        <v>1</v>
      </c>
      <c r="AL103">
        <v>0</v>
      </c>
      <c r="AM103">
        <v>0</v>
      </c>
      <c r="AN103">
        <v>0</v>
      </c>
      <c r="AO103">
        <v>0</v>
      </c>
      <c r="AP103">
        <v>1</v>
      </c>
      <c r="AQ103" t="s">
        <v>474</v>
      </c>
      <c r="BA103" t="s">
        <v>106</v>
      </c>
      <c r="BB103" t="e">
        <f ca="1">- Useful but _xludf.not as good as a regular degree</f>
        <v>#NAME?</v>
      </c>
      <c r="BD103" t="e">
        <f ca="1">- Project Management / Accountancy - Nursing / medical care</f>
        <v>#NAME?</v>
      </c>
      <c r="BE103">
        <v>0</v>
      </c>
      <c r="BF103">
        <v>0</v>
      </c>
      <c r="BG103">
        <v>1</v>
      </c>
      <c r="BH103">
        <v>0</v>
      </c>
      <c r="BI103">
        <v>1</v>
      </c>
      <c r="BJ103">
        <v>0</v>
      </c>
      <c r="BK103">
        <v>0</v>
      </c>
      <c r="BL103">
        <v>0</v>
      </c>
      <c r="BN103" t="s">
        <v>107</v>
      </c>
      <c r="BQ103" t="e">
        <f ca="1">- No internet connection / computer - Cannot afford The courses</f>
        <v>#NAME?</v>
      </c>
      <c r="BR103">
        <v>0</v>
      </c>
      <c r="BS103">
        <v>0</v>
      </c>
      <c r="BT103">
        <v>1</v>
      </c>
      <c r="BU103">
        <v>0</v>
      </c>
      <c r="BV103">
        <v>1</v>
      </c>
      <c r="BW103">
        <v>0</v>
      </c>
      <c r="BX103" t="s">
        <v>108</v>
      </c>
      <c r="BY103" t="e">
        <f ca="1">- Difficult to access</f>
        <v>#NAME?</v>
      </c>
      <c r="BZ103">
        <v>0</v>
      </c>
      <c r="CA103">
        <v>0</v>
      </c>
      <c r="CB103">
        <v>0</v>
      </c>
      <c r="CC103">
        <v>1</v>
      </c>
      <c r="CD103">
        <v>0</v>
      </c>
      <c r="CE103" t="e">
        <f ca="1">- Facebook groups/pages</f>
        <v>#NAME?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1</v>
      </c>
      <c r="CL103">
        <v>0</v>
      </c>
      <c r="CN103" t="s">
        <v>109</v>
      </c>
      <c r="CO103" t="s">
        <v>110</v>
      </c>
      <c r="CP103" t="s">
        <v>111</v>
      </c>
      <c r="CQ103">
        <v>3876215</v>
      </c>
      <c r="CR103" t="s">
        <v>475</v>
      </c>
      <c r="CS103" t="s">
        <v>476</v>
      </c>
      <c r="CT103">
        <v>102</v>
      </c>
    </row>
    <row r="104" spans="1:98">
      <c r="A104">
        <v>103</v>
      </c>
      <c r="B104" t="s">
        <v>477</v>
      </c>
      <c r="C104">
        <v>17</v>
      </c>
      <c r="D104" t="s">
        <v>115</v>
      </c>
      <c r="E104" t="s">
        <v>177</v>
      </c>
      <c r="F104" t="s">
        <v>183</v>
      </c>
      <c r="G104" t="s">
        <v>117</v>
      </c>
      <c r="J104" t="s">
        <v>208</v>
      </c>
      <c r="K104">
        <v>0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1</v>
      </c>
      <c r="R104">
        <v>0</v>
      </c>
      <c r="X104" t="s">
        <v>197</v>
      </c>
      <c r="Y104">
        <v>1</v>
      </c>
      <c r="Z104">
        <v>0</v>
      </c>
      <c r="AA104">
        <v>0</v>
      </c>
      <c r="AB104">
        <v>1</v>
      </c>
      <c r="AC104">
        <v>0</v>
      </c>
      <c r="AD104">
        <v>0</v>
      </c>
      <c r="AE104">
        <v>0</v>
      </c>
      <c r="AG104" t="s">
        <v>120</v>
      </c>
      <c r="AH104" t="s">
        <v>184</v>
      </c>
      <c r="AI104">
        <v>1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R104" t="s">
        <v>107</v>
      </c>
      <c r="AS104" t="e">
        <f ca="1">- Cannot contact public servants _xludf.or Teachers - Have to go in person but can _xludf.not go _xludf.for security reasons - School, college _xludf.or directorate out of service</f>
        <v>#NAME?</v>
      </c>
      <c r="AT104">
        <v>1</v>
      </c>
      <c r="AU104">
        <v>1</v>
      </c>
      <c r="AV104">
        <v>1</v>
      </c>
      <c r="AW104">
        <v>0</v>
      </c>
      <c r="AX104">
        <v>0</v>
      </c>
      <c r="AY104">
        <v>0</v>
      </c>
      <c r="BA104" t="s">
        <v>107</v>
      </c>
      <c r="BB104" t="e">
        <f ca="1">- Useful but _xludf.not as good as a regular degree</f>
        <v>#NAME?</v>
      </c>
      <c r="BD104" t="e">
        <f ca="1">- I am _xludf.not interested in vocational education</f>
        <v>#NAME?</v>
      </c>
      <c r="BE104">
        <v>1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N104" t="s">
        <v>107</v>
      </c>
      <c r="BQ104" t="e">
        <f ca="1">- Do _xludf.not _xludf.count towards a recognized qualification</f>
        <v>#NAME?</v>
      </c>
      <c r="BR104">
        <v>0</v>
      </c>
      <c r="BS104">
        <v>1</v>
      </c>
      <c r="BT104">
        <v>0</v>
      </c>
      <c r="BU104">
        <v>0</v>
      </c>
      <c r="BV104">
        <v>0</v>
      </c>
      <c r="BW104">
        <v>0</v>
      </c>
      <c r="BX104" t="s">
        <v>108</v>
      </c>
      <c r="BY104" t="s">
        <v>199</v>
      </c>
      <c r="BZ104">
        <v>1</v>
      </c>
      <c r="CA104">
        <v>0</v>
      </c>
      <c r="CB104">
        <v>0</v>
      </c>
      <c r="CC104">
        <v>0</v>
      </c>
      <c r="CD104">
        <v>1</v>
      </c>
      <c r="CE104" t="e">
        <f ca="1">- Facebook groups/pages</f>
        <v>#NAME?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1</v>
      </c>
      <c r="CL104">
        <v>0</v>
      </c>
      <c r="CN104" t="s">
        <v>109</v>
      </c>
      <c r="CO104" t="s">
        <v>110</v>
      </c>
      <c r="CP104" t="s">
        <v>111</v>
      </c>
      <c r="CQ104">
        <v>3876888</v>
      </c>
      <c r="CR104" t="s">
        <v>478</v>
      </c>
      <c r="CS104" t="s">
        <v>479</v>
      </c>
      <c r="CT104">
        <v>103</v>
      </c>
    </row>
    <row r="105" spans="1:98">
      <c r="A105">
        <v>104</v>
      </c>
      <c r="B105" t="s">
        <v>221</v>
      </c>
      <c r="C105">
        <v>25</v>
      </c>
      <c r="D105" t="s">
        <v>115</v>
      </c>
      <c r="E105" t="s">
        <v>177</v>
      </c>
      <c r="F105" t="s">
        <v>157</v>
      </c>
      <c r="G105" t="s">
        <v>117</v>
      </c>
      <c r="J105" t="s">
        <v>139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T105" t="s">
        <v>480</v>
      </c>
      <c r="X105" t="s">
        <v>136</v>
      </c>
      <c r="Y105">
        <v>0</v>
      </c>
      <c r="Z105">
        <v>0</v>
      </c>
      <c r="AA105">
        <v>0</v>
      </c>
      <c r="AB105">
        <v>1</v>
      </c>
      <c r="AC105">
        <v>1</v>
      </c>
      <c r="AD105">
        <v>0</v>
      </c>
      <c r="AE105">
        <v>0</v>
      </c>
      <c r="AG105" t="s">
        <v>120</v>
      </c>
      <c r="AH105" t="s">
        <v>462</v>
      </c>
      <c r="AI105">
        <v>0</v>
      </c>
      <c r="AJ105">
        <v>0</v>
      </c>
      <c r="AK105">
        <v>0</v>
      </c>
      <c r="AL105">
        <v>1</v>
      </c>
      <c r="AM105">
        <v>0</v>
      </c>
      <c r="AN105">
        <v>1</v>
      </c>
      <c r="AO105">
        <v>0</v>
      </c>
      <c r="AP105">
        <v>1</v>
      </c>
      <c r="BA105" t="s">
        <v>107</v>
      </c>
      <c r="BB105" t="e">
        <f ca="1">- Useful but _xludf.not as good as a regular degree</f>
        <v>#NAME?</v>
      </c>
      <c r="BD105" t="e">
        <f ca="1">- Project Management / Accountancy</f>
        <v>#NAME?</v>
      </c>
      <c r="BE105">
        <v>0</v>
      </c>
      <c r="BF105">
        <v>0</v>
      </c>
      <c r="BG105">
        <v>1</v>
      </c>
      <c r="BH105">
        <v>0</v>
      </c>
      <c r="BI105">
        <v>0</v>
      </c>
      <c r="BJ105">
        <v>0</v>
      </c>
      <c r="BK105">
        <v>0</v>
      </c>
      <c r="BL105">
        <v>0</v>
      </c>
      <c r="BN105" t="s">
        <v>107</v>
      </c>
      <c r="BQ105" t="e">
        <f ca="1">- Do _xludf.not _xludf.count towards a recognized qualification</f>
        <v>#NAME?</v>
      </c>
      <c r="BR105">
        <v>0</v>
      </c>
      <c r="BS105">
        <v>1</v>
      </c>
      <c r="BT105">
        <v>0</v>
      </c>
      <c r="BU105">
        <v>0</v>
      </c>
      <c r="BV105">
        <v>0</v>
      </c>
      <c r="BW105">
        <v>0</v>
      </c>
      <c r="BX105" t="s">
        <v>108</v>
      </c>
      <c r="BY105" t="e">
        <f ca="1">- _xludf.not worth The _xludf.time _xludf.or money spent on it - Useful but _xludf.not as good as going to university</f>
        <v>#NAME?</v>
      </c>
      <c r="BZ105">
        <v>1</v>
      </c>
      <c r="CA105">
        <v>1</v>
      </c>
      <c r="CB105">
        <v>0</v>
      </c>
      <c r="CC105">
        <v>0</v>
      </c>
      <c r="CD105">
        <v>0</v>
      </c>
      <c r="CE105" t="e">
        <f ca="1">- Facebook groups/pages  - Friends</f>
        <v>#NAME?</v>
      </c>
      <c r="CF105">
        <v>1</v>
      </c>
      <c r="CG105">
        <v>0</v>
      </c>
      <c r="CH105">
        <v>0</v>
      </c>
      <c r="CI105">
        <v>0</v>
      </c>
      <c r="CJ105">
        <v>0</v>
      </c>
      <c r="CK105">
        <v>1</v>
      </c>
      <c r="CL105">
        <v>0</v>
      </c>
      <c r="CN105" t="s">
        <v>109</v>
      </c>
      <c r="CO105" t="s">
        <v>110</v>
      </c>
      <c r="CP105" t="s">
        <v>111</v>
      </c>
      <c r="CQ105">
        <v>3877333</v>
      </c>
      <c r="CR105" t="s">
        <v>481</v>
      </c>
      <c r="CS105" t="s">
        <v>482</v>
      </c>
      <c r="CT105">
        <v>104</v>
      </c>
    </row>
    <row r="106" spans="1:98">
      <c r="A106">
        <v>105</v>
      </c>
      <c r="B106" t="s">
        <v>349</v>
      </c>
      <c r="C106">
        <v>22</v>
      </c>
      <c r="D106" t="s">
        <v>115</v>
      </c>
      <c r="E106" t="s">
        <v>177</v>
      </c>
      <c r="F106" t="s">
        <v>169</v>
      </c>
      <c r="G106" t="s">
        <v>117</v>
      </c>
      <c r="J106" t="s">
        <v>483</v>
      </c>
      <c r="K106">
        <v>0</v>
      </c>
      <c r="L106">
        <v>1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0</v>
      </c>
      <c r="S106" t="s">
        <v>484</v>
      </c>
      <c r="X106" t="s">
        <v>197</v>
      </c>
      <c r="Y106">
        <v>1</v>
      </c>
      <c r="Z106">
        <v>0</v>
      </c>
      <c r="AA106">
        <v>0</v>
      </c>
      <c r="AB106">
        <v>1</v>
      </c>
      <c r="AC106">
        <v>0</v>
      </c>
      <c r="AD106">
        <v>0</v>
      </c>
      <c r="AE106">
        <v>0</v>
      </c>
      <c r="AG106" t="s">
        <v>120</v>
      </c>
      <c r="AH106" t="s">
        <v>184</v>
      </c>
      <c r="AI106">
        <v>1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R106" t="s">
        <v>107</v>
      </c>
      <c r="AS106" t="e">
        <f ca="1">- Cannot contact public servants _xludf.or Teachers - School, college _xludf.or directorate out of service</f>
        <v>#NAME?</v>
      </c>
      <c r="AT106">
        <v>1</v>
      </c>
      <c r="AU106">
        <v>0</v>
      </c>
      <c r="AV106">
        <v>1</v>
      </c>
      <c r="AW106">
        <v>0</v>
      </c>
      <c r="AX106">
        <v>0</v>
      </c>
      <c r="AY106">
        <v>0</v>
      </c>
      <c r="BA106" t="s">
        <v>106</v>
      </c>
      <c r="BB106" t="e">
        <f ca="1">- Useful but _xludf.not as good as a regular degree</f>
        <v>#NAME?</v>
      </c>
      <c r="BD106" t="e">
        <f ca="1">- Construction (builder, carpenter, electrician, blacksmith) - Tourism / Restaurant _xludf.and hotel Management</f>
        <v>#NAME?</v>
      </c>
      <c r="BE106">
        <v>0</v>
      </c>
      <c r="BF106">
        <v>0</v>
      </c>
      <c r="BG106">
        <v>0</v>
      </c>
      <c r="BH106">
        <v>1</v>
      </c>
      <c r="BI106">
        <v>0</v>
      </c>
      <c r="BJ106">
        <v>1</v>
      </c>
      <c r="BK106">
        <v>0</v>
      </c>
      <c r="BL106">
        <v>0</v>
      </c>
      <c r="BN106" t="s">
        <v>107</v>
      </c>
      <c r="BQ106" t="e">
        <f ca="1">- Do _xludf.not _xludf.count towards a recognized qualification - Donâ€™t know how to _xludf.find/enroll in a suitable program</f>
        <v>#NAME?</v>
      </c>
      <c r="BR106">
        <v>0</v>
      </c>
      <c r="BS106">
        <v>1</v>
      </c>
      <c r="BT106">
        <v>0</v>
      </c>
      <c r="BU106">
        <v>1</v>
      </c>
      <c r="BV106">
        <v>0</v>
      </c>
      <c r="BW106">
        <v>0</v>
      </c>
      <c r="BX106" t="s">
        <v>108</v>
      </c>
      <c r="BY106" t="e">
        <f ca="1">- Useful but _xludf.not as good as going to university</f>
        <v>#NAME?</v>
      </c>
      <c r="BZ106">
        <v>1</v>
      </c>
      <c r="CA106">
        <v>0</v>
      </c>
      <c r="CB106">
        <v>0</v>
      </c>
      <c r="CC106">
        <v>0</v>
      </c>
      <c r="CD106">
        <v>0</v>
      </c>
      <c r="CE106" t="e">
        <f ca="1">- Teachers</f>
        <v>#NAME?</v>
      </c>
      <c r="CF106">
        <v>0</v>
      </c>
      <c r="CG106">
        <v>0</v>
      </c>
      <c r="CH106">
        <v>1</v>
      </c>
      <c r="CI106">
        <v>0</v>
      </c>
      <c r="CJ106">
        <v>0</v>
      </c>
      <c r="CK106">
        <v>0</v>
      </c>
      <c r="CL106">
        <v>0</v>
      </c>
      <c r="CN106" t="s">
        <v>109</v>
      </c>
      <c r="CO106" t="s">
        <v>110</v>
      </c>
      <c r="CP106" t="s">
        <v>111</v>
      </c>
      <c r="CQ106">
        <v>3877621</v>
      </c>
      <c r="CR106" t="s">
        <v>485</v>
      </c>
      <c r="CS106" t="s">
        <v>486</v>
      </c>
      <c r="CT106">
        <v>105</v>
      </c>
    </row>
    <row r="107" spans="1:98">
      <c r="A107">
        <v>106</v>
      </c>
      <c r="B107" t="s">
        <v>114</v>
      </c>
      <c r="C107">
        <v>21</v>
      </c>
      <c r="D107" t="s">
        <v>98</v>
      </c>
      <c r="E107" t="s">
        <v>177</v>
      </c>
      <c r="F107" t="s">
        <v>169</v>
      </c>
      <c r="G107" t="s">
        <v>117</v>
      </c>
      <c r="J107" t="s">
        <v>297</v>
      </c>
      <c r="K107">
        <v>0</v>
      </c>
      <c r="L107">
        <v>0</v>
      </c>
      <c r="M107">
        <v>0</v>
      </c>
      <c r="N107">
        <v>1</v>
      </c>
      <c r="O107">
        <v>0</v>
      </c>
      <c r="P107">
        <v>0</v>
      </c>
      <c r="Q107">
        <v>1</v>
      </c>
      <c r="R107">
        <v>0</v>
      </c>
      <c r="X107" t="s">
        <v>394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1</v>
      </c>
      <c r="AF107" t="s">
        <v>487</v>
      </c>
      <c r="AG107" t="s">
        <v>120</v>
      </c>
      <c r="AH107" t="s">
        <v>129</v>
      </c>
      <c r="AI107">
        <v>0</v>
      </c>
      <c r="AJ107">
        <v>1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BA107" t="s">
        <v>107</v>
      </c>
      <c r="BB107" t="e">
        <f ca="1">- Useful but _xludf.not as good as a regular degree</f>
        <v>#NAME?</v>
      </c>
      <c r="BD107" t="e">
        <f ca="1">- Project Management / Accountancy - Nursing / medical care</f>
        <v>#NAME?</v>
      </c>
      <c r="BE107">
        <v>0</v>
      </c>
      <c r="BF107">
        <v>0</v>
      </c>
      <c r="BG107">
        <v>1</v>
      </c>
      <c r="BH107">
        <v>0</v>
      </c>
      <c r="BI107">
        <v>1</v>
      </c>
      <c r="BJ107">
        <v>0</v>
      </c>
      <c r="BK107">
        <v>0</v>
      </c>
      <c r="BL107">
        <v>0</v>
      </c>
      <c r="BN107" t="s">
        <v>107</v>
      </c>
      <c r="BQ107" t="e">
        <f ca="1">- Cannot afford The courses</f>
        <v>#NAME?</v>
      </c>
      <c r="BR107">
        <v>0</v>
      </c>
      <c r="BS107">
        <v>0</v>
      </c>
      <c r="BT107">
        <v>0</v>
      </c>
      <c r="BU107">
        <v>0</v>
      </c>
      <c r="BV107">
        <v>1</v>
      </c>
      <c r="BW107">
        <v>0</v>
      </c>
      <c r="BX107" t="s">
        <v>108</v>
      </c>
      <c r="BY107" t="e">
        <f ca="1">- Useful but _xludf.not as good as going to university</f>
        <v>#NAME?</v>
      </c>
      <c r="BZ107">
        <v>1</v>
      </c>
      <c r="CA107">
        <v>0</v>
      </c>
      <c r="CB107">
        <v>0</v>
      </c>
      <c r="CC107">
        <v>0</v>
      </c>
      <c r="CD107">
        <v>0</v>
      </c>
      <c r="CE107" t="e">
        <f ca="1">- Facebook groups/pages  - Friends</f>
        <v>#NAME?</v>
      </c>
      <c r="CF107">
        <v>1</v>
      </c>
      <c r="CG107">
        <v>0</v>
      </c>
      <c r="CH107">
        <v>0</v>
      </c>
      <c r="CI107">
        <v>0</v>
      </c>
      <c r="CJ107">
        <v>0</v>
      </c>
      <c r="CK107">
        <v>1</v>
      </c>
      <c r="CL107">
        <v>0</v>
      </c>
      <c r="CN107" t="s">
        <v>109</v>
      </c>
      <c r="CO107" t="s">
        <v>110</v>
      </c>
      <c r="CP107" t="s">
        <v>111</v>
      </c>
      <c r="CQ107">
        <v>3878024</v>
      </c>
      <c r="CR107" t="s">
        <v>488</v>
      </c>
      <c r="CS107" t="s">
        <v>489</v>
      </c>
      <c r="CT107">
        <v>106</v>
      </c>
    </row>
    <row r="108" spans="1:98">
      <c r="A108">
        <v>107</v>
      </c>
      <c r="B108" t="s">
        <v>114</v>
      </c>
      <c r="C108">
        <v>30</v>
      </c>
      <c r="D108" t="s">
        <v>115</v>
      </c>
      <c r="E108" t="s">
        <v>177</v>
      </c>
      <c r="F108" t="s">
        <v>157</v>
      </c>
      <c r="G108" t="s">
        <v>117</v>
      </c>
      <c r="J108" t="s">
        <v>103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1</v>
      </c>
      <c r="Q108">
        <v>0</v>
      </c>
      <c r="R108">
        <v>0</v>
      </c>
      <c r="X108" t="s">
        <v>127</v>
      </c>
      <c r="Y108">
        <v>0</v>
      </c>
      <c r="Z108">
        <v>0</v>
      </c>
      <c r="AA108">
        <v>0</v>
      </c>
      <c r="AB108">
        <v>1</v>
      </c>
      <c r="AC108">
        <v>0</v>
      </c>
      <c r="AD108">
        <v>0</v>
      </c>
      <c r="AE108">
        <v>0</v>
      </c>
      <c r="AG108" t="s">
        <v>120</v>
      </c>
      <c r="AH108" t="s">
        <v>293</v>
      </c>
      <c r="AI108">
        <v>0</v>
      </c>
      <c r="AJ108">
        <v>0</v>
      </c>
      <c r="AK108">
        <v>0</v>
      </c>
      <c r="AL108">
        <v>1</v>
      </c>
      <c r="AM108">
        <v>0</v>
      </c>
      <c r="AN108">
        <v>0</v>
      </c>
      <c r="AO108">
        <v>0</v>
      </c>
      <c r="AP108">
        <v>0</v>
      </c>
      <c r="BA108" t="s">
        <v>106</v>
      </c>
      <c r="BB108" t="e">
        <f ca="1">- Very Useful _xludf.and provides a job opportunity _xludf.right away.</f>
        <v>#NAME?</v>
      </c>
      <c r="BD108" t="e">
        <f ca="1">- I am _xludf.not interested in vocational education</f>
        <v>#NAME?</v>
      </c>
      <c r="BE108">
        <v>1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N108" t="s">
        <v>107</v>
      </c>
      <c r="BQ108" t="e">
        <f ca="1">- Cannot afford The courses</f>
        <v>#NAME?</v>
      </c>
      <c r="BR108">
        <v>0</v>
      </c>
      <c r="BS108">
        <v>0</v>
      </c>
      <c r="BT108">
        <v>0</v>
      </c>
      <c r="BU108">
        <v>0</v>
      </c>
      <c r="BV108">
        <v>1</v>
      </c>
      <c r="BW108">
        <v>0</v>
      </c>
      <c r="BX108" t="s">
        <v>108</v>
      </c>
      <c r="BY108" t="e">
        <f ca="1">- _xludf.not worth The _xludf.time _xludf.or money spent on it - Useful but _xludf.not as good as going to university</f>
        <v>#NAME?</v>
      </c>
      <c r="BZ108">
        <v>1</v>
      </c>
      <c r="CA108">
        <v>1</v>
      </c>
      <c r="CB108">
        <v>0</v>
      </c>
      <c r="CC108">
        <v>0</v>
      </c>
      <c r="CD108">
        <v>0</v>
      </c>
      <c r="CE108" t="e">
        <f ca="1">- Facebook groups/pages  - Friends</f>
        <v>#NAME?</v>
      </c>
      <c r="CF108">
        <v>1</v>
      </c>
      <c r="CG108">
        <v>0</v>
      </c>
      <c r="CH108">
        <v>0</v>
      </c>
      <c r="CI108">
        <v>0</v>
      </c>
      <c r="CJ108">
        <v>0</v>
      </c>
      <c r="CK108">
        <v>1</v>
      </c>
      <c r="CL108">
        <v>0</v>
      </c>
      <c r="CN108" t="s">
        <v>109</v>
      </c>
      <c r="CO108" t="s">
        <v>110</v>
      </c>
      <c r="CP108" t="s">
        <v>111</v>
      </c>
      <c r="CQ108">
        <v>3878184</v>
      </c>
      <c r="CR108" t="s">
        <v>490</v>
      </c>
      <c r="CS108" t="s">
        <v>491</v>
      </c>
      <c r="CT108">
        <v>107</v>
      </c>
    </row>
    <row r="109" spans="1:98">
      <c r="A109">
        <v>108</v>
      </c>
      <c r="B109" t="s">
        <v>97</v>
      </c>
      <c r="C109">
        <v>25</v>
      </c>
      <c r="D109" t="s">
        <v>115</v>
      </c>
      <c r="E109" t="s">
        <v>177</v>
      </c>
      <c r="F109" t="s">
        <v>116</v>
      </c>
      <c r="G109" t="s">
        <v>117</v>
      </c>
      <c r="J109" t="s">
        <v>492</v>
      </c>
      <c r="K109">
        <v>0</v>
      </c>
      <c r="L109">
        <v>0</v>
      </c>
      <c r="M109">
        <v>0</v>
      </c>
      <c r="N109">
        <v>0</v>
      </c>
      <c r="O109">
        <v>1</v>
      </c>
      <c r="P109">
        <v>1</v>
      </c>
      <c r="Q109">
        <v>0</v>
      </c>
      <c r="R109">
        <v>0</v>
      </c>
      <c r="X109" t="s">
        <v>238</v>
      </c>
      <c r="Y109">
        <v>0</v>
      </c>
      <c r="Z109">
        <v>0</v>
      </c>
      <c r="AA109">
        <v>1</v>
      </c>
      <c r="AB109">
        <v>0</v>
      </c>
      <c r="AC109">
        <v>0</v>
      </c>
      <c r="AD109">
        <v>0</v>
      </c>
      <c r="AE109">
        <v>0</v>
      </c>
      <c r="AG109" t="s">
        <v>120</v>
      </c>
      <c r="AH109" t="s">
        <v>493</v>
      </c>
      <c r="AI109">
        <v>0</v>
      </c>
      <c r="AJ109">
        <v>1</v>
      </c>
      <c r="AK109">
        <v>0</v>
      </c>
      <c r="AL109">
        <v>0</v>
      </c>
      <c r="AM109">
        <v>0</v>
      </c>
      <c r="AN109">
        <v>1</v>
      </c>
      <c r="AO109">
        <v>1</v>
      </c>
      <c r="AP109">
        <v>1</v>
      </c>
      <c r="BA109" t="s">
        <v>107</v>
      </c>
      <c r="BB109" t="e">
        <f ca="1">- Very Useful _xludf.and provides a job opportunity _xludf.right away.</f>
        <v>#NAME?</v>
      </c>
      <c r="BD109" t="e">
        <f ca="1">- I am _xludf.not interested in vocational education</f>
        <v>#NAME?</v>
      </c>
      <c r="BE109">
        <v>1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N109" t="s">
        <v>107</v>
      </c>
      <c r="BQ109" t="e">
        <f ca="1">- Do _xludf.not _xludf.count towards a recognized qualification</f>
        <v>#NAME?</v>
      </c>
      <c r="BR109">
        <v>0</v>
      </c>
      <c r="BS109">
        <v>1</v>
      </c>
      <c r="BT109">
        <v>0</v>
      </c>
      <c r="BU109">
        <v>0</v>
      </c>
      <c r="BV109">
        <v>0</v>
      </c>
      <c r="BW109">
        <v>0</v>
      </c>
      <c r="BX109" t="s">
        <v>108</v>
      </c>
      <c r="BY109" t="e">
        <f ca="1">- Useful but _xludf.not as good as going to university</f>
        <v>#NAME?</v>
      </c>
      <c r="BZ109">
        <v>1</v>
      </c>
      <c r="CA109">
        <v>0</v>
      </c>
      <c r="CB109">
        <v>0</v>
      </c>
      <c r="CC109">
        <v>0</v>
      </c>
      <c r="CD109">
        <v>0</v>
      </c>
      <c r="CE109" t="e">
        <f ca="1">- Teachers</f>
        <v>#NAME?</v>
      </c>
      <c r="CF109">
        <v>0</v>
      </c>
      <c r="CG109">
        <v>0</v>
      </c>
      <c r="CH109">
        <v>1</v>
      </c>
      <c r="CI109">
        <v>0</v>
      </c>
      <c r="CJ109">
        <v>0</v>
      </c>
      <c r="CK109">
        <v>0</v>
      </c>
      <c r="CL109">
        <v>0</v>
      </c>
      <c r="CN109" t="s">
        <v>109</v>
      </c>
      <c r="CO109" t="s">
        <v>110</v>
      </c>
      <c r="CP109" t="s">
        <v>111</v>
      </c>
      <c r="CQ109">
        <v>3879956</v>
      </c>
      <c r="CR109" t="s">
        <v>494</v>
      </c>
      <c r="CS109" t="s">
        <v>495</v>
      </c>
      <c r="CT109">
        <v>108</v>
      </c>
    </row>
    <row r="110" spans="1:98">
      <c r="A110">
        <v>109</v>
      </c>
      <c r="B110" t="s">
        <v>496</v>
      </c>
      <c r="C110">
        <v>29</v>
      </c>
      <c r="D110" t="s">
        <v>115</v>
      </c>
      <c r="E110" t="s">
        <v>162</v>
      </c>
      <c r="F110" t="s">
        <v>183</v>
      </c>
      <c r="G110" t="s">
        <v>117</v>
      </c>
      <c r="J110" t="s">
        <v>187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0</v>
      </c>
      <c r="X110" t="s">
        <v>119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G110" t="s">
        <v>120</v>
      </c>
      <c r="AH110" t="s">
        <v>184</v>
      </c>
      <c r="AI110">
        <v>1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R110" t="s">
        <v>107</v>
      </c>
      <c r="AS110" t="e">
        <f ca="1">- Retrieving papers is expensive _xludf.now _xludf.and I Do _xludf.not Have The money - Have to go in person but can _xludf.not go _xludf.for security reasons</f>
        <v>#NAME?</v>
      </c>
      <c r="AT110">
        <v>0</v>
      </c>
      <c r="AU110">
        <v>1</v>
      </c>
      <c r="AV110">
        <v>0</v>
      </c>
      <c r="AW110">
        <v>0</v>
      </c>
      <c r="AX110">
        <v>1</v>
      </c>
      <c r="AY110">
        <v>0</v>
      </c>
      <c r="BA110" t="s">
        <v>107</v>
      </c>
      <c r="BB110" t="e">
        <f ca="1">- Useful but _xludf.not as good as a regular degree</f>
        <v>#NAME?</v>
      </c>
      <c r="BD110" t="e">
        <f ca="1">- Project Management / Accountancy</f>
        <v>#NAME?</v>
      </c>
      <c r="BE110">
        <v>0</v>
      </c>
      <c r="BF110">
        <v>0</v>
      </c>
      <c r="BG110">
        <v>1</v>
      </c>
      <c r="BH110">
        <v>0</v>
      </c>
      <c r="BI110">
        <v>0</v>
      </c>
      <c r="BJ110">
        <v>0</v>
      </c>
      <c r="BK110">
        <v>0</v>
      </c>
      <c r="BL110">
        <v>0</v>
      </c>
      <c r="BN110" t="s">
        <v>107</v>
      </c>
      <c r="BQ110" t="e">
        <f ca="1">- No internet connection / computer - Cannot afford The courses</f>
        <v>#NAME?</v>
      </c>
      <c r="BR110">
        <v>0</v>
      </c>
      <c r="BS110">
        <v>0</v>
      </c>
      <c r="BT110">
        <v>1</v>
      </c>
      <c r="BU110">
        <v>0</v>
      </c>
      <c r="BV110">
        <v>1</v>
      </c>
      <c r="BW110">
        <v>0</v>
      </c>
      <c r="BX110" t="s">
        <v>108</v>
      </c>
      <c r="BY110" t="e">
        <f ca="1">- Difficult to access</f>
        <v>#NAME?</v>
      </c>
      <c r="BZ110">
        <v>0</v>
      </c>
      <c r="CA110">
        <v>0</v>
      </c>
      <c r="CB110">
        <v>0</v>
      </c>
      <c r="CC110">
        <v>1</v>
      </c>
      <c r="CD110">
        <v>0</v>
      </c>
      <c r="CE110" t="e">
        <f ca="1">- Facebook groups/pages</f>
        <v>#NAME?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1</v>
      </c>
      <c r="CL110">
        <v>0</v>
      </c>
      <c r="CN110" t="s">
        <v>109</v>
      </c>
      <c r="CO110" t="s">
        <v>110</v>
      </c>
      <c r="CP110" t="s">
        <v>111</v>
      </c>
      <c r="CQ110">
        <v>3880055</v>
      </c>
      <c r="CR110" t="s">
        <v>497</v>
      </c>
      <c r="CS110" t="s">
        <v>498</v>
      </c>
      <c r="CT110">
        <v>109</v>
      </c>
    </row>
    <row r="111" spans="1:98">
      <c r="A111">
        <v>110</v>
      </c>
      <c r="B111" t="s">
        <v>214</v>
      </c>
      <c r="C111">
        <v>30</v>
      </c>
      <c r="D111" t="s">
        <v>98</v>
      </c>
      <c r="E111" t="s">
        <v>177</v>
      </c>
      <c r="F111" t="s">
        <v>100</v>
      </c>
      <c r="G111" t="s">
        <v>117</v>
      </c>
      <c r="J111" t="s">
        <v>103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1</v>
      </c>
      <c r="Q111">
        <v>0</v>
      </c>
      <c r="R111">
        <v>0</v>
      </c>
      <c r="X111" t="s">
        <v>197</v>
      </c>
      <c r="Y111">
        <v>1</v>
      </c>
      <c r="Z111">
        <v>0</v>
      </c>
      <c r="AA111">
        <v>0</v>
      </c>
      <c r="AB111">
        <v>1</v>
      </c>
      <c r="AC111">
        <v>0</v>
      </c>
      <c r="AD111">
        <v>0</v>
      </c>
      <c r="AE111">
        <v>0</v>
      </c>
      <c r="AG111" t="s">
        <v>120</v>
      </c>
      <c r="AH111" t="s">
        <v>216</v>
      </c>
      <c r="AI111">
        <v>0</v>
      </c>
      <c r="AJ111">
        <v>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1</v>
      </c>
      <c r="BA111" t="s">
        <v>107</v>
      </c>
      <c r="BB111" t="e">
        <f ca="1">- Very Useful _xludf.and provides a job opportunity _xludf.right away.</f>
        <v>#NAME?</v>
      </c>
      <c r="BD111" t="e">
        <f ca="1">- Nursing / medical care</f>
        <v>#NAME?</v>
      </c>
      <c r="BE111">
        <v>0</v>
      </c>
      <c r="BF111">
        <v>0</v>
      </c>
      <c r="BG111">
        <v>0</v>
      </c>
      <c r="BH111">
        <v>0</v>
      </c>
      <c r="BI111">
        <v>1</v>
      </c>
      <c r="BJ111">
        <v>0</v>
      </c>
      <c r="BK111">
        <v>0</v>
      </c>
      <c r="BL111">
        <v>0</v>
      </c>
      <c r="BN111" t="s">
        <v>107</v>
      </c>
      <c r="BQ111" t="e">
        <f ca="1">- Do _xludf.not _xludf.count towards a recognized qualification - Cannot afford The courses</f>
        <v>#NAME?</v>
      </c>
      <c r="BR111">
        <v>0</v>
      </c>
      <c r="BS111">
        <v>1</v>
      </c>
      <c r="BT111">
        <v>0</v>
      </c>
      <c r="BU111">
        <v>0</v>
      </c>
      <c r="BV111">
        <v>1</v>
      </c>
      <c r="BW111">
        <v>0</v>
      </c>
      <c r="BX111" t="s">
        <v>108</v>
      </c>
      <c r="BY111" t="e">
        <f ca="1">- _xludf.not worth The _xludf.time _xludf.or money spent on it - Too Difficult to study alone</f>
        <v>#NAME?</v>
      </c>
      <c r="BZ111">
        <v>0</v>
      </c>
      <c r="CA111">
        <v>1</v>
      </c>
      <c r="CB111">
        <v>0</v>
      </c>
      <c r="CC111">
        <v>0</v>
      </c>
      <c r="CD111">
        <v>1</v>
      </c>
      <c r="CE111" t="e">
        <f ca="1">- Friends</f>
        <v>#NAME?</v>
      </c>
      <c r="CF111">
        <v>1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N111" t="s">
        <v>109</v>
      </c>
      <c r="CO111" t="s">
        <v>110</v>
      </c>
      <c r="CP111" t="s">
        <v>111</v>
      </c>
      <c r="CQ111">
        <v>3880309</v>
      </c>
      <c r="CR111" t="s">
        <v>499</v>
      </c>
      <c r="CS111" t="s">
        <v>500</v>
      </c>
      <c r="CT111">
        <v>110</v>
      </c>
    </row>
    <row r="112" spans="1:98">
      <c r="A112">
        <v>111</v>
      </c>
      <c r="B112" t="s">
        <v>114</v>
      </c>
      <c r="C112">
        <v>31</v>
      </c>
      <c r="D112" t="s">
        <v>115</v>
      </c>
      <c r="E112" t="s">
        <v>133</v>
      </c>
      <c r="F112" t="s">
        <v>125</v>
      </c>
      <c r="G112" t="s">
        <v>117</v>
      </c>
      <c r="J112" t="s">
        <v>139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T112" t="s">
        <v>501</v>
      </c>
      <c r="X112" t="s">
        <v>415</v>
      </c>
      <c r="Y112">
        <v>0</v>
      </c>
      <c r="Z112">
        <v>0</v>
      </c>
      <c r="AA112">
        <v>0</v>
      </c>
      <c r="AB112">
        <v>1</v>
      </c>
      <c r="AC112">
        <v>0</v>
      </c>
      <c r="AD112">
        <v>0</v>
      </c>
      <c r="AE112">
        <v>0</v>
      </c>
      <c r="AG112" t="s">
        <v>120</v>
      </c>
      <c r="AH112" t="s">
        <v>129</v>
      </c>
      <c r="AI112">
        <v>0</v>
      </c>
      <c r="AJ112">
        <v>1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BA112" t="s">
        <v>107</v>
      </c>
      <c r="BB112" t="e">
        <f ca="1">- Useful but _xludf.not as good as a regular degree</f>
        <v>#NAME?</v>
      </c>
      <c r="BD112" t="s">
        <v>139</v>
      </c>
      <c r="BE112">
        <v>0</v>
      </c>
      <c r="BF112">
        <v>1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 t="s">
        <v>501</v>
      </c>
      <c r="BN112" t="s">
        <v>107</v>
      </c>
      <c r="BQ112" t="e">
        <f ca="1">- Do _xludf.not _xludf.count towards a recognized qualification - _xludf.not available in subjects I want to study - Cannot afford The courses</f>
        <v>#NAME?</v>
      </c>
      <c r="BR112">
        <v>1</v>
      </c>
      <c r="BS112">
        <v>1</v>
      </c>
      <c r="BT112">
        <v>0</v>
      </c>
      <c r="BU112">
        <v>0</v>
      </c>
      <c r="BV112">
        <v>1</v>
      </c>
      <c r="BW112">
        <v>0</v>
      </c>
      <c r="BX112" t="s">
        <v>179</v>
      </c>
      <c r="BY112" t="s">
        <v>199</v>
      </c>
      <c r="BZ112">
        <v>1</v>
      </c>
      <c r="CA112">
        <v>0</v>
      </c>
      <c r="CB112">
        <v>0</v>
      </c>
      <c r="CC112">
        <v>0</v>
      </c>
      <c r="CD112">
        <v>1</v>
      </c>
      <c r="CE112" t="e">
        <f ca="1">- Facebook groups/pages DUBARAH - Friends</f>
        <v>#NAME?</v>
      </c>
      <c r="CF112">
        <v>1</v>
      </c>
      <c r="CG112">
        <v>1</v>
      </c>
      <c r="CH112">
        <v>0</v>
      </c>
      <c r="CI112">
        <v>0</v>
      </c>
      <c r="CJ112">
        <v>0</v>
      </c>
      <c r="CK112">
        <v>1</v>
      </c>
      <c r="CL112">
        <v>0</v>
      </c>
      <c r="CN112" t="s">
        <v>109</v>
      </c>
      <c r="CO112" t="s">
        <v>110</v>
      </c>
      <c r="CP112" t="s">
        <v>111</v>
      </c>
      <c r="CQ112">
        <v>3897271</v>
      </c>
      <c r="CR112" t="s">
        <v>502</v>
      </c>
      <c r="CS112" t="s">
        <v>503</v>
      </c>
      <c r="CT112">
        <v>111</v>
      </c>
    </row>
    <row r="113" spans="1:98">
      <c r="A113">
        <v>112</v>
      </c>
      <c r="B113" t="s">
        <v>296</v>
      </c>
      <c r="C113">
        <v>19</v>
      </c>
      <c r="D113" t="s">
        <v>115</v>
      </c>
      <c r="E113" t="s">
        <v>177</v>
      </c>
      <c r="F113" t="s">
        <v>183</v>
      </c>
      <c r="G113" t="s">
        <v>117</v>
      </c>
      <c r="J113" t="s">
        <v>187</v>
      </c>
      <c r="K113">
        <v>0</v>
      </c>
      <c r="L113">
        <v>0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0</v>
      </c>
      <c r="X113" t="s">
        <v>308</v>
      </c>
      <c r="Y113">
        <v>0</v>
      </c>
      <c r="Z113">
        <v>0</v>
      </c>
      <c r="AA113">
        <v>0</v>
      </c>
      <c r="AB113">
        <v>0</v>
      </c>
      <c r="AC113">
        <v>1</v>
      </c>
      <c r="AD113">
        <v>0</v>
      </c>
      <c r="AE113">
        <v>0</v>
      </c>
      <c r="AG113" t="s">
        <v>120</v>
      </c>
      <c r="AH113" t="s">
        <v>129</v>
      </c>
      <c r="AI113">
        <v>0</v>
      </c>
      <c r="AJ113">
        <v>1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BA113" t="s">
        <v>106</v>
      </c>
      <c r="BB113" t="e">
        <f ca="1">- Very Useful _xludf.and provides a job opportunity _xludf.right away.</f>
        <v>#NAME?</v>
      </c>
      <c r="BD113" t="e">
        <f ca="1">- Project Management / Accountancy</f>
        <v>#NAME?</v>
      </c>
      <c r="BE113">
        <v>0</v>
      </c>
      <c r="BF113">
        <v>0</v>
      </c>
      <c r="BG113">
        <v>1</v>
      </c>
      <c r="BH113">
        <v>0</v>
      </c>
      <c r="BI113">
        <v>0</v>
      </c>
      <c r="BJ113">
        <v>0</v>
      </c>
      <c r="BK113">
        <v>0</v>
      </c>
      <c r="BL113">
        <v>0</v>
      </c>
      <c r="BN113" t="s">
        <v>107</v>
      </c>
      <c r="BQ113" t="e">
        <f ca="1">- No internet connection / computer</f>
        <v>#NAME?</v>
      </c>
      <c r="BR113">
        <v>0</v>
      </c>
      <c r="BS113">
        <v>0</v>
      </c>
      <c r="BT113">
        <v>1</v>
      </c>
      <c r="BU113">
        <v>0</v>
      </c>
      <c r="BV113">
        <v>0</v>
      </c>
      <c r="BW113">
        <v>0</v>
      </c>
      <c r="BX113" t="s">
        <v>108</v>
      </c>
      <c r="BY113" t="e">
        <f ca="1">- Useful but _xludf.not as good as going to university</f>
        <v>#NAME?</v>
      </c>
      <c r="BZ113">
        <v>1</v>
      </c>
      <c r="CA113">
        <v>0</v>
      </c>
      <c r="CB113">
        <v>0</v>
      </c>
      <c r="CC113">
        <v>0</v>
      </c>
      <c r="CD113">
        <v>0</v>
      </c>
      <c r="CE113" t="e">
        <f ca="1">- Teachers</f>
        <v>#NAME?</v>
      </c>
      <c r="CF113">
        <v>0</v>
      </c>
      <c r="CG113">
        <v>0</v>
      </c>
      <c r="CH113">
        <v>1</v>
      </c>
      <c r="CI113">
        <v>0</v>
      </c>
      <c r="CJ113">
        <v>0</v>
      </c>
      <c r="CK113">
        <v>0</v>
      </c>
      <c r="CL113">
        <v>0</v>
      </c>
      <c r="CN113" t="s">
        <v>109</v>
      </c>
      <c r="CO113" t="s">
        <v>110</v>
      </c>
      <c r="CP113" t="s">
        <v>111</v>
      </c>
      <c r="CQ113">
        <v>4149946</v>
      </c>
      <c r="CR113" t="s">
        <v>504</v>
      </c>
      <c r="CS113" t="s">
        <v>505</v>
      </c>
      <c r="CT113">
        <v>112</v>
      </c>
    </row>
    <row r="114" spans="1:98">
      <c r="A114">
        <v>113</v>
      </c>
      <c r="B114" t="s">
        <v>114</v>
      </c>
      <c r="C114">
        <v>22</v>
      </c>
      <c r="D114" t="s">
        <v>115</v>
      </c>
      <c r="E114" t="s">
        <v>177</v>
      </c>
      <c r="F114" t="s">
        <v>169</v>
      </c>
      <c r="G114" t="s">
        <v>207</v>
      </c>
      <c r="J114" t="s">
        <v>506</v>
      </c>
      <c r="K114">
        <v>0</v>
      </c>
      <c r="L114">
        <v>0</v>
      </c>
      <c r="M114">
        <v>0</v>
      </c>
      <c r="N114">
        <v>1</v>
      </c>
      <c r="O114">
        <v>0</v>
      </c>
      <c r="P114">
        <v>1</v>
      </c>
      <c r="Q114">
        <v>0</v>
      </c>
      <c r="R114">
        <v>0</v>
      </c>
      <c r="X114" t="s">
        <v>136</v>
      </c>
      <c r="Y114">
        <v>0</v>
      </c>
      <c r="Z114">
        <v>0</v>
      </c>
      <c r="AA114">
        <v>0</v>
      </c>
      <c r="AB114">
        <v>1</v>
      </c>
      <c r="AC114">
        <v>1</v>
      </c>
      <c r="AD114">
        <v>0</v>
      </c>
      <c r="AE114">
        <v>0</v>
      </c>
      <c r="AG114" t="s">
        <v>128</v>
      </c>
      <c r="AH114" t="s">
        <v>129</v>
      </c>
      <c r="AI114">
        <v>0</v>
      </c>
      <c r="AJ114">
        <v>1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BA114" t="s">
        <v>107</v>
      </c>
      <c r="BB114" t="e">
        <f ca="1">- Useful but _xludf.not as good as a regular degree</f>
        <v>#NAME?</v>
      </c>
      <c r="BD114" t="e">
        <f ca="1">- Project Management / Accountancy</f>
        <v>#NAME?</v>
      </c>
      <c r="BE114">
        <v>0</v>
      </c>
      <c r="BF114">
        <v>0</v>
      </c>
      <c r="BG114">
        <v>1</v>
      </c>
      <c r="BH114">
        <v>0</v>
      </c>
      <c r="BI114">
        <v>0</v>
      </c>
      <c r="BJ114">
        <v>0</v>
      </c>
      <c r="BK114">
        <v>0</v>
      </c>
      <c r="BL114">
        <v>0</v>
      </c>
      <c r="BN114" t="s">
        <v>107</v>
      </c>
      <c r="BQ114" t="e">
        <f ca="1">- No internet connection / computer</f>
        <v>#NAME?</v>
      </c>
      <c r="BR114">
        <v>0</v>
      </c>
      <c r="BS114">
        <v>0</v>
      </c>
      <c r="BT114">
        <v>1</v>
      </c>
      <c r="BU114">
        <v>0</v>
      </c>
      <c r="BV114">
        <v>0</v>
      </c>
      <c r="BW114">
        <v>0</v>
      </c>
      <c r="BX114" t="s">
        <v>108</v>
      </c>
      <c r="BY114" t="e">
        <f ca="1">- Useful but _xludf.not as good as going to university</f>
        <v>#NAME?</v>
      </c>
      <c r="BZ114">
        <v>1</v>
      </c>
      <c r="CA114">
        <v>0</v>
      </c>
      <c r="CB114">
        <v>0</v>
      </c>
      <c r="CC114">
        <v>0</v>
      </c>
      <c r="CD114">
        <v>0</v>
      </c>
      <c r="CE114" t="e">
        <f ca="1">- Facebook groups/pages</f>
        <v>#NAME?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1</v>
      </c>
      <c r="CL114">
        <v>0</v>
      </c>
      <c r="CN114" t="s">
        <v>109</v>
      </c>
      <c r="CO114" t="s">
        <v>110</v>
      </c>
      <c r="CP114" t="s">
        <v>111</v>
      </c>
      <c r="CQ114">
        <v>3905534</v>
      </c>
      <c r="CR114" t="s">
        <v>507</v>
      </c>
      <c r="CS114" t="s">
        <v>508</v>
      </c>
      <c r="CT114">
        <v>113</v>
      </c>
    </row>
    <row r="115" spans="1:98">
      <c r="A115">
        <v>114</v>
      </c>
      <c r="B115" t="s">
        <v>509</v>
      </c>
      <c r="C115">
        <v>20</v>
      </c>
      <c r="D115" t="s">
        <v>115</v>
      </c>
      <c r="E115" t="s">
        <v>451</v>
      </c>
      <c r="F115" t="s">
        <v>125</v>
      </c>
      <c r="G115" t="s">
        <v>117</v>
      </c>
      <c r="J115" t="s">
        <v>208</v>
      </c>
      <c r="K115">
        <v>0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1</v>
      </c>
      <c r="R115">
        <v>0</v>
      </c>
      <c r="X115" t="s">
        <v>119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0</v>
      </c>
      <c r="AG115" t="s">
        <v>120</v>
      </c>
      <c r="AH115" t="s">
        <v>184</v>
      </c>
      <c r="AI115">
        <v>1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R115" t="s">
        <v>107</v>
      </c>
      <c r="AS115" t="e">
        <f ca="1">- Have to go in person but can _xludf.not go _xludf.for security reasons</f>
        <v>#NAME?</v>
      </c>
      <c r="AT115">
        <v>0</v>
      </c>
      <c r="AU115">
        <v>1</v>
      </c>
      <c r="AV115">
        <v>0</v>
      </c>
      <c r="AW115">
        <v>0</v>
      </c>
      <c r="AX115">
        <v>0</v>
      </c>
      <c r="AY115">
        <v>0</v>
      </c>
      <c r="BA115" t="s">
        <v>107</v>
      </c>
      <c r="BB115" t="e">
        <f ca="1">- Useful but _xludf.not as good as a regular degree</f>
        <v>#NAME?</v>
      </c>
      <c r="BD115" t="e">
        <f ca="1">- Mechanics _xludf.and machinery  Other</f>
        <v>#NAME?</v>
      </c>
      <c r="BE115">
        <v>0</v>
      </c>
      <c r="BF115">
        <v>1</v>
      </c>
      <c r="BG115">
        <v>0</v>
      </c>
      <c r="BH115">
        <v>0</v>
      </c>
      <c r="BI115">
        <v>0</v>
      </c>
      <c r="BJ115">
        <v>0</v>
      </c>
      <c r="BK115">
        <v>1</v>
      </c>
      <c r="BL115">
        <v>0</v>
      </c>
      <c r="BM115" t="s">
        <v>510</v>
      </c>
      <c r="BN115" t="s">
        <v>107</v>
      </c>
      <c r="BQ115" t="e">
        <f ca="1">- Donâ€™t know how to _xludf.find/enroll in a suitable program</f>
        <v>#NAME?</v>
      </c>
      <c r="BR115">
        <v>0</v>
      </c>
      <c r="BS115">
        <v>0</v>
      </c>
      <c r="BT115">
        <v>0</v>
      </c>
      <c r="BU115">
        <v>1</v>
      </c>
      <c r="BV115">
        <v>0</v>
      </c>
      <c r="BW115">
        <v>0</v>
      </c>
      <c r="BX115" t="s">
        <v>108</v>
      </c>
      <c r="BY115" t="s">
        <v>199</v>
      </c>
      <c r="BZ115">
        <v>1</v>
      </c>
      <c r="CA115">
        <v>0</v>
      </c>
      <c r="CB115">
        <v>0</v>
      </c>
      <c r="CC115">
        <v>0</v>
      </c>
      <c r="CD115">
        <v>1</v>
      </c>
      <c r="CE115" t="e">
        <f ca="1">- Friends - Teachers</f>
        <v>#NAME?</v>
      </c>
      <c r="CF115">
        <v>1</v>
      </c>
      <c r="CG115">
        <v>0</v>
      </c>
      <c r="CH115">
        <v>1</v>
      </c>
      <c r="CI115">
        <v>0</v>
      </c>
      <c r="CJ115">
        <v>0</v>
      </c>
      <c r="CK115">
        <v>0</v>
      </c>
      <c r="CL115">
        <v>0</v>
      </c>
      <c r="CN115" t="s">
        <v>109</v>
      </c>
      <c r="CO115" t="s">
        <v>110</v>
      </c>
      <c r="CP115" t="s">
        <v>111</v>
      </c>
      <c r="CQ115">
        <v>3905585</v>
      </c>
      <c r="CR115" t="s">
        <v>511</v>
      </c>
      <c r="CS115" t="s">
        <v>512</v>
      </c>
      <c r="CT115">
        <v>114</v>
      </c>
    </row>
    <row r="116" spans="1:98">
      <c r="A116">
        <v>115</v>
      </c>
      <c r="B116" t="s">
        <v>182</v>
      </c>
      <c r="C116">
        <v>29</v>
      </c>
      <c r="D116" t="s">
        <v>115</v>
      </c>
      <c r="E116" t="s">
        <v>151</v>
      </c>
      <c r="F116" t="s">
        <v>157</v>
      </c>
      <c r="G116" t="s">
        <v>117</v>
      </c>
      <c r="J116" t="s">
        <v>187</v>
      </c>
      <c r="K116">
        <v>0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0</v>
      </c>
      <c r="X116" t="s">
        <v>238</v>
      </c>
      <c r="Y116">
        <v>0</v>
      </c>
      <c r="Z116">
        <v>0</v>
      </c>
      <c r="AA116">
        <v>1</v>
      </c>
      <c r="AB116">
        <v>0</v>
      </c>
      <c r="AC116">
        <v>0</v>
      </c>
      <c r="AD116">
        <v>0</v>
      </c>
      <c r="AE116">
        <v>0</v>
      </c>
      <c r="AG116" t="s">
        <v>120</v>
      </c>
      <c r="AH116" t="s">
        <v>158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1</v>
      </c>
      <c r="AO116">
        <v>0</v>
      </c>
      <c r="AP116">
        <v>0</v>
      </c>
      <c r="BA116" t="s">
        <v>107</v>
      </c>
      <c r="BB116" t="e">
        <f ca="1">- Very Useful _xludf.and provides a job opportunity _xludf.right away.</f>
        <v>#NAME?</v>
      </c>
      <c r="BD116" t="e">
        <f ca="1">- Project Management / Accountancy</f>
        <v>#NAME?</v>
      </c>
      <c r="BE116">
        <v>0</v>
      </c>
      <c r="BF116">
        <v>0</v>
      </c>
      <c r="BG116">
        <v>1</v>
      </c>
      <c r="BH116">
        <v>0</v>
      </c>
      <c r="BI116">
        <v>0</v>
      </c>
      <c r="BJ116">
        <v>0</v>
      </c>
      <c r="BK116">
        <v>0</v>
      </c>
      <c r="BL116">
        <v>0</v>
      </c>
      <c r="BN116" t="s">
        <v>107</v>
      </c>
      <c r="BQ116" t="e">
        <f ca="1">- No internet connection / computer - Cannot afford The courses</f>
        <v>#NAME?</v>
      </c>
      <c r="BR116">
        <v>0</v>
      </c>
      <c r="BS116">
        <v>0</v>
      </c>
      <c r="BT116">
        <v>1</v>
      </c>
      <c r="BU116">
        <v>0</v>
      </c>
      <c r="BV116">
        <v>1</v>
      </c>
      <c r="BW116">
        <v>0</v>
      </c>
      <c r="BX116" t="s">
        <v>108</v>
      </c>
      <c r="BY116" t="e">
        <f ca="1">- Useful but _xludf.not as good as going to university</f>
        <v>#NAME?</v>
      </c>
      <c r="BZ116">
        <v>1</v>
      </c>
      <c r="CA116">
        <v>0</v>
      </c>
      <c r="CB116">
        <v>0</v>
      </c>
      <c r="CC116">
        <v>0</v>
      </c>
      <c r="CD116">
        <v>0</v>
      </c>
      <c r="CE116" t="e">
        <f ca="1">- Facebook groups/pages</f>
        <v>#NAME?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1</v>
      </c>
      <c r="CL116">
        <v>0</v>
      </c>
      <c r="CN116" t="s">
        <v>109</v>
      </c>
      <c r="CO116" t="s">
        <v>110</v>
      </c>
      <c r="CP116" t="s">
        <v>111</v>
      </c>
      <c r="CQ116">
        <v>3905792</v>
      </c>
      <c r="CR116" t="s">
        <v>513</v>
      </c>
      <c r="CS116" t="s">
        <v>514</v>
      </c>
      <c r="CT116">
        <v>115</v>
      </c>
    </row>
    <row r="117" spans="1:98">
      <c r="A117">
        <v>116</v>
      </c>
      <c r="B117" t="s">
        <v>97</v>
      </c>
      <c r="C117">
        <v>20</v>
      </c>
      <c r="D117" t="s">
        <v>115</v>
      </c>
      <c r="E117" t="s">
        <v>168</v>
      </c>
      <c r="F117" t="s">
        <v>169</v>
      </c>
      <c r="G117" t="s">
        <v>207</v>
      </c>
      <c r="J117" t="s">
        <v>334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</v>
      </c>
      <c r="R117">
        <v>1</v>
      </c>
      <c r="X117" t="s">
        <v>136</v>
      </c>
      <c r="Y117">
        <v>0</v>
      </c>
      <c r="Z117">
        <v>0</v>
      </c>
      <c r="AA117">
        <v>0</v>
      </c>
      <c r="AB117">
        <v>1</v>
      </c>
      <c r="AC117">
        <v>1</v>
      </c>
      <c r="AD117">
        <v>0</v>
      </c>
      <c r="AE117">
        <v>0</v>
      </c>
      <c r="AG117" t="s">
        <v>120</v>
      </c>
      <c r="AH117" t="s">
        <v>129</v>
      </c>
      <c r="AI117">
        <v>0</v>
      </c>
      <c r="AJ117">
        <v>1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BA117" t="s">
        <v>107</v>
      </c>
      <c r="BB117" t="e">
        <f ca="1">- Useful but _xludf.not as good as a regular degree</f>
        <v>#NAME?</v>
      </c>
      <c r="BD117" t="e">
        <f ca="1">- Project Management / Accountancy - Nursing / medical care</f>
        <v>#NAME?</v>
      </c>
      <c r="BE117">
        <v>0</v>
      </c>
      <c r="BF117">
        <v>0</v>
      </c>
      <c r="BG117">
        <v>1</v>
      </c>
      <c r="BH117">
        <v>0</v>
      </c>
      <c r="BI117">
        <v>1</v>
      </c>
      <c r="BJ117">
        <v>0</v>
      </c>
      <c r="BK117">
        <v>0</v>
      </c>
      <c r="BL117">
        <v>0</v>
      </c>
      <c r="BN117" t="s">
        <v>107</v>
      </c>
      <c r="BQ117" t="e">
        <f ca="1">- No internet connection / computer</f>
        <v>#NAME?</v>
      </c>
      <c r="BR117">
        <v>0</v>
      </c>
      <c r="BS117">
        <v>0</v>
      </c>
      <c r="BT117">
        <v>1</v>
      </c>
      <c r="BU117">
        <v>0</v>
      </c>
      <c r="BV117">
        <v>0</v>
      </c>
      <c r="BW117">
        <v>0</v>
      </c>
      <c r="BX117" t="s">
        <v>257</v>
      </c>
      <c r="BY117" t="e">
        <f ca="1">- Useful but _xludf.not as good as going to university</f>
        <v>#NAME?</v>
      </c>
      <c r="BZ117">
        <v>1</v>
      </c>
      <c r="CA117">
        <v>0</v>
      </c>
      <c r="CB117">
        <v>0</v>
      </c>
      <c r="CC117">
        <v>0</v>
      </c>
      <c r="CD117">
        <v>0</v>
      </c>
      <c r="CE117" t="e">
        <f ca="1">- Facebook groups/pages  - Friends</f>
        <v>#NAME?</v>
      </c>
      <c r="CF117">
        <v>1</v>
      </c>
      <c r="CG117">
        <v>0</v>
      </c>
      <c r="CH117">
        <v>0</v>
      </c>
      <c r="CI117">
        <v>0</v>
      </c>
      <c r="CJ117">
        <v>0</v>
      </c>
      <c r="CK117">
        <v>1</v>
      </c>
      <c r="CL117">
        <v>0</v>
      </c>
      <c r="CN117" t="s">
        <v>109</v>
      </c>
      <c r="CO117" t="s">
        <v>110</v>
      </c>
      <c r="CP117" t="s">
        <v>111</v>
      </c>
      <c r="CQ117">
        <v>3905829</v>
      </c>
      <c r="CR117" t="s">
        <v>515</v>
      </c>
      <c r="CS117" t="s">
        <v>516</v>
      </c>
      <c r="CT117">
        <v>116</v>
      </c>
    </row>
    <row r="118" spans="1:98">
      <c r="A118">
        <v>117</v>
      </c>
      <c r="B118" t="s">
        <v>224</v>
      </c>
      <c r="C118">
        <v>28</v>
      </c>
      <c r="D118" t="s">
        <v>115</v>
      </c>
      <c r="E118" t="s">
        <v>99</v>
      </c>
      <c r="F118" t="s">
        <v>157</v>
      </c>
      <c r="G118" t="s">
        <v>117</v>
      </c>
      <c r="J118" t="s">
        <v>517</v>
      </c>
      <c r="K118">
        <v>1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1</v>
      </c>
      <c r="T118" t="s">
        <v>231</v>
      </c>
      <c r="X118" t="s">
        <v>127</v>
      </c>
      <c r="Y118">
        <v>0</v>
      </c>
      <c r="Z118">
        <v>0</v>
      </c>
      <c r="AA118">
        <v>0</v>
      </c>
      <c r="AB118">
        <v>1</v>
      </c>
      <c r="AC118">
        <v>0</v>
      </c>
      <c r="AD118">
        <v>0</v>
      </c>
      <c r="AE118">
        <v>0</v>
      </c>
      <c r="AG118" t="s">
        <v>120</v>
      </c>
      <c r="AH118" t="s">
        <v>518</v>
      </c>
      <c r="AI118">
        <v>0</v>
      </c>
      <c r="AJ118">
        <v>1</v>
      </c>
      <c r="AK118">
        <v>1</v>
      </c>
      <c r="AL118">
        <v>1</v>
      </c>
      <c r="AM118">
        <v>0</v>
      </c>
      <c r="AN118">
        <v>1</v>
      </c>
      <c r="AO118">
        <v>1</v>
      </c>
      <c r="AP118">
        <v>1</v>
      </c>
      <c r="AQ118" t="s">
        <v>519</v>
      </c>
      <c r="BA118" t="s">
        <v>107</v>
      </c>
      <c r="BB118" t="e">
        <f ca="1">- Very Useful _xludf.and provides a job opportunity _xludf.right away.</f>
        <v>#NAME?</v>
      </c>
      <c r="BD118" t="s">
        <v>139</v>
      </c>
      <c r="BE118">
        <v>0</v>
      </c>
      <c r="BF118">
        <v>1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 t="s">
        <v>520</v>
      </c>
      <c r="BN118" t="s">
        <v>106</v>
      </c>
      <c r="BO118" t="s">
        <v>249</v>
      </c>
      <c r="BX118" t="s">
        <v>108</v>
      </c>
      <c r="BY118" t="e">
        <f ca="1">- Very Useful, as good as a regular degree</f>
        <v>#NAME?</v>
      </c>
      <c r="BZ118">
        <v>0</v>
      </c>
      <c r="CA118">
        <v>0</v>
      </c>
      <c r="CB118">
        <v>1</v>
      </c>
      <c r="CC118">
        <v>0</v>
      </c>
      <c r="CD118">
        <v>0</v>
      </c>
      <c r="CE118" t="e">
        <f ca="1">- Al-Fanar Media - Facebook groups/pages</f>
        <v>#NAME?</v>
      </c>
      <c r="CF118">
        <v>0</v>
      </c>
      <c r="CG118">
        <v>0</v>
      </c>
      <c r="CH118">
        <v>0</v>
      </c>
      <c r="CI118">
        <v>1</v>
      </c>
      <c r="CJ118">
        <v>0</v>
      </c>
      <c r="CK118">
        <v>1</v>
      </c>
      <c r="CL118">
        <v>0</v>
      </c>
      <c r="CN118" t="s">
        <v>109</v>
      </c>
      <c r="CO118" t="s">
        <v>110</v>
      </c>
      <c r="CP118" t="s">
        <v>111</v>
      </c>
      <c r="CQ118">
        <v>3906509</v>
      </c>
      <c r="CR118" t="s">
        <v>521</v>
      </c>
      <c r="CS118" t="s">
        <v>522</v>
      </c>
      <c r="CT118">
        <v>117</v>
      </c>
    </row>
    <row r="119" spans="1:98">
      <c r="A119">
        <v>118</v>
      </c>
      <c r="B119" t="s">
        <v>114</v>
      </c>
      <c r="C119">
        <v>25</v>
      </c>
      <c r="D119" t="s">
        <v>115</v>
      </c>
      <c r="E119" t="s">
        <v>177</v>
      </c>
      <c r="F119" t="s">
        <v>169</v>
      </c>
      <c r="G119" t="s">
        <v>117</v>
      </c>
      <c r="J119" t="s">
        <v>145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</v>
      </c>
      <c r="R119">
        <v>0</v>
      </c>
      <c r="X119" t="s">
        <v>523</v>
      </c>
      <c r="Y119">
        <v>1</v>
      </c>
      <c r="Z119">
        <v>0</v>
      </c>
      <c r="AA119">
        <v>0</v>
      </c>
      <c r="AB119">
        <v>1</v>
      </c>
      <c r="AC119">
        <v>0</v>
      </c>
      <c r="AD119">
        <v>1</v>
      </c>
      <c r="AE119">
        <v>0</v>
      </c>
      <c r="AG119" t="s">
        <v>120</v>
      </c>
      <c r="AH119" t="s">
        <v>216</v>
      </c>
      <c r="AI119">
        <v>0</v>
      </c>
      <c r="AJ119">
        <v>1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1</v>
      </c>
      <c r="BA119" t="s">
        <v>106</v>
      </c>
      <c r="BB119" t="e">
        <f ca="1">- Useful but _xludf.not as good as a regular degree</f>
        <v>#NAME?</v>
      </c>
      <c r="BD119" t="e">
        <f ca="1">- Project Management / Accountancy</f>
        <v>#NAME?</v>
      </c>
      <c r="BE119">
        <v>0</v>
      </c>
      <c r="BF119">
        <v>0</v>
      </c>
      <c r="BG119">
        <v>1</v>
      </c>
      <c r="BH119">
        <v>0</v>
      </c>
      <c r="BI119">
        <v>0</v>
      </c>
      <c r="BJ119">
        <v>0</v>
      </c>
      <c r="BK119">
        <v>0</v>
      </c>
      <c r="BL119">
        <v>0</v>
      </c>
      <c r="BN119" t="s">
        <v>107</v>
      </c>
      <c r="BQ119" t="e">
        <f ca="1">- Do _xludf.not _xludf.count towards a recognized qualification - _xludf.not available in subjects I want to study - _xludf.not available in _xludf.Arabic - Cannot afford The courses - Donâ€™t know how to _xludf.find/enroll in a suitable program</f>
        <v>#NAME?</v>
      </c>
      <c r="BR119">
        <v>1</v>
      </c>
      <c r="BS119">
        <v>1</v>
      </c>
      <c r="BT119">
        <v>0</v>
      </c>
      <c r="BU119">
        <v>1</v>
      </c>
      <c r="BV119">
        <v>1</v>
      </c>
      <c r="BW119">
        <v>1</v>
      </c>
      <c r="BX119" t="s">
        <v>108</v>
      </c>
      <c r="BY119" t="s">
        <v>199</v>
      </c>
      <c r="BZ119">
        <v>1</v>
      </c>
      <c r="CA119">
        <v>0</v>
      </c>
      <c r="CB119">
        <v>0</v>
      </c>
      <c r="CC119">
        <v>0</v>
      </c>
      <c r="CD119">
        <v>1</v>
      </c>
      <c r="CE119" t="e">
        <f ca="1">- Facebook groups/pages  - Friends</f>
        <v>#NAME?</v>
      </c>
      <c r="CF119">
        <v>1</v>
      </c>
      <c r="CG119">
        <v>0</v>
      </c>
      <c r="CH119">
        <v>0</v>
      </c>
      <c r="CI119">
        <v>0</v>
      </c>
      <c r="CJ119">
        <v>0</v>
      </c>
      <c r="CK119">
        <v>1</v>
      </c>
      <c r="CL119">
        <v>0</v>
      </c>
      <c r="CN119" t="s">
        <v>109</v>
      </c>
      <c r="CO119" t="s">
        <v>110</v>
      </c>
      <c r="CP119" t="s">
        <v>111</v>
      </c>
      <c r="CQ119">
        <v>3907340</v>
      </c>
      <c r="CR119" t="s">
        <v>524</v>
      </c>
      <c r="CS119" t="s">
        <v>525</v>
      </c>
      <c r="CT119">
        <v>118</v>
      </c>
    </row>
    <row r="120" spans="1:98">
      <c r="A120">
        <v>119</v>
      </c>
      <c r="B120" t="s">
        <v>245</v>
      </c>
      <c r="C120">
        <v>22</v>
      </c>
      <c r="D120" t="s">
        <v>115</v>
      </c>
      <c r="E120" t="s">
        <v>177</v>
      </c>
      <c r="F120" t="s">
        <v>100</v>
      </c>
      <c r="G120" t="s">
        <v>117</v>
      </c>
      <c r="J120" t="s">
        <v>271</v>
      </c>
      <c r="K120">
        <v>0</v>
      </c>
      <c r="L120">
        <v>0</v>
      </c>
      <c r="M120">
        <v>0</v>
      </c>
      <c r="N120">
        <v>0</v>
      </c>
      <c r="O120">
        <v>1</v>
      </c>
      <c r="P120">
        <v>0</v>
      </c>
      <c r="Q120">
        <v>0</v>
      </c>
      <c r="R120">
        <v>0</v>
      </c>
      <c r="X120" t="s">
        <v>127</v>
      </c>
      <c r="Y120">
        <v>0</v>
      </c>
      <c r="Z120">
        <v>0</v>
      </c>
      <c r="AA120">
        <v>0</v>
      </c>
      <c r="AB120">
        <v>1</v>
      </c>
      <c r="AC120">
        <v>0</v>
      </c>
      <c r="AD120">
        <v>0</v>
      </c>
      <c r="AE120">
        <v>0</v>
      </c>
      <c r="AG120" t="s">
        <v>137</v>
      </c>
      <c r="AH120" t="s">
        <v>129</v>
      </c>
      <c r="AI120">
        <v>0</v>
      </c>
      <c r="AJ120">
        <v>1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BA120" t="s">
        <v>107</v>
      </c>
      <c r="BB120" t="e">
        <f ca="1">- Useful but _xludf.not as good as a regular degree</f>
        <v>#NAME?</v>
      </c>
      <c r="BD120" t="e">
        <f ca="1">- Tourism / Restaurant _xludf.and hotel Management</f>
        <v>#NAME?</v>
      </c>
      <c r="BE120">
        <v>0</v>
      </c>
      <c r="BF120">
        <v>0</v>
      </c>
      <c r="BG120">
        <v>0</v>
      </c>
      <c r="BH120">
        <v>1</v>
      </c>
      <c r="BI120">
        <v>0</v>
      </c>
      <c r="BJ120">
        <v>0</v>
      </c>
      <c r="BK120">
        <v>0</v>
      </c>
      <c r="BL120">
        <v>0</v>
      </c>
      <c r="BN120" t="s">
        <v>107</v>
      </c>
      <c r="BQ120" t="e">
        <f ca="1">- _xludf.not available in _xludf.Arabic - Donâ€™t know how to _xludf.find/enroll in a suitable program</f>
        <v>#NAME?</v>
      </c>
      <c r="BR120">
        <v>0</v>
      </c>
      <c r="BS120">
        <v>0</v>
      </c>
      <c r="BT120">
        <v>0</v>
      </c>
      <c r="BU120">
        <v>1</v>
      </c>
      <c r="BV120">
        <v>0</v>
      </c>
      <c r="BW120">
        <v>1</v>
      </c>
      <c r="BX120" t="s">
        <v>108</v>
      </c>
      <c r="BY120" t="e">
        <f ca="1">- Useful but _xludf.not as good as going to university</f>
        <v>#NAME?</v>
      </c>
      <c r="BZ120">
        <v>1</v>
      </c>
      <c r="CA120">
        <v>0</v>
      </c>
      <c r="CB120">
        <v>0</v>
      </c>
      <c r="CC120">
        <v>0</v>
      </c>
      <c r="CD120">
        <v>0</v>
      </c>
      <c r="CE120" t="e">
        <f ca="1">- Facebook groups/pages</f>
        <v>#NAME?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1</v>
      </c>
      <c r="CL120">
        <v>0</v>
      </c>
      <c r="CN120" t="s">
        <v>109</v>
      </c>
      <c r="CO120" t="s">
        <v>110</v>
      </c>
      <c r="CP120" t="s">
        <v>111</v>
      </c>
      <c r="CQ120">
        <v>3908935</v>
      </c>
      <c r="CR120" t="s">
        <v>526</v>
      </c>
      <c r="CS120" t="s">
        <v>527</v>
      </c>
      <c r="CT120">
        <v>119</v>
      </c>
    </row>
    <row r="121" spans="1:98">
      <c r="A121">
        <v>120</v>
      </c>
      <c r="B121" t="s">
        <v>97</v>
      </c>
      <c r="C121">
        <v>30</v>
      </c>
      <c r="D121" t="s">
        <v>115</v>
      </c>
      <c r="E121" t="s">
        <v>451</v>
      </c>
      <c r="F121" t="s">
        <v>100</v>
      </c>
      <c r="G121" t="s">
        <v>117</v>
      </c>
      <c r="J121" t="s">
        <v>145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1</v>
      </c>
      <c r="R121">
        <v>0</v>
      </c>
      <c r="X121" t="s">
        <v>197</v>
      </c>
      <c r="Y121">
        <v>1</v>
      </c>
      <c r="Z121">
        <v>0</v>
      </c>
      <c r="AA121">
        <v>0</v>
      </c>
      <c r="AB121">
        <v>1</v>
      </c>
      <c r="AC121">
        <v>0</v>
      </c>
      <c r="AD121">
        <v>0</v>
      </c>
      <c r="AE121">
        <v>0</v>
      </c>
      <c r="AG121" t="s">
        <v>128</v>
      </c>
      <c r="AH121" t="s">
        <v>528</v>
      </c>
      <c r="AI121">
        <v>0</v>
      </c>
      <c r="AJ121">
        <v>1</v>
      </c>
      <c r="AK121">
        <v>0</v>
      </c>
      <c r="AL121">
        <v>0</v>
      </c>
      <c r="AM121">
        <v>1</v>
      </c>
      <c r="AN121">
        <v>1</v>
      </c>
      <c r="AO121">
        <v>0</v>
      </c>
      <c r="AP121">
        <v>0</v>
      </c>
      <c r="BA121" t="s">
        <v>107</v>
      </c>
      <c r="BB121" t="e">
        <f ca="1">- Useful but _xludf.not as good as a regular degree</f>
        <v>#NAME?</v>
      </c>
      <c r="BD121" t="e">
        <f ca="1">- Project Management / Accountancy - Tourism / Restaurant _xludf.and hotel Management</f>
        <v>#NAME?</v>
      </c>
      <c r="BE121">
        <v>0</v>
      </c>
      <c r="BF121">
        <v>0</v>
      </c>
      <c r="BG121">
        <v>1</v>
      </c>
      <c r="BH121">
        <v>1</v>
      </c>
      <c r="BI121">
        <v>0</v>
      </c>
      <c r="BJ121">
        <v>0</v>
      </c>
      <c r="BK121">
        <v>0</v>
      </c>
      <c r="BL121">
        <v>0</v>
      </c>
      <c r="BN121" t="s">
        <v>107</v>
      </c>
      <c r="BQ121" t="e">
        <f ca="1">- _xludf.not available in subjects I want to study</f>
        <v>#NAME?</v>
      </c>
      <c r="BR121">
        <v>1</v>
      </c>
      <c r="BS121">
        <v>0</v>
      </c>
      <c r="BT121">
        <v>0</v>
      </c>
      <c r="BU121">
        <v>0</v>
      </c>
      <c r="BV121">
        <v>0</v>
      </c>
      <c r="BW121">
        <v>0</v>
      </c>
      <c r="BX121" t="s">
        <v>108</v>
      </c>
      <c r="BY121" t="e">
        <f ca="1">- Useful but _xludf.not as good as going to university  - Difficult to access</f>
        <v>#NAME?</v>
      </c>
      <c r="BZ121">
        <v>1</v>
      </c>
      <c r="CA121">
        <v>0</v>
      </c>
      <c r="CB121">
        <v>0</v>
      </c>
      <c r="CC121">
        <v>1</v>
      </c>
      <c r="CD121">
        <v>0</v>
      </c>
      <c r="CE121" t="e">
        <f ca="1">- Facebook groups/pages  - Friends</f>
        <v>#NAME?</v>
      </c>
      <c r="CF121">
        <v>1</v>
      </c>
      <c r="CG121">
        <v>0</v>
      </c>
      <c r="CH121">
        <v>0</v>
      </c>
      <c r="CI121">
        <v>0</v>
      </c>
      <c r="CJ121">
        <v>0</v>
      </c>
      <c r="CK121">
        <v>1</v>
      </c>
      <c r="CL121">
        <v>0</v>
      </c>
      <c r="CN121" t="s">
        <v>109</v>
      </c>
      <c r="CO121" t="s">
        <v>110</v>
      </c>
      <c r="CP121" t="s">
        <v>111</v>
      </c>
      <c r="CQ121">
        <v>3909181</v>
      </c>
      <c r="CR121" t="s">
        <v>529</v>
      </c>
      <c r="CS121" t="s">
        <v>530</v>
      </c>
      <c r="CT121">
        <v>120</v>
      </c>
    </row>
    <row r="122" spans="1:98">
      <c r="A122">
        <v>121</v>
      </c>
      <c r="B122" t="s">
        <v>114</v>
      </c>
      <c r="C122">
        <v>16</v>
      </c>
      <c r="D122" t="s">
        <v>98</v>
      </c>
      <c r="E122" t="s">
        <v>177</v>
      </c>
      <c r="F122" t="s">
        <v>183</v>
      </c>
      <c r="G122" t="s">
        <v>117</v>
      </c>
      <c r="J122" t="s">
        <v>334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</v>
      </c>
      <c r="R122">
        <v>1</v>
      </c>
      <c r="X122" t="s">
        <v>327</v>
      </c>
      <c r="Y122">
        <v>0</v>
      </c>
      <c r="Z122">
        <v>1</v>
      </c>
      <c r="AA122">
        <v>0</v>
      </c>
      <c r="AB122">
        <v>0</v>
      </c>
      <c r="AC122">
        <v>0</v>
      </c>
      <c r="AD122">
        <v>0</v>
      </c>
      <c r="AE122">
        <v>0</v>
      </c>
      <c r="AG122" t="s">
        <v>120</v>
      </c>
      <c r="AH122" t="s">
        <v>184</v>
      </c>
      <c r="AI122">
        <v>1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R122" t="s">
        <v>106</v>
      </c>
      <c r="AS122" t="e">
        <f ca="1">- Cannot contact public servants _xludf.or Teachers - School, college _xludf.or directorate out of service</f>
        <v>#NAME?</v>
      </c>
      <c r="AT122">
        <v>1</v>
      </c>
      <c r="AU122">
        <v>0</v>
      </c>
      <c r="AV122">
        <v>1</v>
      </c>
      <c r="AW122">
        <v>0</v>
      </c>
      <c r="AX122">
        <v>0</v>
      </c>
      <c r="AY122">
        <v>0</v>
      </c>
      <c r="BA122" t="s">
        <v>107</v>
      </c>
      <c r="BB122" t="e">
        <f ca="1">- Useful but _xludf.not as good as a regular degree</f>
        <v>#NAME?</v>
      </c>
      <c r="BD122" t="e">
        <f ca="1">- Project Management / Accountancy - Nursing / medical care</f>
        <v>#NAME?</v>
      </c>
      <c r="BE122">
        <v>0</v>
      </c>
      <c r="BF122">
        <v>0</v>
      </c>
      <c r="BG122">
        <v>1</v>
      </c>
      <c r="BH122">
        <v>0</v>
      </c>
      <c r="BI122">
        <v>1</v>
      </c>
      <c r="BJ122">
        <v>0</v>
      </c>
      <c r="BK122">
        <v>0</v>
      </c>
      <c r="BL122">
        <v>0</v>
      </c>
      <c r="BN122" t="s">
        <v>107</v>
      </c>
      <c r="BQ122" t="e">
        <f ca="1">- No internet connection / computer</f>
        <v>#NAME?</v>
      </c>
      <c r="BR122">
        <v>0</v>
      </c>
      <c r="BS122">
        <v>0</v>
      </c>
      <c r="BT122">
        <v>1</v>
      </c>
      <c r="BU122">
        <v>0</v>
      </c>
      <c r="BV122">
        <v>0</v>
      </c>
      <c r="BW122">
        <v>0</v>
      </c>
      <c r="BX122" t="s">
        <v>108</v>
      </c>
      <c r="BY122" t="e">
        <f ca="1">- Useful but _xludf.not as good as going to university</f>
        <v>#NAME?</v>
      </c>
      <c r="BZ122">
        <v>1</v>
      </c>
      <c r="CA122">
        <v>0</v>
      </c>
      <c r="CB122">
        <v>0</v>
      </c>
      <c r="CC122">
        <v>0</v>
      </c>
      <c r="CD122">
        <v>0</v>
      </c>
      <c r="CE122" t="e">
        <f ca="1">- Facebook groups/pages</f>
        <v>#NAME?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1</v>
      </c>
      <c r="CL122">
        <v>0</v>
      </c>
      <c r="CN122" t="s">
        <v>109</v>
      </c>
      <c r="CO122" t="s">
        <v>110</v>
      </c>
      <c r="CP122" t="s">
        <v>111</v>
      </c>
      <c r="CQ122">
        <v>3909328</v>
      </c>
      <c r="CR122" t="s">
        <v>531</v>
      </c>
      <c r="CS122" t="s">
        <v>532</v>
      </c>
      <c r="CT122">
        <v>121</v>
      </c>
    </row>
    <row r="123" spans="1:98">
      <c r="A123">
        <v>122</v>
      </c>
      <c r="B123" t="s">
        <v>533</v>
      </c>
      <c r="C123">
        <v>22</v>
      </c>
      <c r="D123" t="s">
        <v>115</v>
      </c>
      <c r="E123" t="s">
        <v>162</v>
      </c>
      <c r="F123" t="s">
        <v>183</v>
      </c>
      <c r="G123" t="s">
        <v>117</v>
      </c>
      <c r="J123" t="s">
        <v>457</v>
      </c>
      <c r="K123">
        <v>0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 t="s">
        <v>534</v>
      </c>
      <c r="X123" t="s">
        <v>535</v>
      </c>
      <c r="Y123">
        <v>0</v>
      </c>
      <c r="Z123">
        <v>1</v>
      </c>
      <c r="AA123">
        <v>0</v>
      </c>
      <c r="AB123">
        <v>1</v>
      </c>
      <c r="AC123">
        <v>0</v>
      </c>
      <c r="AD123">
        <v>0</v>
      </c>
      <c r="AE123">
        <v>0</v>
      </c>
      <c r="AG123" t="s">
        <v>120</v>
      </c>
      <c r="AH123" t="s">
        <v>139</v>
      </c>
      <c r="AI123">
        <v>0</v>
      </c>
      <c r="AJ123">
        <v>0</v>
      </c>
      <c r="AK123">
        <v>1</v>
      </c>
      <c r="AL123">
        <v>0</v>
      </c>
      <c r="AM123">
        <v>0</v>
      </c>
      <c r="AN123">
        <v>0</v>
      </c>
      <c r="AO123">
        <v>0</v>
      </c>
      <c r="AP123">
        <v>0</v>
      </c>
      <c r="AQ123" t="s">
        <v>204</v>
      </c>
      <c r="BA123" t="s">
        <v>107</v>
      </c>
      <c r="BB123" t="e">
        <f ca="1">- Useful but _xludf.not as good as a regular degree</f>
        <v>#NAME?</v>
      </c>
      <c r="BD123" t="e">
        <f ca="1">- Tourism / Restaurant _xludf.and hotel Management</f>
        <v>#NAME?</v>
      </c>
      <c r="BE123">
        <v>0</v>
      </c>
      <c r="BF123">
        <v>0</v>
      </c>
      <c r="BG123">
        <v>0</v>
      </c>
      <c r="BH123">
        <v>1</v>
      </c>
      <c r="BI123">
        <v>0</v>
      </c>
      <c r="BJ123">
        <v>0</v>
      </c>
      <c r="BK123">
        <v>0</v>
      </c>
      <c r="BL123">
        <v>0</v>
      </c>
      <c r="BN123" t="s">
        <v>107</v>
      </c>
      <c r="BQ123" t="e">
        <f ca="1">- Donâ€™t know how to _xludf.find/enroll in a suitable program</f>
        <v>#NAME?</v>
      </c>
      <c r="BR123">
        <v>0</v>
      </c>
      <c r="BS123">
        <v>0</v>
      </c>
      <c r="BT123">
        <v>0</v>
      </c>
      <c r="BU123">
        <v>1</v>
      </c>
      <c r="BV123">
        <v>0</v>
      </c>
      <c r="BW123">
        <v>0</v>
      </c>
      <c r="BX123" t="s">
        <v>108</v>
      </c>
      <c r="BY123" t="e">
        <f ca="1">- Useful but _xludf.not as good as going to university</f>
        <v>#NAME?</v>
      </c>
      <c r="BZ123">
        <v>1</v>
      </c>
      <c r="CA123">
        <v>0</v>
      </c>
      <c r="CB123">
        <v>0</v>
      </c>
      <c r="CC123">
        <v>0</v>
      </c>
      <c r="CD123">
        <v>0</v>
      </c>
      <c r="CE123" t="e">
        <f ca="1">- Facebook groups/pages</f>
        <v>#NAME?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1</v>
      </c>
      <c r="CL123">
        <v>0</v>
      </c>
      <c r="CN123" t="s">
        <v>109</v>
      </c>
      <c r="CO123" t="s">
        <v>110</v>
      </c>
      <c r="CP123" t="s">
        <v>111</v>
      </c>
      <c r="CQ123">
        <v>3909362</v>
      </c>
      <c r="CR123" t="s">
        <v>536</v>
      </c>
      <c r="CS123" t="s">
        <v>537</v>
      </c>
      <c r="CT123">
        <v>122</v>
      </c>
    </row>
    <row r="124" spans="1:98">
      <c r="A124">
        <v>123</v>
      </c>
      <c r="B124" t="s">
        <v>538</v>
      </c>
      <c r="C124">
        <v>20</v>
      </c>
      <c r="D124" t="s">
        <v>98</v>
      </c>
      <c r="E124" t="s">
        <v>156</v>
      </c>
      <c r="F124" t="s">
        <v>100</v>
      </c>
      <c r="G124" t="s">
        <v>117</v>
      </c>
      <c r="J124" t="s">
        <v>237</v>
      </c>
      <c r="K124">
        <v>0</v>
      </c>
      <c r="L124">
        <v>0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0</v>
      </c>
      <c r="X124" t="s">
        <v>197</v>
      </c>
      <c r="Y124">
        <v>1</v>
      </c>
      <c r="Z124">
        <v>0</v>
      </c>
      <c r="AA124">
        <v>0</v>
      </c>
      <c r="AB124">
        <v>1</v>
      </c>
      <c r="AC124">
        <v>0</v>
      </c>
      <c r="AD124">
        <v>0</v>
      </c>
      <c r="AE124">
        <v>0</v>
      </c>
      <c r="AG124" t="s">
        <v>120</v>
      </c>
      <c r="AH124" t="s">
        <v>184</v>
      </c>
      <c r="AI124">
        <v>1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R124" t="s">
        <v>106</v>
      </c>
      <c r="AS124" t="e">
        <f ca="1">- Donâ€™t Have family in Syria to _xludf.help me - Have to go in person but can _xludf.not go _xludf.for security reasons</f>
        <v>#NAME?</v>
      </c>
      <c r="AT124">
        <v>0</v>
      </c>
      <c r="AU124">
        <v>1</v>
      </c>
      <c r="AV124">
        <v>0</v>
      </c>
      <c r="AW124">
        <v>1</v>
      </c>
      <c r="AX124">
        <v>0</v>
      </c>
      <c r="AY124">
        <v>0</v>
      </c>
      <c r="BA124" t="s">
        <v>107</v>
      </c>
      <c r="BB124" t="e">
        <f ca="1">- Useful but _xludf.not as good as a regular degree</f>
        <v>#NAME?</v>
      </c>
      <c r="BD124" t="e">
        <f ca="1">- Tourism / Restaurant _xludf.and hotel Management - Nursing / medical care</f>
        <v>#NAME?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</v>
      </c>
      <c r="BK124">
        <v>0</v>
      </c>
      <c r="BL124">
        <v>0</v>
      </c>
      <c r="BN124" t="s">
        <v>107</v>
      </c>
      <c r="BQ124" t="e">
        <f ca="1">- _xludf.not available in _xludf.Arabic - Donâ€™t know how to _xludf.find/enroll in a suitable program</f>
        <v>#NAME?</v>
      </c>
      <c r="BR124">
        <v>0</v>
      </c>
      <c r="BS124">
        <v>0</v>
      </c>
      <c r="BT124">
        <v>0</v>
      </c>
      <c r="BU124">
        <v>1</v>
      </c>
      <c r="BV124">
        <v>0</v>
      </c>
      <c r="BW124">
        <v>1</v>
      </c>
      <c r="BX124" t="s">
        <v>179</v>
      </c>
      <c r="BY124" t="e">
        <f ca="1">- Useful but _xludf.not as good as going to university</f>
        <v>#NAME?</v>
      </c>
      <c r="BZ124">
        <v>1</v>
      </c>
      <c r="CA124">
        <v>0</v>
      </c>
      <c r="CB124">
        <v>0</v>
      </c>
      <c r="CC124">
        <v>0</v>
      </c>
      <c r="CD124">
        <v>0</v>
      </c>
      <c r="CE124" t="e">
        <f ca="1">- Friends</f>
        <v>#NAME?</v>
      </c>
      <c r="CF124">
        <v>1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N124" t="s">
        <v>109</v>
      </c>
      <c r="CO124" t="s">
        <v>110</v>
      </c>
      <c r="CP124" t="s">
        <v>111</v>
      </c>
      <c r="CQ124">
        <v>3909382</v>
      </c>
      <c r="CR124" t="s">
        <v>539</v>
      </c>
      <c r="CS124" t="s">
        <v>540</v>
      </c>
      <c r="CT124">
        <v>123</v>
      </c>
    </row>
    <row r="125" spans="1:98">
      <c r="A125">
        <v>124</v>
      </c>
      <c r="B125" t="s">
        <v>114</v>
      </c>
      <c r="C125">
        <v>21</v>
      </c>
      <c r="D125" t="s">
        <v>98</v>
      </c>
      <c r="E125" t="s">
        <v>177</v>
      </c>
      <c r="F125" t="s">
        <v>169</v>
      </c>
      <c r="G125" t="s">
        <v>117</v>
      </c>
      <c r="J125" t="s">
        <v>208</v>
      </c>
      <c r="K125">
        <v>0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1</v>
      </c>
      <c r="R125">
        <v>0</v>
      </c>
      <c r="X125" t="s">
        <v>197</v>
      </c>
      <c r="Y125">
        <v>1</v>
      </c>
      <c r="Z125">
        <v>0</v>
      </c>
      <c r="AA125">
        <v>0</v>
      </c>
      <c r="AB125">
        <v>1</v>
      </c>
      <c r="AC125">
        <v>0</v>
      </c>
      <c r="AD125">
        <v>0</v>
      </c>
      <c r="AE125">
        <v>0</v>
      </c>
      <c r="AG125" t="s">
        <v>120</v>
      </c>
      <c r="AH125" t="s">
        <v>216</v>
      </c>
      <c r="AI125">
        <v>0</v>
      </c>
      <c r="AJ125">
        <v>1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1</v>
      </c>
      <c r="BA125" t="s">
        <v>106</v>
      </c>
      <c r="BB125" t="e">
        <f ca="1">- Useful but _xludf.not as good as a regular degree</f>
        <v>#NAME?</v>
      </c>
      <c r="BD125" t="e">
        <f ca="1">- Project Management / Accountancy - Nursing / medical care</f>
        <v>#NAME?</v>
      </c>
      <c r="BE125">
        <v>0</v>
      </c>
      <c r="BF125">
        <v>0</v>
      </c>
      <c r="BG125">
        <v>1</v>
      </c>
      <c r="BH125">
        <v>0</v>
      </c>
      <c r="BI125">
        <v>1</v>
      </c>
      <c r="BJ125">
        <v>0</v>
      </c>
      <c r="BK125">
        <v>0</v>
      </c>
      <c r="BL125">
        <v>0</v>
      </c>
      <c r="BN125" t="s">
        <v>107</v>
      </c>
      <c r="BQ125" t="e">
        <f ca="1">- _xludf.not available in subjects I want to study - Cannot afford The courses</f>
        <v>#NAME?</v>
      </c>
      <c r="BR125">
        <v>1</v>
      </c>
      <c r="BS125">
        <v>0</v>
      </c>
      <c r="BT125">
        <v>0</v>
      </c>
      <c r="BU125">
        <v>0</v>
      </c>
      <c r="BV125">
        <v>1</v>
      </c>
      <c r="BW125">
        <v>0</v>
      </c>
      <c r="BX125" t="s">
        <v>108</v>
      </c>
      <c r="BY125" t="e">
        <f ca="1">- Very Useful, as good as a regular degree - Useful but _xludf.not as good as going to university</f>
        <v>#NAME?</v>
      </c>
      <c r="BZ125">
        <v>1</v>
      </c>
      <c r="CA125">
        <v>0</v>
      </c>
      <c r="CB125">
        <v>1</v>
      </c>
      <c r="CC125">
        <v>0</v>
      </c>
      <c r="CD125">
        <v>0</v>
      </c>
      <c r="CE125" t="e">
        <f ca="1">- Facebook groups/pages  - Friends</f>
        <v>#NAME?</v>
      </c>
      <c r="CF125">
        <v>1</v>
      </c>
      <c r="CG125">
        <v>0</v>
      </c>
      <c r="CH125">
        <v>0</v>
      </c>
      <c r="CI125">
        <v>0</v>
      </c>
      <c r="CJ125">
        <v>0</v>
      </c>
      <c r="CK125">
        <v>1</v>
      </c>
      <c r="CL125">
        <v>0</v>
      </c>
      <c r="CN125" t="s">
        <v>109</v>
      </c>
      <c r="CO125" t="s">
        <v>110</v>
      </c>
      <c r="CP125" t="s">
        <v>111</v>
      </c>
      <c r="CQ125">
        <v>3909794</v>
      </c>
      <c r="CR125" t="s">
        <v>541</v>
      </c>
      <c r="CS125" t="s">
        <v>542</v>
      </c>
      <c r="CT125">
        <v>124</v>
      </c>
    </row>
    <row r="126" spans="1:98">
      <c r="A126">
        <v>125</v>
      </c>
      <c r="B126" t="s">
        <v>192</v>
      </c>
      <c r="C126">
        <v>18</v>
      </c>
      <c r="D126" t="s">
        <v>115</v>
      </c>
      <c r="E126" t="s">
        <v>177</v>
      </c>
      <c r="F126" t="s">
        <v>183</v>
      </c>
      <c r="G126" t="s">
        <v>117</v>
      </c>
      <c r="J126" t="s">
        <v>438</v>
      </c>
      <c r="K126">
        <v>1</v>
      </c>
      <c r="L126">
        <v>0</v>
      </c>
      <c r="M126">
        <v>0</v>
      </c>
      <c r="N126">
        <v>0</v>
      </c>
      <c r="O126">
        <v>1</v>
      </c>
      <c r="P126">
        <v>0</v>
      </c>
      <c r="Q126">
        <v>0</v>
      </c>
      <c r="R126">
        <v>0</v>
      </c>
      <c r="T126" t="s">
        <v>187</v>
      </c>
      <c r="X126" t="s">
        <v>197</v>
      </c>
      <c r="Y126">
        <v>1</v>
      </c>
      <c r="Z126">
        <v>0</v>
      </c>
      <c r="AA126">
        <v>0</v>
      </c>
      <c r="AB126">
        <v>1</v>
      </c>
      <c r="AC126">
        <v>0</v>
      </c>
      <c r="AD126">
        <v>0</v>
      </c>
      <c r="AE126">
        <v>0</v>
      </c>
      <c r="AG126" t="s">
        <v>120</v>
      </c>
      <c r="AH126" t="s">
        <v>184</v>
      </c>
      <c r="AI126">
        <v>1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R126" t="s">
        <v>107</v>
      </c>
      <c r="AS126" t="e">
        <f ca="1">- Have to go in person but can _xludf.not go _xludf.for security reasons</f>
        <v>#NAME?</v>
      </c>
      <c r="AT126">
        <v>0</v>
      </c>
      <c r="AU126">
        <v>1</v>
      </c>
      <c r="AV126">
        <v>0</v>
      </c>
      <c r="AW126">
        <v>0</v>
      </c>
      <c r="AX126">
        <v>0</v>
      </c>
      <c r="AY126">
        <v>0</v>
      </c>
      <c r="BA126" t="s">
        <v>106</v>
      </c>
      <c r="BB126" t="e">
        <f ca="1">- Very Useful _xludf.and provides a job opportunity _xludf.right away.</f>
        <v>#NAME?</v>
      </c>
      <c r="BD126" t="s">
        <v>139</v>
      </c>
      <c r="BE126">
        <v>0</v>
      </c>
      <c r="BF126">
        <v>1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 t="s">
        <v>543</v>
      </c>
      <c r="BN126" t="s">
        <v>107</v>
      </c>
      <c r="BQ126" t="e">
        <f ca="1">- No internet connection / computer - Cannot afford The courses - Donâ€™t know how to _xludf.find/enroll in a suitable program</f>
        <v>#NAME?</v>
      </c>
      <c r="BR126">
        <v>0</v>
      </c>
      <c r="BS126">
        <v>0</v>
      </c>
      <c r="BT126">
        <v>1</v>
      </c>
      <c r="BU126">
        <v>1</v>
      </c>
      <c r="BV126">
        <v>1</v>
      </c>
      <c r="BW126">
        <v>0</v>
      </c>
      <c r="BX126" t="s">
        <v>108</v>
      </c>
      <c r="BY126" t="e">
        <f ca="1">- Difficult to access</f>
        <v>#NAME?</v>
      </c>
      <c r="BZ126">
        <v>0</v>
      </c>
      <c r="CA126">
        <v>0</v>
      </c>
      <c r="CB126">
        <v>0</v>
      </c>
      <c r="CC126">
        <v>1</v>
      </c>
      <c r="CD126">
        <v>0</v>
      </c>
      <c r="CE126" t="e">
        <f ca="1">- Al-Fanar Media</f>
        <v>#NAME?</v>
      </c>
      <c r="CF126">
        <v>0</v>
      </c>
      <c r="CG126">
        <v>0</v>
      </c>
      <c r="CH126">
        <v>0</v>
      </c>
      <c r="CI126">
        <v>1</v>
      </c>
      <c r="CJ126">
        <v>0</v>
      </c>
      <c r="CK126">
        <v>0</v>
      </c>
      <c r="CL126">
        <v>0</v>
      </c>
      <c r="CN126" t="s">
        <v>109</v>
      </c>
      <c r="CO126" t="s">
        <v>110</v>
      </c>
      <c r="CP126" t="s">
        <v>111</v>
      </c>
      <c r="CQ126">
        <v>3909969</v>
      </c>
      <c r="CR126" t="s">
        <v>544</v>
      </c>
      <c r="CS126" t="s">
        <v>545</v>
      </c>
      <c r="CT126">
        <v>125</v>
      </c>
    </row>
    <row r="127" spans="1:98">
      <c r="A127">
        <v>126</v>
      </c>
      <c r="B127" t="s">
        <v>182</v>
      </c>
      <c r="C127">
        <v>25</v>
      </c>
      <c r="D127" t="s">
        <v>98</v>
      </c>
      <c r="E127" t="s">
        <v>177</v>
      </c>
      <c r="F127" t="s">
        <v>100</v>
      </c>
      <c r="G127" t="s">
        <v>117</v>
      </c>
      <c r="J127" t="s">
        <v>506</v>
      </c>
      <c r="K127">
        <v>0</v>
      </c>
      <c r="L127">
        <v>0</v>
      </c>
      <c r="M127">
        <v>0</v>
      </c>
      <c r="N127">
        <v>1</v>
      </c>
      <c r="O127">
        <v>0</v>
      </c>
      <c r="P127">
        <v>1</v>
      </c>
      <c r="Q127">
        <v>0</v>
      </c>
      <c r="R127">
        <v>0</v>
      </c>
      <c r="X127" t="s">
        <v>127</v>
      </c>
      <c r="Y127">
        <v>0</v>
      </c>
      <c r="Z127">
        <v>0</v>
      </c>
      <c r="AA127">
        <v>0</v>
      </c>
      <c r="AB127">
        <v>1</v>
      </c>
      <c r="AC127">
        <v>0</v>
      </c>
      <c r="AD127">
        <v>0</v>
      </c>
      <c r="AE127">
        <v>0</v>
      </c>
      <c r="AG127" t="s">
        <v>128</v>
      </c>
      <c r="AH127" t="s">
        <v>216</v>
      </c>
      <c r="AI127">
        <v>0</v>
      </c>
      <c r="AJ127">
        <v>1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1</v>
      </c>
      <c r="BA127" t="s">
        <v>107</v>
      </c>
      <c r="BB127" t="e">
        <f ca="1">- _xludf.not Useful</f>
        <v>#NAME?</v>
      </c>
      <c r="BD127" t="e">
        <f ca="1">- I am _xludf.not interested in vocational education</f>
        <v>#NAME?</v>
      </c>
      <c r="BE127">
        <v>1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N127" t="s">
        <v>107</v>
      </c>
      <c r="BQ127" t="e">
        <f ca="1">- Do _xludf.not _xludf.count towards a recognized qualification</f>
        <v>#NAME?</v>
      </c>
      <c r="BR127">
        <v>0</v>
      </c>
      <c r="BS127">
        <v>1</v>
      </c>
      <c r="BT127">
        <v>0</v>
      </c>
      <c r="BU127">
        <v>0</v>
      </c>
      <c r="BV127">
        <v>0</v>
      </c>
      <c r="BW127">
        <v>0</v>
      </c>
      <c r="BX127" t="s">
        <v>108</v>
      </c>
      <c r="BY127" t="e">
        <f ca="1">- _xludf.not worth The _xludf.time _xludf.or money spent on it</f>
        <v>#NAME?</v>
      </c>
      <c r="BZ127">
        <v>0</v>
      </c>
      <c r="CA127">
        <v>1</v>
      </c>
      <c r="CB127">
        <v>0</v>
      </c>
      <c r="CC127">
        <v>0</v>
      </c>
      <c r="CD127">
        <v>0</v>
      </c>
      <c r="CE127" t="e">
        <f ca="1">- Facebook groups/pages</f>
        <v>#NAME?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1</v>
      </c>
      <c r="CL127">
        <v>0</v>
      </c>
      <c r="CN127" t="s">
        <v>109</v>
      </c>
      <c r="CO127" t="s">
        <v>110</v>
      </c>
      <c r="CP127" t="s">
        <v>111</v>
      </c>
      <c r="CQ127">
        <v>3910008</v>
      </c>
      <c r="CR127" t="s">
        <v>546</v>
      </c>
      <c r="CS127" t="s">
        <v>547</v>
      </c>
      <c r="CT127">
        <v>126</v>
      </c>
    </row>
    <row r="128" spans="1:98">
      <c r="A128">
        <v>127</v>
      </c>
      <c r="B128" t="s">
        <v>97</v>
      </c>
      <c r="C128">
        <v>27</v>
      </c>
      <c r="D128" t="s">
        <v>98</v>
      </c>
      <c r="E128" t="s">
        <v>177</v>
      </c>
      <c r="F128" t="s">
        <v>116</v>
      </c>
      <c r="G128" t="s">
        <v>117</v>
      </c>
      <c r="J128" t="s">
        <v>492</v>
      </c>
      <c r="K128">
        <v>0</v>
      </c>
      <c r="L128">
        <v>0</v>
      </c>
      <c r="M128">
        <v>0</v>
      </c>
      <c r="N128">
        <v>0</v>
      </c>
      <c r="O128">
        <v>1</v>
      </c>
      <c r="P128">
        <v>1</v>
      </c>
      <c r="Q128">
        <v>0</v>
      </c>
      <c r="R128">
        <v>0</v>
      </c>
      <c r="X128" t="s">
        <v>238</v>
      </c>
      <c r="Y128">
        <v>0</v>
      </c>
      <c r="Z128">
        <v>0</v>
      </c>
      <c r="AA128">
        <v>1</v>
      </c>
      <c r="AB128">
        <v>0</v>
      </c>
      <c r="AC128">
        <v>0</v>
      </c>
      <c r="AD128">
        <v>0</v>
      </c>
      <c r="AE128">
        <v>0</v>
      </c>
      <c r="AG128" t="s">
        <v>120</v>
      </c>
      <c r="AH128" t="s">
        <v>163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1</v>
      </c>
      <c r="AP128">
        <v>0</v>
      </c>
      <c r="BA128" t="s">
        <v>107</v>
      </c>
      <c r="BB128" t="e">
        <f ca="1">- Useful but _xludf.not as good as a regular degree</f>
        <v>#NAME?</v>
      </c>
      <c r="BD128" t="e">
        <f ca="1">- I am _xludf.not interested in vocational education</f>
        <v>#NAME?</v>
      </c>
      <c r="BE128">
        <v>1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N128" t="s">
        <v>107</v>
      </c>
      <c r="BQ128" t="e">
        <f ca="1">- Donâ€™t know how to _xludf.find/enroll in a suitable program</f>
        <v>#NAME?</v>
      </c>
      <c r="BR128">
        <v>0</v>
      </c>
      <c r="BS128">
        <v>0</v>
      </c>
      <c r="BT128">
        <v>0</v>
      </c>
      <c r="BU128">
        <v>1</v>
      </c>
      <c r="BV128">
        <v>0</v>
      </c>
      <c r="BW128">
        <v>0</v>
      </c>
      <c r="BX128" t="s">
        <v>179</v>
      </c>
      <c r="BY128" t="e">
        <f ca="1">- Useful but _xludf.not as good as going to university</f>
        <v>#NAME?</v>
      </c>
      <c r="BZ128">
        <v>1</v>
      </c>
      <c r="CA128">
        <v>0</v>
      </c>
      <c r="CB128">
        <v>0</v>
      </c>
      <c r="CC128">
        <v>0</v>
      </c>
      <c r="CD128">
        <v>0</v>
      </c>
      <c r="CE128" t="e">
        <f ca="1">- Friends</f>
        <v>#NAME?</v>
      </c>
      <c r="CF128">
        <v>1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N128" t="s">
        <v>109</v>
      </c>
      <c r="CO128" t="s">
        <v>110</v>
      </c>
      <c r="CP128" t="s">
        <v>111</v>
      </c>
      <c r="CQ128">
        <v>3910009</v>
      </c>
      <c r="CR128" t="s">
        <v>548</v>
      </c>
      <c r="CS128" t="s">
        <v>549</v>
      </c>
      <c r="CT128">
        <v>127</v>
      </c>
    </row>
    <row r="129" spans="1:98">
      <c r="A129">
        <v>128</v>
      </c>
      <c r="B129" t="s">
        <v>97</v>
      </c>
      <c r="C129">
        <v>20</v>
      </c>
      <c r="D129" t="s">
        <v>115</v>
      </c>
      <c r="E129" t="s">
        <v>151</v>
      </c>
      <c r="F129" t="s">
        <v>169</v>
      </c>
      <c r="G129" t="s">
        <v>207</v>
      </c>
      <c r="J129" t="s">
        <v>126</v>
      </c>
      <c r="K129">
        <v>0</v>
      </c>
      <c r="L129">
        <v>0</v>
      </c>
      <c r="M129">
        <v>0</v>
      </c>
      <c r="N129">
        <v>0</v>
      </c>
      <c r="O129">
        <v>1</v>
      </c>
      <c r="P129">
        <v>0</v>
      </c>
      <c r="Q129">
        <v>1</v>
      </c>
      <c r="R129">
        <v>0</v>
      </c>
      <c r="X129" t="s">
        <v>127</v>
      </c>
      <c r="Y129">
        <v>0</v>
      </c>
      <c r="Z129">
        <v>0</v>
      </c>
      <c r="AA129">
        <v>0</v>
      </c>
      <c r="AB129">
        <v>1</v>
      </c>
      <c r="AC129">
        <v>0</v>
      </c>
      <c r="AD129">
        <v>0</v>
      </c>
      <c r="AE129">
        <v>0</v>
      </c>
      <c r="AG129" t="s">
        <v>120</v>
      </c>
      <c r="AH129" t="s">
        <v>129</v>
      </c>
      <c r="AI129">
        <v>0</v>
      </c>
      <c r="AJ129">
        <v>1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BA129" t="s">
        <v>106</v>
      </c>
      <c r="BB129" t="e">
        <f ca="1">- Very Useful _xludf.and provides a job opportunity _xludf.right away.</f>
        <v>#NAME?</v>
      </c>
      <c r="BD129" t="e">
        <f ca="1">- Mechanics _xludf.and machinery</f>
        <v>#NAME?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1</v>
      </c>
      <c r="BL129">
        <v>0</v>
      </c>
      <c r="BN129" t="s">
        <v>107</v>
      </c>
      <c r="BQ129" t="e">
        <f ca="1">- _xludf.not available in _xludf.Arabic - Cannot afford The courses - Donâ€™t know how to _xludf.find/enroll in a suitable program</f>
        <v>#NAME?</v>
      </c>
      <c r="BR129">
        <v>0</v>
      </c>
      <c r="BS129">
        <v>0</v>
      </c>
      <c r="BT129">
        <v>0</v>
      </c>
      <c r="BU129">
        <v>1</v>
      </c>
      <c r="BV129">
        <v>1</v>
      </c>
      <c r="BW129">
        <v>1</v>
      </c>
      <c r="BX129" t="s">
        <v>179</v>
      </c>
      <c r="BY129" t="s">
        <v>550</v>
      </c>
      <c r="BZ129">
        <v>1</v>
      </c>
      <c r="CA129">
        <v>0</v>
      </c>
      <c r="CB129">
        <v>0</v>
      </c>
      <c r="CC129">
        <v>1</v>
      </c>
      <c r="CD129">
        <v>1</v>
      </c>
      <c r="CE129" t="e">
        <f ca="1">- Facebook groups/pages</f>
        <v>#NAME?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1</v>
      </c>
      <c r="CL129">
        <v>0</v>
      </c>
      <c r="CN129" t="s">
        <v>109</v>
      </c>
      <c r="CO129" t="s">
        <v>110</v>
      </c>
      <c r="CP129" t="s">
        <v>111</v>
      </c>
      <c r="CQ129">
        <v>3910018</v>
      </c>
      <c r="CR129" t="s">
        <v>551</v>
      </c>
      <c r="CS129" t="s">
        <v>552</v>
      </c>
      <c r="CT129">
        <v>128</v>
      </c>
    </row>
    <row r="130" spans="1:98">
      <c r="A130">
        <v>129</v>
      </c>
      <c r="B130" t="s">
        <v>97</v>
      </c>
      <c r="C130">
        <v>18</v>
      </c>
      <c r="D130" t="s">
        <v>98</v>
      </c>
      <c r="E130" t="s">
        <v>379</v>
      </c>
      <c r="F130" t="s">
        <v>183</v>
      </c>
      <c r="G130" t="s">
        <v>207</v>
      </c>
      <c r="J130" t="s">
        <v>145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</v>
      </c>
      <c r="R130">
        <v>0</v>
      </c>
      <c r="X130" t="s">
        <v>308</v>
      </c>
      <c r="Y130">
        <v>0</v>
      </c>
      <c r="Z130">
        <v>0</v>
      </c>
      <c r="AA130">
        <v>0</v>
      </c>
      <c r="AB130">
        <v>0</v>
      </c>
      <c r="AC130">
        <v>1</v>
      </c>
      <c r="AD130">
        <v>0</v>
      </c>
      <c r="AE130">
        <v>0</v>
      </c>
      <c r="AG130" t="s">
        <v>137</v>
      </c>
      <c r="AH130" t="s">
        <v>129</v>
      </c>
      <c r="AI130">
        <v>0</v>
      </c>
      <c r="AJ130">
        <v>1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BA130" t="s">
        <v>107</v>
      </c>
      <c r="BB130" t="e">
        <f ca="1">- Useful but _xludf.not as good as a regular degree</f>
        <v>#NAME?</v>
      </c>
      <c r="BD130" t="e">
        <f ca="1">- Nursing / medical care</f>
        <v>#NAME?</v>
      </c>
      <c r="BE130">
        <v>0</v>
      </c>
      <c r="BF130">
        <v>0</v>
      </c>
      <c r="BG130">
        <v>0</v>
      </c>
      <c r="BH130">
        <v>0</v>
      </c>
      <c r="BI130">
        <v>1</v>
      </c>
      <c r="BJ130">
        <v>0</v>
      </c>
      <c r="BK130">
        <v>0</v>
      </c>
      <c r="BL130">
        <v>0</v>
      </c>
      <c r="BN130" t="s">
        <v>107</v>
      </c>
      <c r="BQ130" t="e">
        <f ca="1">- Cannot afford The courses</f>
        <v>#NAME?</v>
      </c>
      <c r="BR130">
        <v>0</v>
      </c>
      <c r="BS130">
        <v>0</v>
      </c>
      <c r="BT130">
        <v>0</v>
      </c>
      <c r="BU130">
        <v>0</v>
      </c>
      <c r="BV130">
        <v>1</v>
      </c>
      <c r="BW130">
        <v>0</v>
      </c>
      <c r="BX130" t="s">
        <v>108</v>
      </c>
      <c r="BY130" t="e">
        <f ca="1">- Very Useful, as good as a regular degree</f>
        <v>#NAME?</v>
      </c>
      <c r="BZ130">
        <v>0</v>
      </c>
      <c r="CA130">
        <v>0</v>
      </c>
      <c r="CB130">
        <v>1</v>
      </c>
      <c r="CC130">
        <v>0</v>
      </c>
      <c r="CD130">
        <v>0</v>
      </c>
      <c r="CE130" t="e">
        <f ca="1">- Facebook groups/pages  - Teachers</f>
        <v>#NAME?</v>
      </c>
      <c r="CF130">
        <v>0</v>
      </c>
      <c r="CG130">
        <v>0</v>
      </c>
      <c r="CH130">
        <v>1</v>
      </c>
      <c r="CI130">
        <v>0</v>
      </c>
      <c r="CJ130">
        <v>0</v>
      </c>
      <c r="CK130">
        <v>1</v>
      </c>
      <c r="CL130">
        <v>0</v>
      </c>
      <c r="CN130" t="s">
        <v>109</v>
      </c>
      <c r="CO130" t="s">
        <v>110</v>
      </c>
      <c r="CP130" t="s">
        <v>111</v>
      </c>
      <c r="CQ130">
        <v>3910035</v>
      </c>
      <c r="CR130" t="s">
        <v>553</v>
      </c>
      <c r="CS130" t="s">
        <v>554</v>
      </c>
      <c r="CT130">
        <v>129</v>
      </c>
    </row>
    <row r="131" spans="1:98">
      <c r="A131">
        <v>130</v>
      </c>
      <c r="B131" t="s">
        <v>97</v>
      </c>
      <c r="C131">
        <v>25</v>
      </c>
      <c r="D131" t="s">
        <v>98</v>
      </c>
      <c r="E131" t="s">
        <v>99</v>
      </c>
      <c r="F131" t="s">
        <v>100</v>
      </c>
      <c r="G131" t="s">
        <v>117</v>
      </c>
      <c r="J131" t="s">
        <v>152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</v>
      </c>
      <c r="X131" t="s">
        <v>127</v>
      </c>
      <c r="Y131">
        <v>0</v>
      </c>
      <c r="Z131">
        <v>0</v>
      </c>
      <c r="AA131">
        <v>0</v>
      </c>
      <c r="AB131">
        <v>1</v>
      </c>
      <c r="AC131">
        <v>0</v>
      </c>
      <c r="AD131">
        <v>0</v>
      </c>
      <c r="AE131">
        <v>0</v>
      </c>
      <c r="AG131" t="s">
        <v>120</v>
      </c>
      <c r="AH131" t="s">
        <v>129</v>
      </c>
      <c r="AI131">
        <v>0</v>
      </c>
      <c r="AJ131">
        <v>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BA131" t="s">
        <v>107</v>
      </c>
      <c r="BB131" t="e">
        <f ca="1">- Useful but _xludf.not as good as a regular degree</f>
        <v>#NAME?</v>
      </c>
      <c r="BD131" t="e">
        <f ca="1">- Project Management / Accountancy - Tourism / Restaurant _xludf.and hotel Management</f>
        <v>#NAME?</v>
      </c>
      <c r="BE131">
        <v>0</v>
      </c>
      <c r="BF131">
        <v>0</v>
      </c>
      <c r="BG131">
        <v>1</v>
      </c>
      <c r="BH131">
        <v>1</v>
      </c>
      <c r="BI131">
        <v>0</v>
      </c>
      <c r="BJ131">
        <v>0</v>
      </c>
      <c r="BK131">
        <v>0</v>
      </c>
      <c r="BL131">
        <v>0</v>
      </c>
      <c r="BN131" t="s">
        <v>107</v>
      </c>
      <c r="BQ131" t="e">
        <f ca="1">- Cannot afford The courses</f>
        <v>#NAME?</v>
      </c>
      <c r="BR131">
        <v>0</v>
      </c>
      <c r="BS131">
        <v>0</v>
      </c>
      <c r="BT131">
        <v>0</v>
      </c>
      <c r="BU131">
        <v>0</v>
      </c>
      <c r="BV131">
        <v>1</v>
      </c>
      <c r="BW131">
        <v>0</v>
      </c>
      <c r="BX131" t="s">
        <v>108</v>
      </c>
      <c r="BY131" t="e">
        <f ca="1">- Too Difficult to study alone</f>
        <v>#NAME?</v>
      </c>
      <c r="BZ131">
        <v>0</v>
      </c>
      <c r="CA131">
        <v>0</v>
      </c>
      <c r="CB131">
        <v>0</v>
      </c>
      <c r="CC131">
        <v>0</v>
      </c>
      <c r="CD131">
        <v>1</v>
      </c>
      <c r="CE131" t="e">
        <f ca="1">- Facebook groups/pages</f>
        <v>#NAME?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1</v>
      </c>
      <c r="CL131">
        <v>0</v>
      </c>
      <c r="CN131" t="s">
        <v>109</v>
      </c>
      <c r="CO131" t="s">
        <v>110</v>
      </c>
      <c r="CP131" t="s">
        <v>111</v>
      </c>
      <c r="CQ131">
        <v>3910100</v>
      </c>
      <c r="CR131" t="s">
        <v>555</v>
      </c>
      <c r="CS131" t="s">
        <v>556</v>
      </c>
      <c r="CT131">
        <v>130</v>
      </c>
    </row>
    <row r="132" spans="1:98">
      <c r="A132">
        <v>131</v>
      </c>
      <c r="B132" t="s">
        <v>346</v>
      </c>
      <c r="C132">
        <v>21</v>
      </c>
      <c r="D132" t="s">
        <v>115</v>
      </c>
      <c r="E132" t="s">
        <v>177</v>
      </c>
      <c r="F132" t="s">
        <v>169</v>
      </c>
      <c r="G132" t="s">
        <v>117</v>
      </c>
      <c r="J132" t="s">
        <v>118</v>
      </c>
      <c r="K132">
        <v>0</v>
      </c>
      <c r="L132">
        <v>0</v>
      </c>
      <c r="M132">
        <v>0</v>
      </c>
      <c r="N132">
        <v>1</v>
      </c>
      <c r="O132">
        <v>0</v>
      </c>
      <c r="P132">
        <v>0</v>
      </c>
      <c r="Q132">
        <v>0</v>
      </c>
      <c r="R132">
        <v>0</v>
      </c>
      <c r="X132" t="s">
        <v>209</v>
      </c>
      <c r="Y132">
        <v>0</v>
      </c>
      <c r="Z132">
        <v>0</v>
      </c>
      <c r="AA132">
        <v>0</v>
      </c>
      <c r="AB132">
        <v>1</v>
      </c>
      <c r="AC132">
        <v>0</v>
      </c>
      <c r="AD132">
        <v>1</v>
      </c>
      <c r="AE132">
        <v>0</v>
      </c>
      <c r="AG132" t="s">
        <v>120</v>
      </c>
      <c r="AH132" t="s">
        <v>129</v>
      </c>
      <c r="AI132">
        <v>0</v>
      </c>
      <c r="AJ132">
        <v>1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BA132" t="s">
        <v>106</v>
      </c>
      <c r="BB132" t="e">
        <f ca="1">- Very Useful _xludf.and provides a job opportunity _xludf.right away.</f>
        <v>#NAME?</v>
      </c>
      <c r="BD132" t="e">
        <f ca="1">- Mechanics _xludf.and machinery- Project Management / Accountancy</f>
        <v>#NAME?</v>
      </c>
      <c r="BE132">
        <v>0</v>
      </c>
      <c r="BF132">
        <v>0</v>
      </c>
      <c r="BG132">
        <v>1</v>
      </c>
      <c r="BH132">
        <v>0</v>
      </c>
      <c r="BI132">
        <v>0</v>
      </c>
      <c r="BJ132">
        <v>0</v>
      </c>
      <c r="BK132">
        <v>1</v>
      </c>
      <c r="BL132">
        <v>0</v>
      </c>
      <c r="BN132" t="s">
        <v>107</v>
      </c>
      <c r="BQ132" t="e">
        <f ca="1">- _xludf.not available in _xludf.Arabic - Cannot afford The courses</f>
        <v>#NAME?</v>
      </c>
      <c r="BR132">
        <v>0</v>
      </c>
      <c r="BS132">
        <v>0</v>
      </c>
      <c r="BT132">
        <v>0</v>
      </c>
      <c r="BU132">
        <v>0</v>
      </c>
      <c r="BV132">
        <v>1</v>
      </c>
      <c r="BW132">
        <v>1</v>
      </c>
      <c r="BX132" t="s">
        <v>108</v>
      </c>
      <c r="BY132" t="e">
        <f ca="1">- _xludf.not worth The _xludf.time _xludf.or money spent on it - Difficult to access</f>
        <v>#NAME?</v>
      </c>
      <c r="BZ132">
        <v>0</v>
      </c>
      <c r="CA132">
        <v>1</v>
      </c>
      <c r="CB132">
        <v>0</v>
      </c>
      <c r="CC132">
        <v>1</v>
      </c>
      <c r="CD132">
        <v>0</v>
      </c>
      <c r="CE132" t="e">
        <f ca="1">- Friends - Teachers</f>
        <v>#NAME?</v>
      </c>
      <c r="CF132">
        <v>1</v>
      </c>
      <c r="CG132">
        <v>0</v>
      </c>
      <c r="CH132">
        <v>1</v>
      </c>
      <c r="CI132">
        <v>0</v>
      </c>
      <c r="CJ132">
        <v>0</v>
      </c>
      <c r="CK132">
        <v>0</v>
      </c>
      <c r="CL132">
        <v>0</v>
      </c>
      <c r="CN132" t="s">
        <v>109</v>
      </c>
      <c r="CO132" t="s">
        <v>110</v>
      </c>
      <c r="CP132" t="s">
        <v>111</v>
      </c>
      <c r="CQ132">
        <v>3910246</v>
      </c>
      <c r="CR132" t="s">
        <v>557</v>
      </c>
      <c r="CS132" t="s">
        <v>558</v>
      </c>
      <c r="CT132">
        <v>131</v>
      </c>
    </row>
    <row r="133" spans="1:98">
      <c r="A133">
        <v>132</v>
      </c>
      <c r="B133" t="s">
        <v>167</v>
      </c>
      <c r="C133">
        <v>24</v>
      </c>
      <c r="D133" t="s">
        <v>98</v>
      </c>
      <c r="E133" t="s">
        <v>156</v>
      </c>
      <c r="F133" t="s">
        <v>144</v>
      </c>
      <c r="G133" t="s">
        <v>207</v>
      </c>
      <c r="J133" t="s">
        <v>559</v>
      </c>
      <c r="K133">
        <v>0</v>
      </c>
      <c r="L133">
        <v>0</v>
      </c>
      <c r="M133">
        <v>0</v>
      </c>
      <c r="N133">
        <v>0</v>
      </c>
      <c r="O133">
        <v>1</v>
      </c>
      <c r="P133">
        <v>0</v>
      </c>
      <c r="Q133">
        <v>0</v>
      </c>
      <c r="R133">
        <v>1</v>
      </c>
      <c r="X133" t="s">
        <v>394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1</v>
      </c>
      <c r="AF133" t="s">
        <v>560</v>
      </c>
      <c r="AG133" t="s">
        <v>120</v>
      </c>
      <c r="AH133" t="s">
        <v>129</v>
      </c>
      <c r="AI133">
        <v>0</v>
      </c>
      <c r="AJ133">
        <v>1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BA133" t="s">
        <v>107</v>
      </c>
      <c r="BB133" t="e">
        <f ca="1">- _xludf.not Useful</f>
        <v>#NAME?</v>
      </c>
      <c r="BD133" t="e">
        <f ca="1">- Project Management / Accountancy - Tourism / Restaurant _xludf.and hotel Management - Nursing / medical care</f>
        <v>#NAME?</v>
      </c>
      <c r="BE133">
        <v>0</v>
      </c>
      <c r="BF133">
        <v>0</v>
      </c>
      <c r="BG133">
        <v>1</v>
      </c>
      <c r="BH133">
        <v>1</v>
      </c>
      <c r="BI133">
        <v>1</v>
      </c>
      <c r="BJ133">
        <v>0</v>
      </c>
      <c r="BK133">
        <v>0</v>
      </c>
      <c r="BL133">
        <v>0</v>
      </c>
      <c r="BN133" t="s">
        <v>107</v>
      </c>
      <c r="BQ133" t="e">
        <f ca="1">- Cannot afford The courses</f>
        <v>#NAME?</v>
      </c>
      <c r="BR133">
        <v>0</v>
      </c>
      <c r="BS133">
        <v>0</v>
      </c>
      <c r="BT133">
        <v>0</v>
      </c>
      <c r="BU133">
        <v>0</v>
      </c>
      <c r="BV133">
        <v>1</v>
      </c>
      <c r="BW133">
        <v>0</v>
      </c>
      <c r="BX133" t="s">
        <v>108</v>
      </c>
      <c r="BY133" t="e">
        <f ca="1">- Difficult to access</f>
        <v>#NAME?</v>
      </c>
      <c r="BZ133">
        <v>0</v>
      </c>
      <c r="CA133">
        <v>0</v>
      </c>
      <c r="CB133">
        <v>0</v>
      </c>
      <c r="CC133">
        <v>1</v>
      </c>
      <c r="CD133">
        <v>0</v>
      </c>
      <c r="CE133" t="e">
        <f ca="1">- Facebook groups/pages  - Friends</f>
        <v>#NAME?</v>
      </c>
      <c r="CF133">
        <v>1</v>
      </c>
      <c r="CG133">
        <v>0</v>
      </c>
      <c r="CH133">
        <v>0</v>
      </c>
      <c r="CI133">
        <v>0</v>
      </c>
      <c r="CJ133">
        <v>0</v>
      </c>
      <c r="CK133">
        <v>1</v>
      </c>
      <c r="CL133">
        <v>0</v>
      </c>
      <c r="CN133" t="s">
        <v>109</v>
      </c>
      <c r="CO133" t="s">
        <v>110</v>
      </c>
      <c r="CP133" t="s">
        <v>111</v>
      </c>
      <c r="CQ133">
        <v>3910259</v>
      </c>
      <c r="CR133" t="s">
        <v>561</v>
      </c>
      <c r="CS133" t="s">
        <v>562</v>
      </c>
      <c r="CT133">
        <v>132</v>
      </c>
    </row>
    <row r="134" spans="1:98">
      <c r="A134">
        <v>133</v>
      </c>
      <c r="B134" t="s">
        <v>97</v>
      </c>
      <c r="C134">
        <v>28</v>
      </c>
      <c r="D134" t="s">
        <v>115</v>
      </c>
      <c r="E134" t="s">
        <v>379</v>
      </c>
      <c r="F134" t="s">
        <v>157</v>
      </c>
      <c r="G134" t="s">
        <v>117</v>
      </c>
      <c r="J134" t="s">
        <v>103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</v>
      </c>
      <c r="Q134">
        <v>0</v>
      </c>
      <c r="R134">
        <v>0</v>
      </c>
      <c r="X134" t="s">
        <v>197</v>
      </c>
      <c r="Y134">
        <v>1</v>
      </c>
      <c r="Z134">
        <v>0</v>
      </c>
      <c r="AA134">
        <v>0</v>
      </c>
      <c r="AB134">
        <v>1</v>
      </c>
      <c r="AC134">
        <v>0</v>
      </c>
      <c r="AD134">
        <v>0</v>
      </c>
      <c r="AE134">
        <v>0</v>
      </c>
      <c r="AG134" t="s">
        <v>120</v>
      </c>
      <c r="AH134" t="s">
        <v>158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1</v>
      </c>
      <c r="AO134">
        <v>0</v>
      </c>
      <c r="AP134">
        <v>0</v>
      </c>
      <c r="BA134" t="s">
        <v>107</v>
      </c>
      <c r="BB134" t="e">
        <f ca="1">- Very Useful _xludf.and provides a job opportunity _xludf.right away.</f>
        <v>#NAME?</v>
      </c>
      <c r="BD134" t="e">
        <f ca="1">- Project Management / Accountancy - Tourism / Restaurant _xludf.and hotel Management</f>
        <v>#NAME?</v>
      </c>
      <c r="BE134">
        <v>0</v>
      </c>
      <c r="BF134">
        <v>0</v>
      </c>
      <c r="BG134">
        <v>1</v>
      </c>
      <c r="BH134">
        <v>1</v>
      </c>
      <c r="BI134">
        <v>0</v>
      </c>
      <c r="BJ134">
        <v>0</v>
      </c>
      <c r="BK134">
        <v>0</v>
      </c>
      <c r="BL134">
        <v>0</v>
      </c>
      <c r="BN134" t="s">
        <v>107</v>
      </c>
      <c r="BQ134" t="e">
        <f ca="1">- Do _xludf.not _xludf.count towards a recognized qualification - Cannot afford The courses</f>
        <v>#NAME?</v>
      </c>
      <c r="BR134">
        <v>0</v>
      </c>
      <c r="BS134">
        <v>1</v>
      </c>
      <c r="BT134">
        <v>0</v>
      </c>
      <c r="BU134">
        <v>0</v>
      </c>
      <c r="BV134">
        <v>1</v>
      </c>
      <c r="BW134">
        <v>0</v>
      </c>
      <c r="BX134" t="s">
        <v>179</v>
      </c>
      <c r="BY134" t="s">
        <v>199</v>
      </c>
      <c r="BZ134">
        <v>1</v>
      </c>
      <c r="CA134">
        <v>0</v>
      </c>
      <c r="CB134">
        <v>0</v>
      </c>
      <c r="CC134">
        <v>0</v>
      </c>
      <c r="CD134">
        <v>1</v>
      </c>
      <c r="CE134" t="e">
        <f ca="1">- Al-Fanar Media - Teachers</f>
        <v>#NAME?</v>
      </c>
      <c r="CF134">
        <v>0</v>
      </c>
      <c r="CG134">
        <v>0</v>
      </c>
      <c r="CH134">
        <v>1</v>
      </c>
      <c r="CI134">
        <v>1</v>
      </c>
      <c r="CJ134">
        <v>0</v>
      </c>
      <c r="CK134">
        <v>0</v>
      </c>
      <c r="CL134">
        <v>0</v>
      </c>
      <c r="CN134" t="s">
        <v>109</v>
      </c>
      <c r="CO134" t="s">
        <v>110</v>
      </c>
      <c r="CP134" t="s">
        <v>111</v>
      </c>
      <c r="CQ134">
        <v>3910269</v>
      </c>
      <c r="CR134" t="s">
        <v>563</v>
      </c>
      <c r="CS134" t="s">
        <v>564</v>
      </c>
      <c r="CT134">
        <v>133</v>
      </c>
    </row>
    <row r="135" spans="1:98">
      <c r="A135">
        <v>134</v>
      </c>
      <c r="B135" t="s">
        <v>114</v>
      </c>
      <c r="C135">
        <v>20</v>
      </c>
      <c r="D135" t="s">
        <v>98</v>
      </c>
      <c r="E135" t="s">
        <v>177</v>
      </c>
      <c r="F135" t="s">
        <v>100</v>
      </c>
      <c r="G135" t="s">
        <v>117</v>
      </c>
      <c r="J135" t="s">
        <v>334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</v>
      </c>
      <c r="R135">
        <v>1</v>
      </c>
      <c r="X135" t="s">
        <v>308</v>
      </c>
      <c r="Y135">
        <v>0</v>
      </c>
      <c r="Z135">
        <v>0</v>
      </c>
      <c r="AA135">
        <v>0</v>
      </c>
      <c r="AB135">
        <v>0</v>
      </c>
      <c r="AC135">
        <v>1</v>
      </c>
      <c r="AD135">
        <v>0</v>
      </c>
      <c r="AE135">
        <v>0</v>
      </c>
      <c r="AG135" t="s">
        <v>128</v>
      </c>
      <c r="AH135" t="s">
        <v>309</v>
      </c>
      <c r="AI135">
        <v>0</v>
      </c>
      <c r="AJ135">
        <v>0</v>
      </c>
      <c r="AK135">
        <v>0</v>
      </c>
      <c r="AL135">
        <v>1</v>
      </c>
      <c r="AM135">
        <v>0</v>
      </c>
      <c r="AN135">
        <v>0</v>
      </c>
      <c r="AO135">
        <v>0</v>
      </c>
      <c r="AP135">
        <v>1</v>
      </c>
      <c r="BA135" t="s">
        <v>106</v>
      </c>
      <c r="BB135" t="e">
        <f ca="1">- Useful but _xludf.not as good as a regular degree</f>
        <v>#NAME?</v>
      </c>
      <c r="BD135" t="e">
        <f ca="1">- I am _xludf.not interested in vocational education</f>
        <v>#NAME?</v>
      </c>
      <c r="BE135">
        <v>1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N135" t="s">
        <v>107</v>
      </c>
      <c r="BQ135" t="e">
        <f ca="1">- Cannot afford The courses</f>
        <v>#NAME?</v>
      </c>
      <c r="BR135">
        <v>0</v>
      </c>
      <c r="BS135">
        <v>0</v>
      </c>
      <c r="BT135">
        <v>0</v>
      </c>
      <c r="BU135">
        <v>0</v>
      </c>
      <c r="BV135">
        <v>1</v>
      </c>
      <c r="BW135">
        <v>0</v>
      </c>
      <c r="BX135" t="s">
        <v>108</v>
      </c>
      <c r="BY135" t="e">
        <f ca="1">- Too Difficult to study alone</f>
        <v>#NAME?</v>
      </c>
      <c r="BZ135">
        <v>0</v>
      </c>
      <c r="CA135">
        <v>0</v>
      </c>
      <c r="CB135">
        <v>0</v>
      </c>
      <c r="CC135">
        <v>0</v>
      </c>
      <c r="CD135">
        <v>1</v>
      </c>
      <c r="CE135" t="e">
        <f ca="1">- Facebook groups/pages</f>
        <v>#NAME?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1</v>
      </c>
      <c r="CL135">
        <v>0</v>
      </c>
      <c r="CN135" t="s">
        <v>109</v>
      </c>
      <c r="CO135" t="s">
        <v>110</v>
      </c>
      <c r="CP135" t="s">
        <v>111</v>
      </c>
      <c r="CQ135">
        <v>3910270</v>
      </c>
      <c r="CR135" t="s">
        <v>565</v>
      </c>
      <c r="CS135" t="s">
        <v>566</v>
      </c>
      <c r="CT135">
        <v>134</v>
      </c>
    </row>
    <row r="136" spans="1:98">
      <c r="A136">
        <v>135</v>
      </c>
      <c r="B136" t="s">
        <v>533</v>
      </c>
      <c r="C136">
        <v>22</v>
      </c>
      <c r="D136" t="s">
        <v>115</v>
      </c>
      <c r="E136" t="s">
        <v>133</v>
      </c>
      <c r="F136" t="s">
        <v>169</v>
      </c>
      <c r="G136" t="s">
        <v>207</v>
      </c>
      <c r="J136" t="s">
        <v>567</v>
      </c>
      <c r="K136">
        <v>1</v>
      </c>
      <c r="L136">
        <v>0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0</v>
      </c>
      <c r="T136" t="s">
        <v>568</v>
      </c>
      <c r="X136" t="s">
        <v>136</v>
      </c>
      <c r="Y136">
        <v>0</v>
      </c>
      <c r="Z136">
        <v>0</v>
      </c>
      <c r="AA136">
        <v>0</v>
      </c>
      <c r="AB136">
        <v>1</v>
      </c>
      <c r="AC136">
        <v>1</v>
      </c>
      <c r="AD136">
        <v>0</v>
      </c>
      <c r="AE136">
        <v>0</v>
      </c>
      <c r="AG136" t="s">
        <v>128</v>
      </c>
      <c r="AH136" t="s">
        <v>569</v>
      </c>
      <c r="AI136">
        <v>0</v>
      </c>
      <c r="AJ136">
        <v>1</v>
      </c>
      <c r="AK136">
        <v>0</v>
      </c>
      <c r="AL136">
        <v>0</v>
      </c>
      <c r="AM136">
        <v>1</v>
      </c>
      <c r="AN136">
        <v>0</v>
      </c>
      <c r="AO136">
        <v>0</v>
      </c>
      <c r="AP136">
        <v>0</v>
      </c>
      <c r="BA136" t="s">
        <v>107</v>
      </c>
      <c r="BB136" t="e">
        <f ca="1">- Very Useful _xludf.and provides a job opportunity _xludf.right away.</f>
        <v>#NAME?</v>
      </c>
      <c r="BD136" t="e">
        <f ca="1">- Construction (builder, carpenter, electrician, blacksmith) - Mechanics _xludf.and machineryAgriculture - Project Management / Accountancy - Tourism / Restaurant _xludf.and hotel Management</f>
        <v>#NAME?</v>
      </c>
      <c r="BE136">
        <v>0</v>
      </c>
      <c r="BF136">
        <v>0</v>
      </c>
      <c r="BG136">
        <v>1</v>
      </c>
      <c r="BH136">
        <v>1</v>
      </c>
      <c r="BI136">
        <v>0</v>
      </c>
      <c r="BJ136">
        <v>1</v>
      </c>
      <c r="BK136">
        <v>1</v>
      </c>
      <c r="BL136">
        <v>1</v>
      </c>
      <c r="BN136" t="s">
        <v>106</v>
      </c>
      <c r="BO136" t="s">
        <v>139</v>
      </c>
      <c r="BP136" t="s">
        <v>570</v>
      </c>
      <c r="BX136" t="s">
        <v>233</v>
      </c>
      <c r="BY136" t="e">
        <f ca="1">- Useful but _xludf.not as good as going to university  - Difficult to access</f>
        <v>#NAME?</v>
      </c>
      <c r="BZ136">
        <v>1</v>
      </c>
      <c r="CA136">
        <v>0</v>
      </c>
      <c r="CB136">
        <v>0</v>
      </c>
      <c r="CC136">
        <v>1</v>
      </c>
      <c r="CD136">
        <v>0</v>
      </c>
      <c r="CE136" t="e">
        <f ca="1">- Facebook groups/pages  - Twitter - DUBARAH - Friends - Teachers</f>
        <v>#NAME?</v>
      </c>
      <c r="CF136">
        <v>1</v>
      </c>
      <c r="CG136">
        <v>1</v>
      </c>
      <c r="CH136">
        <v>1</v>
      </c>
      <c r="CI136">
        <v>0</v>
      </c>
      <c r="CJ136">
        <v>1</v>
      </c>
      <c r="CK136">
        <v>1</v>
      </c>
      <c r="CL136">
        <v>0</v>
      </c>
      <c r="CN136" t="s">
        <v>109</v>
      </c>
      <c r="CO136" t="s">
        <v>110</v>
      </c>
      <c r="CP136" t="s">
        <v>111</v>
      </c>
      <c r="CQ136">
        <v>3910281</v>
      </c>
      <c r="CR136" t="s">
        <v>571</v>
      </c>
      <c r="CS136" t="s">
        <v>572</v>
      </c>
      <c r="CT136">
        <v>135</v>
      </c>
    </row>
    <row r="137" spans="1:98">
      <c r="A137">
        <v>136</v>
      </c>
      <c r="B137" t="s">
        <v>573</v>
      </c>
      <c r="C137">
        <v>18</v>
      </c>
      <c r="D137" t="s">
        <v>98</v>
      </c>
      <c r="E137" t="s">
        <v>574</v>
      </c>
      <c r="F137" t="s">
        <v>169</v>
      </c>
      <c r="G137" t="s">
        <v>207</v>
      </c>
      <c r="J137" t="s">
        <v>575</v>
      </c>
      <c r="K137">
        <v>1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1</v>
      </c>
      <c r="R137">
        <v>0</v>
      </c>
      <c r="T137" t="s">
        <v>576</v>
      </c>
      <c r="X137" t="s">
        <v>535</v>
      </c>
      <c r="Y137">
        <v>0</v>
      </c>
      <c r="Z137">
        <v>1</v>
      </c>
      <c r="AA137">
        <v>0</v>
      </c>
      <c r="AB137">
        <v>1</v>
      </c>
      <c r="AC137">
        <v>0</v>
      </c>
      <c r="AD137">
        <v>0</v>
      </c>
      <c r="AE137">
        <v>0</v>
      </c>
      <c r="AG137" t="s">
        <v>128</v>
      </c>
      <c r="AH137" t="s">
        <v>129</v>
      </c>
      <c r="AI137">
        <v>0</v>
      </c>
      <c r="AJ137">
        <v>1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BA137" t="s">
        <v>106</v>
      </c>
      <c r="BB137" t="e">
        <f ca="1">- Useful but _xludf.not as good as a regular degree</f>
        <v>#NAME?</v>
      </c>
      <c r="BD137" t="e">
        <f ca="1">- Tourism / Restaurant _xludf.and hotel Management - Nursing / medical care</f>
        <v>#NAME?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</v>
      </c>
      <c r="BK137">
        <v>0</v>
      </c>
      <c r="BL137">
        <v>0</v>
      </c>
      <c r="BN137" t="s">
        <v>107</v>
      </c>
      <c r="BQ137" t="e">
        <f ca="1">- Do _xludf.not _xludf.count towards a recognized qualification - Donâ€™t know how to _xludf.find/enroll in a suitable program</f>
        <v>#NAME?</v>
      </c>
      <c r="BR137">
        <v>0</v>
      </c>
      <c r="BS137">
        <v>1</v>
      </c>
      <c r="BT137">
        <v>0</v>
      </c>
      <c r="BU137">
        <v>1</v>
      </c>
      <c r="BV137">
        <v>0</v>
      </c>
      <c r="BW137">
        <v>0</v>
      </c>
      <c r="BX137" t="s">
        <v>179</v>
      </c>
      <c r="BY137" t="s">
        <v>338</v>
      </c>
      <c r="BZ137">
        <v>0</v>
      </c>
      <c r="CA137">
        <v>0</v>
      </c>
      <c r="CB137">
        <v>0</v>
      </c>
      <c r="CC137">
        <v>1</v>
      </c>
      <c r="CD137">
        <v>1</v>
      </c>
      <c r="CE137" t="e">
        <f ca="1">- Facebook groups/pages  - Teachers</f>
        <v>#NAME?</v>
      </c>
      <c r="CF137">
        <v>0</v>
      </c>
      <c r="CG137">
        <v>0</v>
      </c>
      <c r="CH137">
        <v>1</v>
      </c>
      <c r="CI137">
        <v>0</v>
      </c>
      <c r="CJ137">
        <v>0</v>
      </c>
      <c r="CK137">
        <v>1</v>
      </c>
      <c r="CL137">
        <v>0</v>
      </c>
      <c r="CN137" t="s">
        <v>109</v>
      </c>
      <c r="CO137" t="s">
        <v>110</v>
      </c>
      <c r="CP137" t="s">
        <v>111</v>
      </c>
      <c r="CQ137">
        <v>3910338</v>
      </c>
      <c r="CR137" t="s">
        <v>577</v>
      </c>
      <c r="CS137" t="s">
        <v>578</v>
      </c>
      <c r="CT137">
        <v>136</v>
      </c>
    </row>
    <row r="138" spans="1:98">
      <c r="A138">
        <v>137</v>
      </c>
      <c r="B138" t="s">
        <v>579</v>
      </c>
      <c r="C138">
        <v>26</v>
      </c>
      <c r="D138" t="s">
        <v>115</v>
      </c>
      <c r="E138" t="s">
        <v>99</v>
      </c>
      <c r="F138" t="s">
        <v>100</v>
      </c>
      <c r="G138" t="s">
        <v>117</v>
      </c>
      <c r="J138" t="s">
        <v>208</v>
      </c>
      <c r="K138">
        <v>0</v>
      </c>
      <c r="L138">
        <v>0</v>
      </c>
      <c r="M138">
        <v>1</v>
      </c>
      <c r="N138">
        <v>0</v>
      </c>
      <c r="O138">
        <v>0</v>
      </c>
      <c r="P138">
        <v>0</v>
      </c>
      <c r="Q138">
        <v>1</v>
      </c>
      <c r="R138">
        <v>0</v>
      </c>
      <c r="X138" t="s">
        <v>127</v>
      </c>
      <c r="Y138">
        <v>0</v>
      </c>
      <c r="Z138">
        <v>0</v>
      </c>
      <c r="AA138">
        <v>0</v>
      </c>
      <c r="AB138">
        <v>1</v>
      </c>
      <c r="AC138">
        <v>0</v>
      </c>
      <c r="AD138">
        <v>0</v>
      </c>
      <c r="AE138">
        <v>0</v>
      </c>
      <c r="AG138" t="s">
        <v>128</v>
      </c>
      <c r="AH138" t="s">
        <v>216</v>
      </c>
      <c r="AI138">
        <v>0</v>
      </c>
      <c r="AJ138">
        <v>1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1</v>
      </c>
      <c r="BA138" t="s">
        <v>107</v>
      </c>
      <c r="BB138" t="e">
        <f ca="1">- Useful but _xludf.not as good as a regular degree</f>
        <v>#NAME?</v>
      </c>
      <c r="BD138" t="e">
        <f ca="1">- I am _xludf.not interested in vocational education</f>
        <v>#NAME?</v>
      </c>
      <c r="BE138">
        <v>1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N138" t="s">
        <v>107</v>
      </c>
      <c r="BQ138" t="e">
        <f ca="1">- Cannot afford The courses</f>
        <v>#NAME?</v>
      </c>
      <c r="BR138">
        <v>0</v>
      </c>
      <c r="BS138">
        <v>0</v>
      </c>
      <c r="BT138">
        <v>0</v>
      </c>
      <c r="BU138">
        <v>0</v>
      </c>
      <c r="BV138">
        <v>1</v>
      </c>
      <c r="BW138">
        <v>0</v>
      </c>
      <c r="BX138" t="s">
        <v>108</v>
      </c>
      <c r="BY138" t="e">
        <f ca="1">- Useful but _xludf.not as good as going to university</f>
        <v>#NAME?</v>
      </c>
      <c r="BZ138">
        <v>1</v>
      </c>
      <c r="CA138">
        <v>0</v>
      </c>
      <c r="CB138">
        <v>0</v>
      </c>
      <c r="CC138">
        <v>0</v>
      </c>
      <c r="CD138">
        <v>0</v>
      </c>
      <c r="CE138" t="e">
        <f ca="1">- Facebook groups/pages  - Friends</f>
        <v>#NAME?</v>
      </c>
      <c r="CF138">
        <v>1</v>
      </c>
      <c r="CG138">
        <v>0</v>
      </c>
      <c r="CH138">
        <v>0</v>
      </c>
      <c r="CI138">
        <v>0</v>
      </c>
      <c r="CJ138">
        <v>0</v>
      </c>
      <c r="CK138">
        <v>1</v>
      </c>
      <c r="CL138">
        <v>0</v>
      </c>
      <c r="CN138" t="s">
        <v>109</v>
      </c>
      <c r="CO138" t="s">
        <v>110</v>
      </c>
      <c r="CP138" t="s">
        <v>111</v>
      </c>
      <c r="CQ138">
        <v>3910363</v>
      </c>
      <c r="CR138" t="s">
        <v>580</v>
      </c>
      <c r="CS138" t="s">
        <v>581</v>
      </c>
      <c r="CT138">
        <v>137</v>
      </c>
    </row>
    <row r="139" spans="1:98">
      <c r="A139">
        <v>138</v>
      </c>
      <c r="B139" t="s">
        <v>114</v>
      </c>
      <c r="C139">
        <v>24</v>
      </c>
      <c r="D139" t="s">
        <v>115</v>
      </c>
      <c r="E139" t="s">
        <v>177</v>
      </c>
      <c r="F139" t="s">
        <v>100</v>
      </c>
      <c r="G139" t="s">
        <v>117</v>
      </c>
      <c r="J139" t="s">
        <v>145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1</v>
      </c>
      <c r="R139">
        <v>0</v>
      </c>
      <c r="X139" t="s">
        <v>263</v>
      </c>
      <c r="Y139">
        <v>1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G139" t="s">
        <v>120</v>
      </c>
      <c r="AH139" t="s">
        <v>129</v>
      </c>
      <c r="AI139">
        <v>0</v>
      </c>
      <c r="AJ139">
        <v>1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BA139" t="s">
        <v>107</v>
      </c>
      <c r="BB139" t="e">
        <f ca="1">- Useful but _xludf.not as good as a regular degree</f>
        <v>#NAME?</v>
      </c>
      <c r="BD139" t="e">
        <f ca="1">- Nursing / medical care</f>
        <v>#NAME?</v>
      </c>
      <c r="BE139">
        <v>0</v>
      </c>
      <c r="BF139">
        <v>0</v>
      </c>
      <c r="BG139">
        <v>0</v>
      </c>
      <c r="BH139">
        <v>0</v>
      </c>
      <c r="BI139">
        <v>1</v>
      </c>
      <c r="BJ139">
        <v>0</v>
      </c>
      <c r="BK139">
        <v>0</v>
      </c>
      <c r="BL139">
        <v>0</v>
      </c>
      <c r="BN139" t="s">
        <v>107</v>
      </c>
      <c r="BQ139" t="e">
        <f ca="1">- Cannot afford The courses</f>
        <v>#NAME?</v>
      </c>
      <c r="BR139">
        <v>0</v>
      </c>
      <c r="BS139">
        <v>0</v>
      </c>
      <c r="BT139">
        <v>0</v>
      </c>
      <c r="BU139">
        <v>0</v>
      </c>
      <c r="BV139">
        <v>1</v>
      </c>
      <c r="BW139">
        <v>0</v>
      </c>
      <c r="BX139" t="s">
        <v>233</v>
      </c>
      <c r="BY139" t="e">
        <f ca="1">- _xludf.not worth The _xludf.time _xludf.or money spent on it</f>
        <v>#NAME?</v>
      </c>
      <c r="BZ139">
        <v>0</v>
      </c>
      <c r="CA139">
        <v>1</v>
      </c>
      <c r="CB139">
        <v>0</v>
      </c>
      <c r="CC139">
        <v>0</v>
      </c>
      <c r="CD139">
        <v>0</v>
      </c>
      <c r="CE139" t="e">
        <f ca="1">- Facebook groups/pages</f>
        <v>#NAME?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1</v>
      </c>
      <c r="CL139">
        <v>0</v>
      </c>
      <c r="CN139" t="s">
        <v>109</v>
      </c>
      <c r="CO139" t="s">
        <v>110</v>
      </c>
      <c r="CP139" t="s">
        <v>111</v>
      </c>
      <c r="CQ139">
        <v>3910368</v>
      </c>
      <c r="CR139" t="s">
        <v>582</v>
      </c>
      <c r="CS139" t="s">
        <v>583</v>
      </c>
      <c r="CT139">
        <v>138</v>
      </c>
    </row>
    <row r="140" spans="1:98">
      <c r="A140">
        <v>139</v>
      </c>
      <c r="B140" t="s">
        <v>584</v>
      </c>
      <c r="C140">
        <v>23</v>
      </c>
      <c r="D140" t="s">
        <v>115</v>
      </c>
      <c r="E140" t="s">
        <v>156</v>
      </c>
      <c r="F140" t="s">
        <v>169</v>
      </c>
      <c r="G140" t="s">
        <v>101</v>
      </c>
      <c r="H140" t="s">
        <v>102</v>
      </c>
      <c r="U140" t="s">
        <v>152</v>
      </c>
      <c r="AG140" t="s">
        <v>104</v>
      </c>
      <c r="AH140" t="s">
        <v>350</v>
      </c>
      <c r="AI140">
        <v>0</v>
      </c>
      <c r="AJ140">
        <v>1</v>
      </c>
      <c r="AK140">
        <v>0</v>
      </c>
      <c r="AL140">
        <v>1</v>
      </c>
      <c r="AM140">
        <v>0</v>
      </c>
      <c r="AN140">
        <v>0</v>
      </c>
      <c r="AO140">
        <v>0</v>
      </c>
      <c r="AP140">
        <v>1</v>
      </c>
      <c r="BA140" t="s">
        <v>107</v>
      </c>
      <c r="BB140" t="e">
        <f ca="1">- Very Useful _xludf.and provides a job opportunity _xludf.right away.</f>
        <v>#NAME?</v>
      </c>
      <c r="BD140" t="e">
        <f ca="1">- Nursing / medical care</f>
        <v>#NAME?</v>
      </c>
      <c r="BE140">
        <v>0</v>
      </c>
      <c r="BF140">
        <v>0</v>
      </c>
      <c r="BG140">
        <v>0</v>
      </c>
      <c r="BH140">
        <v>0</v>
      </c>
      <c r="BI140">
        <v>1</v>
      </c>
      <c r="BJ140">
        <v>0</v>
      </c>
      <c r="BK140">
        <v>0</v>
      </c>
      <c r="BL140">
        <v>0</v>
      </c>
      <c r="BN140" t="s">
        <v>107</v>
      </c>
      <c r="BQ140" t="e">
        <f ca="1">- Do _xludf.not _xludf.count towards a recognized qualification</f>
        <v>#NAME?</v>
      </c>
      <c r="BR140">
        <v>0</v>
      </c>
      <c r="BS140">
        <v>1</v>
      </c>
      <c r="BT140">
        <v>0</v>
      </c>
      <c r="BU140">
        <v>0</v>
      </c>
      <c r="BV140">
        <v>0</v>
      </c>
      <c r="BW140">
        <v>0</v>
      </c>
      <c r="BX140" t="s">
        <v>108</v>
      </c>
      <c r="BY140" t="e">
        <f ca="1">- Useful but _xludf.not as good as going to university</f>
        <v>#NAME?</v>
      </c>
      <c r="BZ140">
        <v>1</v>
      </c>
      <c r="CA140">
        <v>0</v>
      </c>
      <c r="CB140">
        <v>0</v>
      </c>
      <c r="CC140">
        <v>0</v>
      </c>
      <c r="CD140">
        <v>0</v>
      </c>
      <c r="CE140" t="e">
        <f ca="1">- Facebook groups/pages  - Friends</f>
        <v>#NAME?</v>
      </c>
      <c r="CF140">
        <v>1</v>
      </c>
      <c r="CG140">
        <v>0</v>
      </c>
      <c r="CH140">
        <v>0</v>
      </c>
      <c r="CI140">
        <v>0</v>
      </c>
      <c r="CJ140">
        <v>0</v>
      </c>
      <c r="CK140">
        <v>1</v>
      </c>
      <c r="CL140">
        <v>0</v>
      </c>
      <c r="CN140" t="s">
        <v>109</v>
      </c>
      <c r="CO140" t="s">
        <v>110</v>
      </c>
      <c r="CP140" t="s">
        <v>111</v>
      </c>
      <c r="CQ140">
        <v>3910403</v>
      </c>
      <c r="CR140" t="s">
        <v>585</v>
      </c>
      <c r="CS140" t="s">
        <v>586</v>
      </c>
      <c r="CT140">
        <v>139</v>
      </c>
    </row>
    <row r="141" spans="1:98">
      <c r="A141">
        <v>140</v>
      </c>
      <c r="B141" t="s">
        <v>97</v>
      </c>
      <c r="C141">
        <v>24</v>
      </c>
      <c r="D141" t="s">
        <v>98</v>
      </c>
      <c r="E141" t="s">
        <v>133</v>
      </c>
      <c r="F141" t="s">
        <v>100</v>
      </c>
      <c r="G141" t="s">
        <v>101</v>
      </c>
      <c r="H141" t="s">
        <v>301</v>
      </c>
      <c r="U141" t="s">
        <v>145</v>
      </c>
      <c r="AG141" t="s">
        <v>137</v>
      </c>
      <c r="AH141" t="s">
        <v>293</v>
      </c>
      <c r="AI141">
        <v>0</v>
      </c>
      <c r="AJ141">
        <v>0</v>
      </c>
      <c r="AK141">
        <v>0</v>
      </c>
      <c r="AL141">
        <v>1</v>
      </c>
      <c r="AM141">
        <v>0</v>
      </c>
      <c r="AN141">
        <v>0</v>
      </c>
      <c r="AO141">
        <v>0</v>
      </c>
      <c r="AP141">
        <v>0</v>
      </c>
      <c r="BA141" t="s">
        <v>107</v>
      </c>
      <c r="BB141" t="e">
        <f ca="1">- Very Useful _xludf.and provides a job opportunity _xludf.right away.</f>
        <v>#NAME?</v>
      </c>
      <c r="BD141" t="e">
        <f ca="1">- Project Management / Accountancy - Tourism / Restaurant _xludf.and hotel Management</f>
        <v>#NAME?</v>
      </c>
      <c r="BE141">
        <v>0</v>
      </c>
      <c r="BF141">
        <v>0</v>
      </c>
      <c r="BG141">
        <v>1</v>
      </c>
      <c r="BH141">
        <v>1</v>
      </c>
      <c r="BI141">
        <v>0</v>
      </c>
      <c r="BJ141">
        <v>0</v>
      </c>
      <c r="BK141">
        <v>0</v>
      </c>
      <c r="BL141">
        <v>0</v>
      </c>
      <c r="BN141" t="s">
        <v>107</v>
      </c>
      <c r="BQ141" t="e">
        <f ca="1">- Cannot afford The courses - Donâ€™t know how to _xludf.find/enroll in a suitable program</f>
        <v>#NAME?</v>
      </c>
      <c r="BR141">
        <v>0</v>
      </c>
      <c r="BS141">
        <v>0</v>
      </c>
      <c r="BT141">
        <v>0</v>
      </c>
      <c r="BU141">
        <v>1</v>
      </c>
      <c r="BV141">
        <v>1</v>
      </c>
      <c r="BW141">
        <v>0</v>
      </c>
      <c r="BX141" t="s">
        <v>108</v>
      </c>
      <c r="BY141" t="e">
        <f ca="1">- Useful but _xludf.not as good as going to university</f>
        <v>#NAME?</v>
      </c>
      <c r="BZ141">
        <v>1</v>
      </c>
      <c r="CA141">
        <v>0</v>
      </c>
      <c r="CB141">
        <v>0</v>
      </c>
      <c r="CC141">
        <v>0</v>
      </c>
      <c r="CD141">
        <v>0</v>
      </c>
      <c r="CE141" t="s">
        <v>139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1</v>
      </c>
      <c r="CN141" t="s">
        <v>109</v>
      </c>
      <c r="CO141" t="s">
        <v>110</v>
      </c>
      <c r="CP141" t="s">
        <v>111</v>
      </c>
      <c r="CQ141">
        <v>3910453</v>
      </c>
      <c r="CR141" t="s">
        <v>587</v>
      </c>
      <c r="CS141" t="s">
        <v>588</v>
      </c>
      <c r="CT141">
        <v>140</v>
      </c>
    </row>
    <row r="142" spans="1:98">
      <c r="A142">
        <v>141</v>
      </c>
      <c r="B142" t="s">
        <v>143</v>
      </c>
      <c r="C142">
        <v>26</v>
      </c>
      <c r="D142" t="s">
        <v>115</v>
      </c>
      <c r="E142" t="s">
        <v>162</v>
      </c>
      <c r="F142" t="s">
        <v>157</v>
      </c>
      <c r="G142" t="s">
        <v>117</v>
      </c>
      <c r="J142" t="s">
        <v>589</v>
      </c>
      <c r="K142">
        <v>0</v>
      </c>
      <c r="L142">
        <v>0</v>
      </c>
      <c r="M142">
        <v>0</v>
      </c>
      <c r="N142">
        <v>1</v>
      </c>
      <c r="O142">
        <v>0</v>
      </c>
      <c r="P142">
        <v>0</v>
      </c>
      <c r="Q142">
        <v>0</v>
      </c>
      <c r="R142">
        <v>1</v>
      </c>
      <c r="X142" t="s">
        <v>127</v>
      </c>
      <c r="Y142">
        <v>0</v>
      </c>
      <c r="Z142">
        <v>0</v>
      </c>
      <c r="AA142">
        <v>0</v>
      </c>
      <c r="AB142">
        <v>1</v>
      </c>
      <c r="AC142">
        <v>0</v>
      </c>
      <c r="AD142">
        <v>0</v>
      </c>
      <c r="AE142">
        <v>0</v>
      </c>
      <c r="AG142" t="s">
        <v>120</v>
      </c>
      <c r="AH142" t="s">
        <v>174</v>
      </c>
      <c r="AI142">
        <v>0</v>
      </c>
      <c r="AJ142">
        <v>0</v>
      </c>
      <c r="AK142">
        <v>0</v>
      </c>
      <c r="AL142">
        <v>1</v>
      </c>
      <c r="AM142">
        <v>0</v>
      </c>
      <c r="AN142">
        <v>1</v>
      </c>
      <c r="AO142">
        <v>0</v>
      </c>
      <c r="AP142">
        <v>0</v>
      </c>
      <c r="BA142" t="s">
        <v>106</v>
      </c>
      <c r="BB142" t="e">
        <f ca="1">- Very Useful _xludf.and provides a job opportunity _xludf.right away.</f>
        <v>#NAME?</v>
      </c>
      <c r="BD142" t="e">
        <f ca="1">- Project Management / Accountancy - Nursing / medical care</f>
        <v>#NAME?</v>
      </c>
      <c r="BE142">
        <v>0</v>
      </c>
      <c r="BF142">
        <v>0</v>
      </c>
      <c r="BG142">
        <v>1</v>
      </c>
      <c r="BH142">
        <v>0</v>
      </c>
      <c r="BI142">
        <v>1</v>
      </c>
      <c r="BJ142">
        <v>0</v>
      </c>
      <c r="BK142">
        <v>0</v>
      </c>
      <c r="BL142">
        <v>0</v>
      </c>
      <c r="BN142" t="s">
        <v>107</v>
      </c>
      <c r="BQ142" t="e">
        <f ca="1">- _xludf.not available in _xludf.Arabic - Cannot afford The courses</f>
        <v>#NAME?</v>
      </c>
      <c r="BR142">
        <v>0</v>
      </c>
      <c r="BS142">
        <v>0</v>
      </c>
      <c r="BT142">
        <v>0</v>
      </c>
      <c r="BU142">
        <v>0</v>
      </c>
      <c r="BV142">
        <v>1</v>
      </c>
      <c r="BW142">
        <v>1</v>
      </c>
      <c r="BX142" t="s">
        <v>108</v>
      </c>
      <c r="BY142" t="e">
        <f ca="1">- _xludf.not worth The _xludf.time _xludf.or money spent on it - Too Difficult to study alone</f>
        <v>#NAME?</v>
      </c>
      <c r="BZ142">
        <v>0</v>
      </c>
      <c r="CA142">
        <v>1</v>
      </c>
      <c r="CB142">
        <v>0</v>
      </c>
      <c r="CC142">
        <v>0</v>
      </c>
      <c r="CD142">
        <v>1</v>
      </c>
      <c r="CE142" t="e">
        <f ca="1">- Teachers</f>
        <v>#NAME?</v>
      </c>
      <c r="CF142">
        <v>0</v>
      </c>
      <c r="CG142">
        <v>0</v>
      </c>
      <c r="CH142">
        <v>1</v>
      </c>
      <c r="CI142">
        <v>0</v>
      </c>
      <c r="CJ142">
        <v>0</v>
      </c>
      <c r="CK142">
        <v>0</v>
      </c>
      <c r="CL142">
        <v>0</v>
      </c>
      <c r="CN142" t="s">
        <v>109</v>
      </c>
      <c r="CO142" t="s">
        <v>110</v>
      </c>
      <c r="CP142" t="s">
        <v>111</v>
      </c>
      <c r="CQ142">
        <v>3910509</v>
      </c>
      <c r="CR142" t="s">
        <v>590</v>
      </c>
      <c r="CS142" t="s">
        <v>591</v>
      </c>
      <c r="CT142">
        <v>141</v>
      </c>
    </row>
    <row r="143" spans="1:98">
      <c r="A143">
        <v>142</v>
      </c>
      <c r="B143" t="s">
        <v>97</v>
      </c>
      <c r="C143">
        <v>28</v>
      </c>
      <c r="D143" t="s">
        <v>115</v>
      </c>
      <c r="E143" t="s">
        <v>162</v>
      </c>
      <c r="F143" t="s">
        <v>100</v>
      </c>
      <c r="G143" t="s">
        <v>117</v>
      </c>
      <c r="J143" t="s">
        <v>118</v>
      </c>
      <c r="K143">
        <v>0</v>
      </c>
      <c r="L143">
        <v>0</v>
      </c>
      <c r="M143">
        <v>0</v>
      </c>
      <c r="N143">
        <v>1</v>
      </c>
      <c r="O143">
        <v>0</v>
      </c>
      <c r="P143">
        <v>0</v>
      </c>
      <c r="Q143">
        <v>0</v>
      </c>
      <c r="R143">
        <v>0</v>
      </c>
      <c r="X143" t="s">
        <v>209</v>
      </c>
      <c r="Y143">
        <v>0</v>
      </c>
      <c r="Z143">
        <v>0</v>
      </c>
      <c r="AA143">
        <v>0</v>
      </c>
      <c r="AB143">
        <v>1</v>
      </c>
      <c r="AC143">
        <v>0</v>
      </c>
      <c r="AD143">
        <v>1</v>
      </c>
      <c r="AE143">
        <v>0</v>
      </c>
      <c r="AG143" t="s">
        <v>120</v>
      </c>
      <c r="AH143" t="s">
        <v>129</v>
      </c>
      <c r="AI143">
        <v>0</v>
      </c>
      <c r="AJ143">
        <v>1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BA143" t="s">
        <v>107</v>
      </c>
      <c r="BB143" t="e">
        <f ca="1">- Very Useful _xludf.and provides a job opportunity _xludf.right away.</f>
        <v>#NAME?</v>
      </c>
      <c r="BD143" t="e">
        <f ca="1">- Project Management / Accountancy</f>
        <v>#NAME?</v>
      </c>
      <c r="BE143">
        <v>0</v>
      </c>
      <c r="BF143">
        <v>0</v>
      </c>
      <c r="BG143">
        <v>1</v>
      </c>
      <c r="BH143">
        <v>0</v>
      </c>
      <c r="BI143">
        <v>0</v>
      </c>
      <c r="BJ143">
        <v>0</v>
      </c>
      <c r="BK143">
        <v>0</v>
      </c>
      <c r="BL143">
        <v>0</v>
      </c>
      <c r="BN143" t="s">
        <v>107</v>
      </c>
      <c r="BQ143" t="e">
        <f ca="1">- No internet connection / computer</f>
        <v>#NAME?</v>
      </c>
      <c r="BR143">
        <v>0</v>
      </c>
      <c r="BS143">
        <v>0</v>
      </c>
      <c r="BT143">
        <v>1</v>
      </c>
      <c r="BU143">
        <v>0</v>
      </c>
      <c r="BV143">
        <v>0</v>
      </c>
      <c r="BW143">
        <v>0</v>
      </c>
      <c r="BX143" t="s">
        <v>108</v>
      </c>
      <c r="BY143" t="s">
        <v>199</v>
      </c>
      <c r="BZ143">
        <v>1</v>
      </c>
      <c r="CA143">
        <v>0</v>
      </c>
      <c r="CB143">
        <v>0</v>
      </c>
      <c r="CC143">
        <v>0</v>
      </c>
      <c r="CD143">
        <v>1</v>
      </c>
      <c r="CE143" t="e">
        <f ca="1">- Facebook groups/pages</f>
        <v>#NAME?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1</v>
      </c>
      <c r="CL143">
        <v>0</v>
      </c>
      <c r="CN143" t="s">
        <v>109</v>
      </c>
      <c r="CO143" t="s">
        <v>110</v>
      </c>
      <c r="CP143" t="s">
        <v>111</v>
      </c>
      <c r="CQ143">
        <v>3910516</v>
      </c>
      <c r="CR143" t="s">
        <v>592</v>
      </c>
      <c r="CS143" t="s">
        <v>593</v>
      </c>
      <c r="CT143">
        <v>142</v>
      </c>
    </row>
    <row r="144" spans="1:98">
      <c r="A144">
        <v>143</v>
      </c>
      <c r="B144" t="s">
        <v>97</v>
      </c>
      <c r="C144">
        <v>20</v>
      </c>
      <c r="D144" t="s">
        <v>98</v>
      </c>
      <c r="E144" t="s">
        <v>451</v>
      </c>
      <c r="F144" t="s">
        <v>100</v>
      </c>
      <c r="G144" t="s">
        <v>101</v>
      </c>
      <c r="H144" t="s">
        <v>301</v>
      </c>
      <c r="U144" t="s">
        <v>152</v>
      </c>
      <c r="AG144" t="s">
        <v>137</v>
      </c>
      <c r="AH144" t="s">
        <v>129</v>
      </c>
      <c r="AI144">
        <v>0</v>
      </c>
      <c r="AJ144">
        <v>1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BA144" t="s">
        <v>107</v>
      </c>
      <c r="BB144" t="e">
        <f ca="1">- Very Useful _xludf.and provides a job opportunity _xludf.right away.</f>
        <v>#NAME?</v>
      </c>
      <c r="BD144" t="e">
        <f ca="1">- Nursing / medical care</f>
        <v>#NAME?</v>
      </c>
      <c r="BE144">
        <v>0</v>
      </c>
      <c r="BF144">
        <v>0</v>
      </c>
      <c r="BG144">
        <v>0</v>
      </c>
      <c r="BH144">
        <v>0</v>
      </c>
      <c r="BI144">
        <v>1</v>
      </c>
      <c r="BJ144">
        <v>0</v>
      </c>
      <c r="BK144">
        <v>0</v>
      </c>
      <c r="BL144">
        <v>0</v>
      </c>
      <c r="BN144" t="s">
        <v>107</v>
      </c>
      <c r="BQ144" t="e">
        <f ca="1">- Do _xludf.not _xludf.count towards a recognized qualification - _xludf.not available in subjects I want to study - _xludf.not available in _xludf.Arabic - Cannot afford The courses - Donâ€™t know how to _xludf.find/enroll in a suitable program</f>
        <v>#NAME?</v>
      </c>
      <c r="BR144">
        <v>1</v>
      </c>
      <c r="BS144">
        <v>1</v>
      </c>
      <c r="BT144">
        <v>0</v>
      </c>
      <c r="BU144">
        <v>1</v>
      </c>
      <c r="BV144">
        <v>1</v>
      </c>
      <c r="BW144">
        <v>1</v>
      </c>
      <c r="BX144" t="s">
        <v>179</v>
      </c>
      <c r="BY144" t="e">
        <f ca="1">- Useful but _xludf.not as good as going to university  - Difficult to access</f>
        <v>#NAME?</v>
      </c>
      <c r="BZ144">
        <v>1</v>
      </c>
      <c r="CA144">
        <v>0</v>
      </c>
      <c r="CB144">
        <v>0</v>
      </c>
      <c r="CC144">
        <v>1</v>
      </c>
      <c r="CD144">
        <v>0</v>
      </c>
      <c r="CE144" t="e">
        <f ca="1">- Facebook groups/pages  - Teachers</f>
        <v>#NAME?</v>
      </c>
      <c r="CF144">
        <v>0</v>
      </c>
      <c r="CG144">
        <v>0</v>
      </c>
      <c r="CH144">
        <v>1</v>
      </c>
      <c r="CI144">
        <v>0</v>
      </c>
      <c r="CJ144">
        <v>0</v>
      </c>
      <c r="CK144">
        <v>1</v>
      </c>
      <c r="CL144">
        <v>0</v>
      </c>
      <c r="CN144" t="s">
        <v>109</v>
      </c>
      <c r="CO144" t="s">
        <v>110</v>
      </c>
      <c r="CP144" t="s">
        <v>111</v>
      </c>
      <c r="CQ144">
        <v>3910535</v>
      </c>
      <c r="CR144" t="s">
        <v>594</v>
      </c>
      <c r="CS144" t="s">
        <v>595</v>
      </c>
      <c r="CT144">
        <v>143</v>
      </c>
    </row>
    <row r="145" spans="1:98">
      <c r="A145">
        <v>144</v>
      </c>
      <c r="B145" t="s">
        <v>143</v>
      </c>
      <c r="C145">
        <v>19</v>
      </c>
      <c r="D145" t="s">
        <v>98</v>
      </c>
      <c r="E145" t="s">
        <v>168</v>
      </c>
      <c r="F145" t="s">
        <v>169</v>
      </c>
      <c r="G145" t="s">
        <v>101</v>
      </c>
      <c r="H145" t="s">
        <v>102</v>
      </c>
      <c r="U145" t="s">
        <v>139</v>
      </c>
      <c r="W145" t="s">
        <v>596</v>
      </c>
      <c r="AG145" t="s">
        <v>104</v>
      </c>
      <c r="AH145" t="s">
        <v>129</v>
      </c>
      <c r="AI145">
        <v>0</v>
      </c>
      <c r="AJ145">
        <v>1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BA145" t="s">
        <v>106</v>
      </c>
      <c r="BB145" t="e">
        <f ca="1">- Useful but _xludf.not as good as a regular degree</f>
        <v>#NAME?</v>
      </c>
      <c r="BD145" t="e">
        <f ca="1">- Project Management / Accountancy</f>
        <v>#NAME?</v>
      </c>
      <c r="BE145">
        <v>0</v>
      </c>
      <c r="BF145">
        <v>0</v>
      </c>
      <c r="BG145">
        <v>1</v>
      </c>
      <c r="BH145">
        <v>0</v>
      </c>
      <c r="BI145">
        <v>0</v>
      </c>
      <c r="BJ145">
        <v>0</v>
      </c>
      <c r="BK145">
        <v>0</v>
      </c>
      <c r="BL145">
        <v>0</v>
      </c>
      <c r="BN145" t="s">
        <v>107</v>
      </c>
      <c r="BQ145" t="e">
        <f ca="1">- Cannot afford The courses</f>
        <v>#NAME?</v>
      </c>
      <c r="BR145">
        <v>0</v>
      </c>
      <c r="BS145">
        <v>0</v>
      </c>
      <c r="BT145">
        <v>0</v>
      </c>
      <c r="BU145">
        <v>0</v>
      </c>
      <c r="BV145">
        <v>1</v>
      </c>
      <c r="BW145">
        <v>0</v>
      </c>
      <c r="BX145" t="s">
        <v>108</v>
      </c>
      <c r="BY145" t="e">
        <f ca="1">- Useful but _xludf.not as good as going to university</f>
        <v>#NAME?</v>
      </c>
      <c r="BZ145">
        <v>1</v>
      </c>
      <c r="CA145">
        <v>0</v>
      </c>
      <c r="CB145">
        <v>0</v>
      </c>
      <c r="CC145">
        <v>0</v>
      </c>
      <c r="CD145">
        <v>0</v>
      </c>
      <c r="CE145" t="e">
        <f ca="1">- Facebook groups/pages  - Teachers</f>
        <v>#NAME?</v>
      </c>
      <c r="CF145">
        <v>0</v>
      </c>
      <c r="CG145">
        <v>0</v>
      </c>
      <c r="CH145">
        <v>1</v>
      </c>
      <c r="CI145">
        <v>0</v>
      </c>
      <c r="CJ145">
        <v>0</v>
      </c>
      <c r="CK145">
        <v>1</v>
      </c>
      <c r="CL145">
        <v>0</v>
      </c>
      <c r="CN145" t="s">
        <v>109</v>
      </c>
      <c r="CO145" t="s">
        <v>110</v>
      </c>
      <c r="CP145" t="s">
        <v>111</v>
      </c>
      <c r="CQ145">
        <v>3910686</v>
      </c>
      <c r="CR145" t="s">
        <v>597</v>
      </c>
      <c r="CS145" t="s">
        <v>598</v>
      </c>
      <c r="CT145">
        <v>144</v>
      </c>
    </row>
    <row r="146" spans="1:98">
      <c r="A146">
        <v>145</v>
      </c>
      <c r="B146" t="s">
        <v>599</v>
      </c>
      <c r="C146">
        <v>29</v>
      </c>
      <c r="D146" t="s">
        <v>115</v>
      </c>
      <c r="E146" t="s">
        <v>600</v>
      </c>
      <c r="F146" t="s">
        <v>183</v>
      </c>
      <c r="G146" t="s">
        <v>117</v>
      </c>
      <c r="J146" t="s">
        <v>589</v>
      </c>
      <c r="K146">
        <v>0</v>
      </c>
      <c r="L146">
        <v>0</v>
      </c>
      <c r="M146">
        <v>0</v>
      </c>
      <c r="N146">
        <v>1</v>
      </c>
      <c r="O146">
        <v>0</v>
      </c>
      <c r="P146">
        <v>0</v>
      </c>
      <c r="Q146">
        <v>0</v>
      </c>
      <c r="R146">
        <v>1</v>
      </c>
      <c r="X146" t="s">
        <v>298</v>
      </c>
      <c r="Y146">
        <v>1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0</v>
      </c>
      <c r="AG146" t="s">
        <v>120</v>
      </c>
      <c r="AH146" t="s">
        <v>184</v>
      </c>
      <c r="AI146">
        <v>1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R146" t="s">
        <v>107</v>
      </c>
      <c r="AS146" t="e">
        <f ca="1">- Cannot contact public servants _xludf.or Teachers</f>
        <v>#NAME?</v>
      </c>
      <c r="AT146">
        <v>0</v>
      </c>
      <c r="AU146">
        <v>0</v>
      </c>
      <c r="AV146">
        <v>1</v>
      </c>
      <c r="AW146">
        <v>0</v>
      </c>
      <c r="AX146">
        <v>0</v>
      </c>
      <c r="AY146">
        <v>0</v>
      </c>
      <c r="BA146" t="s">
        <v>107</v>
      </c>
      <c r="BB146" t="e">
        <f ca="1">- Very Useful _xludf.and provides a job opportunity _xludf.right away.</f>
        <v>#NAME?</v>
      </c>
      <c r="BD146" t="e">
        <f ca="1">- Construction (builder, carpenter, electrician, blacksmith) - Mechanics _xludf.and machinery</f>
        <v>#NAME?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1</v>
      </c>
      <c r="BK146">
        <v>1</v>
      </c>
      <c r="BL146">
        <v>0</v>
      </c>
      <c r="BN146" t="s">
        <v>107</v>
      </c>
      <c r="BQ146" t="e">
        <f ca="1">- Do _xludf.not _xludf.count towards a recognized qualification</f>
        <v>#NAME?</v>
      </c>
      <c r="BR146">
        <v>0</v>
      </c>
      <c r="BS146">
        <v>1</v>
      </c>
      <c r="BT146">
        <v>0</v>
      </c>
      <c r="BU146">
        <v>0</v>
      </c>
      <c r="BV146">
        <v>0</v>
      </c>
      <c r="BW146">
        <v>0</v>
      </c>
      <c r="BX146" t="s">
        <v>108</v>
      </c>
      <c r="BY146" t="s">
        <v>338</v>
      </c>
      <c r="BZ146">
        <v>0</v>
      </c>
      <c r="CA146">
        <v>0</v>
      </c>
      <c r="CB146">
        <v>0</v>
      </c>
      <c r="CC146">
        <v>1</v>
      </c>
      <c r="CD146">
        <v>1</v>
      </c>
      <c r="CE146" t="e">
        <f ca="1">- Facebook groups/pages  - Friends</f>
        <v>#NAME?</v>
      </c>
      <c r="CF146">
        <v>1</v>
      </c>
      <c r="CG146">
        <v>0</v>
      </c>
      <c r="CH146">
        <v>0</v>
      </c>
      <c r="CI146">
        <v>0</v>
      </c>
      <c r="CJ146">
        <v>0</v>
      </c>
      <c r="CK146">
        <v>1</v>
      </c>
      <c r="CL146">
        <v>0</v>
      </c>
      <c r="CN146" t="s">
        <v>109</v>
      </c>
      <c r="CO146" t="s">
        <v>110</v>
      </c>
      <c r="CP146" t="s">
        <v>111</v>
      </c>
      <c r="CQ146">
        <v>3910713</v>
      </c>
      <c r="CR146" t="s">
        <v>601</v>
      </c>
      <c r="CS146" t="s">
        <v>602</v>
      </c>
      <c r="CT146">
        <v>145</v>
      </c>
    </row>
    <row r="147" spans="1:98">
      <c r="A147">
        <v>146</v>
      </c>
      <c r="B147" t="s">
        <v>603</v>
      </c>
      <c r="C147">
        <v>22</v>
      </c>
      <c r="D147" t="s">
        <v>98</v>
      </c>
      <c r="E147" t="s">
        <v>177</v>
      </c>
      <c r="F147" t="s">
        <v>116</v>
      </c>
      <c r="G147" t="s">
        <v>117</v>
      </c>
      <c r="J147" t="s">
        <v>457</v>
      </c>
      <c r="K147">
        <v>0</v>
      </c>
      <c r="L147">
        <v>1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 t="s">
        <v>604</v>
      </c>
      <c r="X147" t="s">
        <v>209</v>
      </c>
      <c r="Y147">
        <v>0</v>
      </c>
      <c r="Z147">
        <v>0</v>
      </c>
      <c r="AA147">
        <v>0</v>
      </c>
      <c r="AB147">
        <v>1</v>
      </c>
      <c r="AC147">
        <v>0</v>
      </c>
      <c r="AD147">
        <v>1</v>
      </c>
      <c r="AE147">
        <v>0</v>
      </c>
      <c r="AG147" t="s">
        <v>120</v>
      </c>
      <c r="AH147" t="s">
        <v>198</v>
      </c>
      <c r="AI147">
        <v>0</v>
      </c>
      <c r="AJ147">
        <v>1</v>
      </c>
      <c r="AK147">
        <v>0</v>
      </c>
      <c r="AL147">
        <v>1</v>
      </c>
      <c r="AM147">
        <v>0</v>
      </c>
      <c r="AN147">
        <v>1</v>
      </c>
      <c r="AO147">
        <v>0</v>
      </c>
      <c r="AP147">
        <v>0</v>
      </c>
      <c r="BA147" t="s">
        <v>106</v>
      </c>
      <c r="BB147" t="e">
        <f ca="1">- Useful but _xludf.not as good as a regular degree</f>
        <v>#NAME?</v>
      </c>
      <c r="BD147" t="e">
        <f ca="1">- I am _xludf.not interested in vocational education</f>
        <v>#NAME?</v>
      </c>
      <c r="BE147">
        <v>1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N147" t="s">
        <v>107</v>
      </c>
      <c r="BQ147" t="e">
        <f ca="1">- Do _xludf.not _xludf.count towards a recognized qualification - Donâ€™t know how to _xludf.find/enroll in a suitable program</f>
        <v>#NAME?</v>
      </c>
      <c r="BR147">
        <v>0</v>
      </c>
      <c r="BS147">
        <v>1</v>
      </c>
      <c r="BT147">
        <v>0</v>
      </c>
      <c r="BU147">
        <v>1</v>
      </c>
      <c r="BV147">
        <v>0</v>
      </c>
      <c r="BW147">
        <v>0</v>
      </c>
      <c r="BX147" t="s">
        <v>108</v>
      </c>
      <c r="BY147" t="s">
        <v>338</v>
      </c>
      <c r="BZ147">
        <v>0</v>
      </c>
      <c r="CA147">
        <v>0</v>
      </c>
      <c r="CB147">
        <v>0</v>
      </c>
      <c r="CC147">
        <v>1</v>
      </c>
      <c r="CD147">
        <v>1</v>
      </c>
      <c r="CE147" t="e">
        <f ca="1">- Facebook groups/pages  - Friends</f>
        <v>#NAME?</v>
      </c>
      <c r="CF147">
        <v>1</v>
      </c>
      <c r="CG147">
        <v>0</v>
      </c>
      <c r="CH147">
        <v>0</v>
      </c>
      <c r="CI147">
        <v>0</v>
      </c>
      <c r="CJ147">
        <v>0</v>
      </c>
      <c r="CK147">
        <v>1</v>
      </c>
      <c r="CL147">
        <v>0</v>
      </c>
      <c r="CN147" t="s">
        <v>109</v>
      </c>
      <c r="CO147" t="s">
        <v>110</v>
      </c>
      <c r="CP147" t="s">
        <v>111</v>
      </c>
      <c r="CQ147">
        <v>3910774</v>
      </c>
      <c r="CR147" t="s">
        <v>605</v>
      </c>
      <c r="CS147" t="s">
        <v>606</v>
      </c>
      <c r="CT147">
        <v>146</v>
      </c>
    </row>
    <row r="148" spans="1:98">
      <c r="A148">
        <v>147</v>
      </c>
      <c r="B148" t="s">
        <v>192</v>
      </c>
      <c r="C148">
        <v>25</v>
      </c>
      <c r="D148" t="s">
        <v>115</v>
      </c>
      <c r="E148" t="s">
        <v>177</v>
      </c>
      <c r="F148" t="s">
        <v>100</v>
      </c>
      <c r="G148" t="s">
        <v>117</v>
      </c>
      <c r="J148" t="s">
        <v>103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</v>
      </c>
      <c r="Q148">
        <v>0</v>
      </c>
      <c r="R148">
        <v>0</v>
      </c>
      <c r="X148" t="s">
        <v>127</v>
      </c>
      <c r="Y148">
        <v>0</v>
      </c>
      <c r="Z148">
        <v>0</v>
      </c>
      <c r="AA148">
        <v>0</v>
      </c>
      <c r="AB148">
        <v>1</v>
      </c>
      <c r="AC148">
        <v>0</v>
      </c>
      <c r="AD148">
        <v>0</v>
      </c>
      <c r="AE148">
        <v>0</v>
      </c>
      <c r="AG148" t="s">
        <v>137</v>
      </c>
      <c r="AH148" t="s">
        <v>146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1</v>
      </c>
      <c r="BA148" t="s">
        <v>106</v>
      </c>
      <c r="BB148" t="e">
        <f ca="1">- Useful but _xludf.not as good as a regular degree</f>
        <v>#NAME?</v>
      </c>
      <c r="BD148" t="e">
        <f ca="1">- I am _xludf.not interested in vocational education</f>
        <v>#NAME?</v>
      </c>
      <c r="BE148">
        <v>1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N148" t="s">
        <v>107</v>
      </c>
      <c r="BQ148" t="e">
        <f ca="1">- Cannot afford The courses</f>
        <v>#NAME?</v>
      </c>
      <c r="BR148">
        <v>0</v>
      </c>
      <c r="BS148">
        <v>0</v>
      </c>
      <c r="BT148">
        <v>0</v>
      </c>
      <c r="BU148">
        <v>0</v>
      </c>
      <c r="BV148">
        <v>1</v>
      </c>
      <c r="BW148">
        <v>0</v>
      </c>
      <c r="BX148" t="s">
        <v>108</v>
      </c>
      <c r="BY148" t="e">
        <f ca="1">- Useful but _xludf.not as good as going to university  - Difficult to access</f>
        <v>#NAME?</v>
      </c>
      <c r="BZ148">
        <v>1</v>
      </c>
      <c r="CA148">
        <v>0</v>
      </c>
      <c r="CB148">
        <v>0</v>
      </c>
      <c r="CC148">
        <v>1</v>
      </c>
      <c r="CD148">
        <v>0</v>
      </c>
      <c r="CE148" t="e">
        <f ca="1">- Facebook groups/pages  - Friends</f>
        <v>#NAME?</v>
      </c>
      <c r="CF148">
        <v>1</v>
      </c>
      <c r="CG148">
        <v>0</v>
      </c>
      <c r="CH148">
        <v>0</v>
      </c>
      <c r="CI148">
        <v>0</v>
      </c>
      <c r="CJ148">
        <v>0</v>
      </c>
      <c r="CK148">
        <v>1</v>
      </c>
      <c r="CL148">
        <v>0</v>
      </c>
      <c r="CN148" t="s">
        <v>109</v>
      </c>
      <c r="CO148" t="s">
        <v>110</v>
      </c>
      <c r="CP148" t="s">
        <v>111</v>
      </c>
      <c r="CQ148">
        <v>3910784</v>
      </c>
      <c r="CR148" t="s">
        <v>607</v>
      </c>
      <c r="CS148" t="s">
        <v>608</v>
      </c>
      <c r="CT148">
        <v>147</v>
      </c>
    </row>
    <row r="149" spans="1:98">
      <c r="A149">
        <v>148</v>
      </c>
      <c r="B149" t="s">
        <v>114</v>
      </c>
      <c r="C149">
        <v>22</v>
      </c>
      <c r="D149" t="s">
        <v>98</v>
      </c>
      <c r="E149" t="s">
        <v>177</v>
      </c>
      <c r="F149" t="s">
        <v>169</v>
      </c>
      <c r="G149" t="s">
        <v>207</v>
      </c>
      <c r="J149" t="s">
        <v>145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</v>
      </c>
      <c r="R149">
        <v>0</v>
      </c>
      <c r="X149" t="s">
        <v>308</v>
      </c>
      <c r="Y149">
        <v>0</v>
      </c>
      <c r="Z149">
        <v>0</v>
      </c>
      <c r="AA149">
        <v>0</v>
      </c>
      <c r="AB149">
        <v>0</v>
      </c>
      <c r="AC149">
        <v>1</v>
      </c>
      <c r="AD149">
        <v>0</v>
      </c>
      <c r="AE149">
        <v>0</v>
      </c>
      <c r="AG149" t="s">
        <v>120</v>
      </c>
      <c r="AH149" t="s">
        <v>129</v>
      </c>
      <c r="AI149">
        <v>0</v>
      </c>
      <c r="AJ149">
        <v>1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BA149" t="s">
        <v>107</v>
      </c>
      <c r="BB149" t="e">
        <f ca="1">- Useful but _xludf.not as good as a regular degree</f>
        <v>#NAME?</v>
      </c>
      <c r="BD149" t="e">
        <f ca="1">- I am _xludf.not interested in vocational education</f>
        <v>#NAME?</v>
      </c>
      <c r="BE149">
        <v>1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N149" t="s">
        <v>107</v>
      </c>
      <c r="BQ149" t="e">
        <f ca="1">- Donâ€™t know how to _xludf.find/enroll in a suitable program</f>
        <v>#NAME?</v>
      </c>
      <c r="BR149">
        <v>0</v>
      </c>
      <c r="BS149">
        <v>0</v>
      </c>
      <c r="BT149">
        <v>0</v>
      </c>
      <c r="BU149">
        <v>1</v>
      </c>
      <c r="BV149">
        <v>0</v>
      </c>
      <c r="BW149">
        <v>0</v>
      </c>
      <c r="BX149" t="s">
        <v>108</v>
      </c>
      <c r="BY149" t="e">
        <f ca="1">- Useful but _xludf.not as good as going to university</f>
        <v>#NAME?</v>
      </c>
      <c r="BZ149">
        <v>1</v>
      </c>
      <c r="CA149">
        <v>0</v>
      </c>
      <c r="CB149">
        <v>0</v>
      </c>
      <c r="CC149">
        <v>0</v>
      </c>
      <c r="CD149">
        <v>0</v>
      </c>
      <c r="CE149" t="e">
        <f ca="1">- Friends</f>
        <v>#NAME?</v>
      </c>
      <c r="CF149">
        <v>1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N149" t="s">
        <v>109</v>
      </c>
      <c r="CO149" t="s">
        <v>110</v>
      </c>
      <c r="CP149" t="s">
        <v>111</v>
      </c>
      <c r="CQ149">
        <v>3910811</v>
      </c>
      <c r="CR149" t="s">
        <v>609</v>
      </c>
      <c r="CS149" t="s">
        <v>610</v>
      </c>
      <c r="CT149">
        <v>148</v>
      </c>
    </row>
    <row r="150" spans="1:98">
      <c r="A150">
        <v>149</v>
      </c>
      <c r="B150" t="s">
        <v>143</v>
      </c>
      <c r="C150">
        <v>19</v>
      </c>
      <c r="D150" t="s">
        <v>115</v>
      </c>
      <c r="E150" t="s">
        <v>451</v>
      </c>
      <c r="F150" t="s">
        <v>183</v>
      </c>
      <c r="G150" t="s">
        <v>207</v>
      </c>
      <c r="J150" t="s">
        <v>467</v>
      </c>
      <c r="K150">
        <v>0</v>
      </c>
      <c r="L150">
        <v>0</v>
      </c>
      <c r="M150">
        <v>1</v>
      </c>
      <c r="N150">
        <v>0</v>
      </c>
      <c r="O150">
        <v>1</v>
      </c>
      <c r="P150">
        <v>0</v>
      </c>
      <c r="Q150">
        <v>0</v>
      </c>
      <c r="R150">
        <v>0</v>
      </c>
      <c r="X150" t="s">
        <v>136</v>
      </c>
      <c r="Y150">
        <v>0</v>
      </c>
      <c r="Z150">
        <v>0</v>
      </c>
      <c r="AA150">
        <v>0</v>
      </c>
      <c r="AB150">
        <v>1</v>
      </c>
      <c r="AC150">
        <v>1</v>
      </c>
      <c r="AD150">
        <v>0</v>
      </c>
      <c r="AE150">
        <v>0</v>
      </c>
      <c r="AG150" t="s">
        <v>120</v>
      </c>
      <c r="AH150" t="s">
        <v>129</v>
      </c>
      <c r="AI150">
        <v>0</v>
      </c>
      <c r="AJ150">
        <v>1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BA150" t="s">
        <v>107</v>
      </c>
      <c r="BB150" t="e">
        <f ca="1">- Very Useful _xludf.and provides a job opportunity _xludf.right away.</f>
        <v>#NAME?</v>
      </c>
      <c r="BD150" t="e">
        <f ca="1">- Mechanics _xludf.and machinery- Tourism / Restaurant _xludf.and hotel Management</f>
        <v>#NAME?</v>
      </c>
      <c r="BE150">
        <v>0</v>
      </c>
      <c r="BF150">
        <v>0</v>
      </c>
      <c r="BG150">
        <v>0</v>
      </c>
      <c r="BH150">
        <v>1</v>
      </c>
      <c r="BI150">
        <v>0</v>
      </c>
      <c r="BJ150">
        <v>0</v>
      </c>
      <c r="BK150">
        <v>1</v>
      </c>
      <c r="BL150">
        <v>0</v>
      </c>
      <c r="BN150" t="s">
        <v>107</v>
      </c>
      <c r="BQ150" t="e">
        <f ca="1">- No internet connection / computer</f>
        <v>#NAME?</v>
      </c>
      <c r="BR150">
        <v>0</v>
      </c>
      <c r="BS150">
        <v>0</v>
      </c>
      <c r="BT150">
        <v>1</v>
      </c>
      <c r="BU150">
        <v>0</v>
      </c>
      <c r="BV150">
        <v>0</v>
      </c>
      <c r="BW150">
        <v>0</v>
      </c>
      <c r="BX150" t="s">
        <v>108</v>
      </c>
      <c r="BY150" t="e">
        <f ca="1">- Too Difficult to study alone</f>
        <v>#NAME?</v>
      </c>
      <c r="BZ150">
        <v>0</v>
      </c>
      <c r="CA150">
        <v>0</v>
      </c>
      <c r="CB150">
        <v>0</v>
      </c>
      <c r="CC150">
        <v>0</v>
      </c>
      <c r="CD150">
        <v>1</v>
      </c>
      <c r="CE150" t="e">
        <f ca="1">- Teachers</f>
        <v>#NAME?</v>
      </c>
      <c r="CF150">
        <v>0</v>
      </c>
      <c r="CG150">
        <v>0</v>
      </c>
      <c r="CH150">
        <v>1</v>
      </c>
      <c r="CI150">
        <v>0</v>
      </c>
      <c r="CJ150">
        <v>0</v>
      </c>
      <c r="CK150">
        <v>0</v>
      </c>
      <c r="CL150">
        <v>0</v>
      </c>
      <c r="CN150" t="s">
        <v>109</v>
      </c>
      <c r="CO150" t="s">
        <v>110</v>
      </c>
      <c r="CP150" t="s">
        <v>111</v>
      </c>
      <c r="CQ150">
        <v>3910880</v>
      </c>
      <c r="CR150" t="s">
        <v>611</v>
      </c>
      <c r="CS150" t="s">
        <v>612</v>
      </c>
      <c r="CT150">
        <v>149</v>
      </c>
    </row>
    <row r="151" spans="1:98">
      <c r="A151">
        <v>150</v>
      </c>
      <c r="B151" t="s">
        <v>97</v>
      </c>
      <c r="C151">
        <v>21</v>
      </c>
      <c r="D151" t="s">
        <v>115</v>
      </c>
      <c r="E151" t="s">
        <v>177</v>
      </c>
      <c r="F151" t="s">
        <v>100</v>
      </c>
      <c r="G151" t="s">
        <v>117</v>
      </c>
      <c r="J151" t="s">
        <v>271</v>
      </c>
      <c r="K151">
        <v>0</v>
      </c>
      <c r="L151">
        <v>0</v>
      </c>
      <c r="M151">
        <v>0</v>
      </c>
      <c r="N151">
        <v>0</v>
      </c>
      <c r="O151">
        <v>1</v>
      </c>
      <c r="P151">
        <v>0</v>
      </c>
      <c r="Q151">
        <v>0</v>
      </c>
      <c r="R151">
        <v>0</v>
      </c>
      <c r="X151" t="s">
        <v>127</v>
      </c>
      <c r="Y151">
        <v>0</v>
      </c>
      <c r="Z151">
        <v>0</v>
      </c>
      <c r="AA151">
        <v>0</v>
      </c>
      <c r="AB151">
        <v>1</v>
      </c>
      <c r="AC151">
        <v>0</v>
      </c>
      <c r="AD151">
        <v>0</v>
      </c>
      <c r="AE151">
        <v>0</v>
      </c>
      <c r="AG151" t="s">
        <v>128</v>
      </c>
      <c r="AH151" t="s">
        <v>216</v>
      </c>
      <c r="AI151">
        <v>0</v>
      </c>
      <c r="AJ151">
        <v>1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1</v>
      </c>
      <c r="BA151" t="s">
        <v>106</v>
      </c>
      <c r="BB151" t="e">
        <f ca="1">- Useful but _xludf.not as good as a regular degree</f>
        <v>#NAME?</v>
      </c>
      <c r="BD151" t="e">
        <f ca="1">- I am _xludf.not interested in vocational education</f>
        <v>#NAME?</v>
      </c>
      <c r="BE151">
        <v>1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N151" t="s">
        <v>107</v>
      </c>
      <c r="BQ151" t="e">
        <f ca="1">- Do _xludf.not _xludf.count towards a recognized qualification - _xludf.not available in subjects I want to study - Cannot afford The courses</f>
        <v>#NAME?</v>
      </c>
      <c r="BR151">
        <v>1</v>
      </c>
      <c r="BS151">
        <v>1</v>
      </c>
      <c r="BT151">
        <v>0</v>
      </c>
      <c r="BU151">
        <v>0</v>
      </c>
      <c r="BV151">
        <v>1</v>
      </c>
      <c r="BW151">
        <v>0</v>
      </c>
      <c r="BX151" t="s">
        <v>108</v>
      </c>
      <c r="BY151" t="s">
        <v>199</v>
      </c>
      <c r="BZ151">
        <v>1</v>
      </c>
      <c r="CA151">
        <v>0</v>
      </c>
      <c r="CB151">
        <v>0</v>
      </c>
      <c r="CC151">
        <v>0</v>
      </c>
      <c r="CD151">
        <v>1</v>
      </c>
      <c r="CE151" t="e">
        <f ca="1">- Facebook groups/pages  - Friends</f>
        <v>#NAME?</v>
      </c>
      <c r="CF151">
        <v>1</v>
      </c>
      <c r="CG151">
        <v>0</v>
      </c>
      <c r="CH151">
        <v>0</v>
      </c>
      <c r="CI151">
        <v>0</v>
      </c>
      <c r="CJ151">
        <v>0</v>
      </c>
      <c r="CK151">
        <v>1</v>
      </c>
      <c r="CL151">
        <v>0</v>
      </c>
      <c r="CN151" t="s">
        <v>109</v>
      </c>
      <c r="CO151" t="s">
        <v>110</v>
      </c>
      <c r="CP151" t="s">
        <v>111</v>
      </c>
      <c r="CQ151">
        <v>3910884</v>
      </c>
      <c r="CR151" t="s">
        <v>613</v>
      </c>
      <c r="CS151" t="s">
        <v>614</v>
      </c>
      <c r="CT151">
        <v>150</v>
      </c>
    </row>
    <row r="152" spans="1:98">
      <c r="A152">
        <v>151</v>
      </c>
      <c r="B152" t="s">
        <v>615</v>
      </c>
      <c r="C152">
        <v>23</v>
      </c>
      <c r="D152" t="s">
        <v>115</v>
      </c>
      <c r="E152" t="s">
        <v>151</v>
      </c>
      <c r="F152" t="s">
        <v>169</v>
      </c>
      <c r="G152" t="s">
        <v>117</v>
      </c>
      <c r="J152" t="s">
        <v>145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</v>
      </c>
      <c r="R152">
        <v>0</v>
      </c>
      <c r="X152" t="s">
        <v>127</v>
      </c>
      <c r="Y152">
        <v>0</v>
      </c>
      <c r="Z152">
        <v>0</v>
      </c>
      <c r="AA152">
        <v>0</v>
      </c>
      <c r="AB152">
        <v>1</v>
      </c>
      <c r="AC152">
        <v>0</v>
      </c>
      <c r="AD152">
        <v>0</v>
      </c>
      <c r="AE152">
        <v>0</v>
      </c>
      <c r="AG152" t="s">
        <v>104</v>
      </c>
      <c r="AH152" t="s">
        <v>184</v>
      </c>
      <c r="AI152">
        <v>1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R152" t="s">
        <v>107</v>
      </c>
      <c r="AS152" t="e">
        <f ca="1">- Retrieving papers is expensive _xludf.now _xludf.and I Do _xludf.not Have The money</f>
        <v>#NAME?</v>
      </c>
      <c r="AT152">
        <v>0</v>
      </c>
      <c r="AU152">
        <v>0</v>
      </c>
      <c r="AV152">
        <v>0</v>
      </c>
      <c r="AW152">
        <v>0</v>
      </c>
      <c r="AX152">
        <v>1</v>
      </c>
      <c r="AY152">
        <v>0</v>
      </c>
      <c r="BA152" t="s">
        <v>107</v>
      </c>
      <c r="BB152" t="e">
        <f ca="1">- Very Useful _xludf.and provides a job opportunity _xludf.right away.</f>
        <v>#NAME?</v>
      </c>
      <c r="BD152" t="e">
        <f ca="1">- Construction (builder, carpenter, electrician, blacksmith) - Mechanics _xludf.and machinery</f>
        <v>#NAME?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1</v>
      </c>
      <c r="BK152">
        <v>1</v>
      </c>
      <c r="BL152">
        <v>0</v>
      </c>
      <c r="BN152" t="s">
        <v>107</v>
      </c>
      <c r="BQ152" t="e">
        <f ca="1">- Cannot afford The courses</f>
        <v>#NAME?</v>
      </c>
      <c r="BR152">
        <v>0</v>
      </c>
      <c r="BS152">
        <v>0</v>
      </c>
      <c r="BT152">
        <v>0</v>
      </c>
      <c r="BU152">
        <v>0</v>
      </c>
      <c r="BV152">
        <v>1</v>
      </c>
      <c r="BW152">
        <v>0</v>
      </c>
      <c r="BX152" t="s">
        <v>108</v>
      </c>
      <c r="BY152" t="e">
        <f ca="1">- Very Useful, as good as a regular degree</f>
        <v>#NAME?</v>
      </c>
      <c r="BZ152">
        <v>0</v>
      </c>
      <c r="CA152">
        <v>0</v>
      </c>
      <c r="CB152">
        <v>1</v>
      </c>
      <c r="CC152">
        <v>0</v>
      </c>
      <c r="CD152">
        <v>0</v>
      </c>
      <c r="CE152" t="e">
        <f ca="1">- Facebook groups/pages  - Twitter</f>
        <v>#NAME?</v>
      </c>
      <c r="CF152">
        <v>0</v>
      </c>
      <c r="CG152">
        <v>0</v>
      </c>
      <c r="CH152">
        <v>0</v>
      </c>
      <c r="CI152">
        <v>0</v>
      </c>
      <c r="CJ152">
        <v>1</v>
      </c>
      <c r="CK152">
        <v>1</v>
      </c>
      <c r="CL152">
        <v>0</v>
      </c>
      <c r="CN152" t="s">
        <v>109</v>
      </c>
      <c r="CO152" t="s">
        <v>110</v>
      </c>
      <c r="CP152" t="s">
        <v>111</v>
      </c>
      <c r="CQ152">
        <v>3910939</v>
      </c>
      <c r="CR152" t="s">
        <v>616</v>
      </c>
      <c r="CS152" t="s">
        <v>617</v>
      </c>
      <c r="CT152">
        <v>151</v>
      </c>
    </row>
    <row r="153" spans="1:98">
      <c r="A153">
        <v>152</v>
      </c>
      <c r="B153" t="s">
        <v>97</v>
      </c>
      <c r="C153">
        <v>21</v>
      </c>
      <c r="D153" t="s">
        <v>98</v>
      </c>
      <c r="E153" t="s">
        <v>177</v>
      </c>
      <c r="F153" t="s">
        <v>100</v>
      </c>
      <c r="G153" t="s">
        <v>101</v>
      </c>
      <c r="H153" t="s">
        <v>301</v>
      </c>
      <c r="U153" t="s">
        <v>139</v>
      </c>
      <c r="W153" t="s">
        <v>357</v>
      </c>
      <c r="AG153" t="s">
        <v>137</v>
      </c>
      <c r="AH153" t="s">
        <v>216</v>
      </c>
      <c r="AI153">
        <v>0</v>
      </c>
      <c r="AJ153">
        <v>1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1</v>
      </c>
      <c r="BA153" t="s">
        <v>107</v>
      </c>
      <c r="BB153" t="e">
        <f ca="1">- Useful but _xludf.not as good as a regular degree</f>
        <v>#NAME?</v>
      </c>
      <c r="BD153" t="e">
        <f ca="1">- Project Management / Accountancy - Tourism / Restaurant _xludf.and hotel Management</f>
        <v>#NAME?</v>
      </c>
      <c r="BE153">
        <v>0</v>
      </c>
      <c r="BF153">
        <v>0</v>
      </c>
      <c r="BG153">
        <v>1</v>
      </c>
      <c r="BH153">
        <v>1</v>
      </c>
      <c r="BI153">
        <v>0</v>
      </c>
      <c r="BJ153">
        <v>0</v>
      </c>
      <c r="BK153">
        <v>0</v>
      </c>
      <c r="BL153">
        <v>0</v>
      </c>
      <c r="BN153" t="s">
        <v>107</v>
      </c>
      <c r="BQ153" t="e">
        <f ca="1">- No internet connection / computer</f>
        <v>#NAME?</v>
      </c>
      <c r="BR153">
        <v>0</v>
      </c>
      <c r="BS153">
        <v>0</v>
      </c>
      <c r="BT153">
        <v>1</v>
      </c>
      <c r="BU153">
        <v>0</v>
      </c>
      <c r="BV153">
        <v>0</v>
      </c>
      <c r="BW153">
        <v>0</v>
      </c>
      <c r="BX153" t="s">
        <v>108</v>
      </c>
      <c r="BY153" t="e">
        <f ca="1">- _xludf.not worth The _xludf.time _xludf.or money spent on it - Too Difficult to study alone</f>
        <v>#NAME?</v>
      </c>
      <c r="BZ153">
        <v>0</v>
      </c>
      <c r="CA153">
        <v>1</v>
      </c>
      <c r="CB153">
        <v>0</v>
      </c>
      <c r="CC153">
        <v>0</v>
      </c>
      <c r="CD153">
        <v>1</v>
      </c>
      <c r="CE153" t="e">
        <f ca="1">- Facebook groups/pages</f>
        <v>#NAME?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1</v>
      </c>
      <c r="CL153">
        <v>0</v>
      </c>
      <c r="CN153" t="s">
        <v>109</v>
      </c>
      <c r="CO153" t="s">
        <v>110</v>
      </c>
      <c r="CP153" t="s">
        <v>111</v>
      </c>
      <c r="CQ153">
        <v>3910959</v>
      </c>
      <c r="CR153" t="s">
        <v>618</v>
      </c>
      <c r="CS153" t="s">
        <v>619</v>
      </c>
      <c r="CT153">
        <v>152</v>
      </c>
    </row>
    <row r="154" spans="1:98">
      <c r="A154">
        <v>153</v>
      </c>
      <c r="B154" t="s">
        <v>620</v>
      </c>
      <c r="C154">
        <v>25</v>
      </c>
      <c r="D154" t="s">
        <v>115</v>
      </c>
      <c r="E154" t="s">
        <v>156</v>
      </c>
      <c r="F154" t="s">
        <v>100</v>
      </c>
      <c r="G154" t="s">
        <v>117</v>
      </c>
      <c r="J154" t="s">
        <v>621</v>
      </c>
      <c r="K154">
        <v>1</v>
      </c>
      <c r="L154">
        <v>0</v>
      </c>
      <c r="M154">
        <v>0</v>
      </c>
      <c r="N154">
        <v>0</v>
      </c>
      <c r="O154">
        <v>0</v>
      </c>
      <c r="P154">
        <v>1</v>
      </c>
      <c r="Q154">
        <v>0</v>
      </c>
      <c r="R154">
        <v>0</v>
      </c>
      <c r="T154" t="s">
        <v>404</v>
      </c>
      <c r="X154" t="s">
        <v>209</v>
      </c>
      <c r="Y154">
        <v>0</v>
      </c>
      <c r="Z154">
        <v>0</v>
      </c>
      <c r="AA154">
        <v>0</v>
      </c>
      <c r="AB154">
        <v>1</v>
      </c>
      <c r="AC154">
        <v>0</v>
      </c>
      <c r="AD154">
        <v>1</v>
      </c>
      <c r="AE154">
        <v>0</v>
      </c>
      <c r="AG154" t="s">
        <v>120</v>
      </c>
      <c r="AH154" t="s">
        <v>146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1</v>
      </c>
      <c r="BA154" t="s">
        <v>107</v>
      </c>
      <c r="BB154" t="e">
        <f ca="1">- Useful but _xludf.not as good as a regular degree</f>
        <v>#NAME?</v>
      </c>
      <c r="BD154" t="e">
        <f ca="1">- Project Management / Accountancy - Nursing / medical care</f>
        <v>#NAME?</v>
      </c>
      <c r="BE154">
        <v>0</v>
      </c>
      <c r="BF154">
        <v>0</v>
      </c>
      <c r="BG154">
        <v>1</v>
      </c>
      <c r="BH154">
        <v>0</v>
      </c>
      <c r="BI154">
        <v>1</v>
      </c>
      <c r="BJ154">
        <v>0</v>
      </c>
      <c r="BK154">
        <v>0</v>
      </c>
      <c r="BL154">
        <v>0</v>
      </c>
      <c r="BN154" t="s">
        <v>107</v>
      </c>
      <c r="BQ154" t="e">
        <f ca="1">- No internet connection / computer - Cannot afford The courses</f>
        <v>#NAME?</v>
      </c>
      <c r="BR154">
        <v>0</v>
      </c>
      <c r="BS154">
        <v>0</v>
      </c>
      <c r="BT154">
        <v>1</v>
      </c>
      <c r="BU154">
        <v>0</v>
      </c>
      <c r="BV154">
        <v>1</v>
      </c>
      <c r="BW154">
        <v>0</v>
      </c>
      <c r="BX154" t="s">
        <v>108</v>
      </c>
      <c r="BY154" t="e">
        <f ca="1">- Useful but _xludf.not as good as going to university  - Difficult to access</f>
        <v>#NAME?</v>
      </c>
      <c r="BZ154">
        <v>1</v>
      </c>
      <c r="CA154">
        <v>0</v>
      </c>
      <c r="CB154">
        <v>0</v>
      </c>
      <c r="CC154">
        <v>1</v>
      </c>
      <c r="CD154">
        <v>0</v>
      </c>
      <c r="CE154" t="e">
        <f ca="1">- Facebook groups/pages DUBARAH</f>
        <v>#NAME?</v>
      </c>
      <c r="CF154">
        <v>0</v>
      </c>
      <c r="CG154">
        <v>1</v>
      </c>
      <c r="CH154">
        <v>0</v>
      </c>
      <c r="CI154">
        <v>0</v>
      </c>
      <c r="CJ154">
        <v>0</v>
      </c>
      <c r="CK154">
        <v>1</v>
      </c>
      <c r="CL154">
        <v>0</v>
      </c>
      <c r="CN154" t="s">
        <v>109</v>
      </c>
      <c r="CO154" t="s">
        <v>110</v>
      </c>
      <c r="CP154" t="s">
        <v>111</v>
      </c>
      <c r="CQ154">
        <v>3910962</v>
      </c>
      <c r="CR154" t="s">
        <v>622</v>
      </c>
      <c r="CS154" t="s">
        <v>623</v>
      </c>
      <c r="CT154">
        <v>153</v>
      </c>
    </row>
    <row r="155" spans="1:98">
      <c r="A155">
        <v>154</v>
      </c>
      <c r="B155" t="s">
        <v>97</v>
      </c>
      <c r="C155">
        <v>25</v>
      </c>
      <c r="D155" t="s">
        <v>115</v>
      </c>
      <c r="E155" t="s">
        <v>177</v>
      </c>
      <c r="F155" t="s">
        <v>100</v>
      </c>
      <c r="G155" t="s">
        <v>117</v>
      </c>
      <c r="J155" t="s">
        <v>506</v>
      </c>
      <c r="K155">
        <v>0</v>
      </c>
      <c r="L155">
        <v>0</v>
      </c>
      <c r="M155">
        <v>0</v>
      </c>
      <c r="N155">
        <v>1</v>
      </c>
      <c r="O155">
        <v>0</v>
      </c>
      <c r="P155">
        <v>1</v>
      </c>
      <c r="Q155">
        <v>0</v>
      </c>
      <c r="R155">
        <v>0</v>
      </c>
      <c r="X155" t="s">
        <v>136</v>
      </c>
      <c r="Y155">
        <v>0</v>
      </c>
      <c r="Z155">
        <v>0</v>
      </c>
      <c r="AA155">
        <v>0</v>
      </c>
      <c r="AB155">
        <v>1</v>
      </c>
      <c r="AC155">
        <v>1</v>
      </c>
      <c r="AD155">
        <v>0</v>
      </c>
      <c r="AE155">
        <v>0</v>
      </c>
      <c r="AG155" t="s">
        <v>128</v>
      </c>
      <c r="AH155" t="s">
        <v>129</v>
      </c>
      <c r="AI155">
        <v>0</v>
      </c>
      <c r="AJ155">
        <v>1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BA155" t="s">
        <v>106</v>
      </c>
      <c r="BB155" t="e">
        <f ca="1">- Useful but _xludf.not as good as a regular degree</f>
        <v>#NAME?</v>
      </c>
      <c r="BD155" t="e">
        <f ca="1">- Project Management / Accountancy - Nursing / medical care</f>
        <v>#NAME?</v>
      </c>
      <c r="BE155">
        <v>0</v>
      </c>
      <c r="BF155">
        <v>0</v>
      </c>
      <c r="BG155">
        <v>1</v>
      </c>
      <c r="BH155">
        <v>0</v>
      </c>
      <c r="BI155">
        <v>1</v>
      </c>
      <c r="BJ155">
        <v>0</v>
      </c>
      <c r="BK155">
        <v>0</v>
      </c>
      <c r="BL155">
        <v>0</v>
      </c>
      <c r="BN155" t="s">
        <v>107</v>
      </c>
      <c r="BQ155" t="e">
        <f ca="1">- No internet connection / computer - _xludf.not available in _xludf.Arabic</f>
        <v>#NAME?</v>
      </c>
      <c r="BR155">
        <v>0</v>
      </c>
      <c r="BS155">
        <v>0</v>
      </c>
      <c r="BT155">
        <v>1</v>
      </c>
      <c r="BU155">
        <v>0</v>
      </c>
      <c r="BV155">
        <v>0</v>
      </c>
      <c r="BW155">
        <v>1</v>
      </c>
      <c r="BX155" t="s">
        <v>108</v>
      </c>
      <c r="BY155" t="e">
        <f ca="1">- Too Difficult to study alone</f>
        <v>#NAME?</v>
      </c>
      <c r="BZ155">
        <v>0</v>
      </c>
      <c r="CA155">
        <v>0</v>
      </c>
      <c r="CB155">
        <v>0</v>
      </c>
      <c r="CC155">
        <v>0</v>
      </c>
      <c r="CD155">
        <v>1</v>
      </c>
      <c r="CE155" t="e">
        <f ca="1">- Al-Fanar Media - Facebook groups/pages</f>
        <v>#NAME?</v>
      </c>
      <c r="CF155">
        <v>0</v>
      </c>
      <c r="CG155">
        <v>0</v>
      </c>
      <c r="CH155">
        <v>0</v>
      </c>
      <c r="CI155">
        <v>1</v>
      </c>
      <c r="CJ155">
        <v>0</v>
      </c>
      <c r="CK155">
        <v>1</v>
      </c>
      <c r="CL155">
        <v>0</v>
      </c>
      <c r="CN155" t="s">
        <v>109</v>
      </c>
      <c r="CO155" t="s">
        <v>110</v>
      </c>
      <c r="CP155" t="s">
        <v>111</v>
      </c>
      <c r="CQ155">
        <v>3910964</v>
      </c>
      <c r="CR155" t="s">
        <v>624</v>
      </c>
      <c r="CS155" t="s">
        <v>625</v>
      </c>
      <c r="CT155">
        <v>154</v>
      </c>
    </row>
    <row r="156" spans="1:98">
      <c r="A156">
        <v>155</v>
      </c>
      <c r="B156" t="s">
        <v>182</v>
      </c>
      <c r="C156">
        <v>18</v>
      </c>
      <c r="D156" t="s">
        <v>98</v>
      </c>
      <c r="E156" t="s">
        <v>451</v>
      </c>
      <c r="F156" t="s">
        <v>183</v>
      </c>
      <c r="G156" t="s">
        <v>207</v>
      </c>
      <c r="J156" t="s">
        <v>334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1</v>
      </c>
      <c r="R156">
        <v>1</v>
      </c>
      <c r="X156" t="s">
        <v>327</v>
      </c>
      <c r="Y156">
        <v>0</v>
      </c>
      <c r="Z156">
        <v>1</v>
      </c>
      <c r="AA156">
        <v>0</v>
      </c>
      <c r="AB156">
        <v>0</v>
      </c>
      <c r="AC156">
        <v>0</v>
      </c>
      <c r="AD156">
        <v>0</v>
      </c>
      <c r="AE156">
        <v>0</v>
      </c>
      <c r="AG156" t="s">
        <v>128</v>
      </c>
      <c r="AH156" t="s">
        <v>129</v>
      </c>
      <c r="AI156">
        <v>0</v>
      </c>
      <c r="AJ156">
        <v>1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BA156" t="s">
        <v>107</v>
      </c>
      <c r="BB156" t="e">
        <f ca="1">- Useful but _xludf.not as good as a regular degree</f>
        <v>#NAME?</v>
      </c>
      <c r="BD156" t="e">
        <f ca="1">- I am _xludf.not interested in vocational education</f>
        <v>#NAME?</v>
      </c>
      <c r="BE156">
        <v>1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N156" t="s">
        <v>107</v>
      </c>
      <c r="BQ156" t="e">
        <f ca="1">- _xludf.not available in _xludf.Arabic - Cannot afford The courses</f>
        <v>#NAME?</v>
      </c>
      <c r="BR156">
        <v>0</v>
      </c>
      <c r="BS156">
        <v>0</v>
      </c>
      <c r="BT156">
        <v>0</v>
      </c>
      <c r="BU156">
        <v>0</v>
      </c>
      <c r="BV156">
        <v>1</v>
      </c>
      <c r="BW156">
        <v>1</v>
      </c>
      <c r="BX156" t="s">
        <v>179</v>
      </c>
      <c r="BY156" t="s">
        <v>199</v>
      </c>
      <c r="BZ156">
        <v>1</v>
      </c>
      <c r="CA156">
        <v>0</v>
      </c>
      <c r="CB156">
        <v>0</v>
      </c>
      <c r="CC156">
        <v>0</v>
      </c>
      <c r="CD156">
        <v>1</v>
      </c>
      <c r="CE156" t="e">
        <f ca="1">- Facebook groups/pages DUBARAH</f>
        <v>#NAME?</v>
      </c>
      <c r="CF156">
        <v>0</v>
      </c>
      <c r="CG156">
        <v>1</v>
      </c>
      <c r="CH156">
        <v>0</v>
      </c>
      <c r="CI156">
        <v>0</v>
      </c>
      <c r="CJ156">
        <v>0</v>
      </c>
      <c r="CK156">
        <v>1</v>
      </c>
      <c r="CL156">
        <v>0</v>
      </c>
      <c r="CN156" t="s">
        <v>109</v>
      </c>
      <c r="CO156" t="s">
        <v>110</v>
      </c>
      <c r="CP156" t="s">
        <v>111</v>
      </c>
      <c r="CQ156">
        <v>3910977</v>
      </c>
      <c r="CR156" t="s">
        <v>626</v>
      </c>
      <c r="CS156" t="s">
        <v>627</v>
      </c>
      <c r="CT156">
        <v>155</v>
      </c>
    </row>
    <row r="157" spans="1:98">
      <c r="A157">
        <v>156</v>
      </c>
      <c r="B157" t="s">
        <v>229</v>
      </c>
      <c r="C157">
        <v>28</v>
      </c>
      <c r="D157" t="s">
        <v>115</v>
      </c>
      <c r="E157" t="s">
        <v>177</v>
      </c>
      <c r="F157" t="s">
        <v>157</v>
      </c>
      <c r="G157" t="s">
        <v>117</v>
      </c>
      <c r="J157" t="s">
        <v>103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</v>
      </c>
      <c r="Q157">
        <v>0</v>
      </c>
      <c r="R157">
        <v>0</v>
      </c>
      <c r="X157" t="s">
        <v>209</v>
      </c>
      <c r="Y157">
        <v>0</v>
      </c>
      <c r="Z157">
        <v>0</v>
      </c>
      <c r="AA157">
        <v>0</v>
      </c>
      <c r="AB157">
        <v>1</v>
      </c>
      <c r="AC157">
        <v>0</v>
      </c>
      <c r="AD157">
        <v>1</v>
      </c>
      <c r="AE157">
        <v>0</v>
      </c>
      <c r="AG157" t="s">
        <v>137</v>
      </c>
      <c r="AH157" t="s">
        <v>273</v>
      </c>
      <c r="AI157">
        <v>0</v>
      </c>
      <c r="AJ157">
        <v>1</v>
      </c>
      <c r="AK157">
        <v>0</v>
      </c>
      <c r="AL157">
        <v>1</v>
      </c>
      <c r="AM157">
        <v>0</v>
      </c>
      <c r="AN157">
        <v>1</v>
      </c>
      <c r="AO157">
        <v>1</v>
      </c>
      <c r="AP157">
        <v>0</v>
      </c>
      <c r="BA157" t="s">
        <v>107</v>
      </c>
      <c r="BB157" t="e">
        <f ca="1">- Useful but _xludf.not as good as a regular degree</f>
        <v>#NAME?</v>
      </c>
      <c r="BD157" t="e">
        <f ca="1">- I am _xludf.not interested in vocational education</f>
        <v>#NAME?</v>
      </c>
      <c r="BE157">
        <v>1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N157" t="s">
        <v>107</v>
      </c>
      <c r="BQ157" t="e">
        <f ca="1">- _xludf.not available in _xludf.Arabic - Cannot afford The courses</f>
        <v>#NAME?</v>
      </c>
      <c r="BR157">
        <v>0</v>
      </c>
      <c r="BS157">
        <v>0</v>
      </c>
      <c r="BT157">
        <v>0</v>
      </c>
      <c r="BU157">
        <v>0</v>
      </c>
      <c r="BV157">
        <v>1</v>
      </c>
      <c r="BW157">
        <v>1</v>
      </c>
      <c r="BX157" t="s">
        <v>179</v>
      </c>
      <c r="BY157" t="e">
        <f ca="1">- Very Useful, as good as a regular degree</f>
        <v>#NAME?</v>
      </c>
      <c r="BZ157">
        <v>0</v>
      </c>
      <c r="CA157">
        <v>0</v>
      </c>
      <c r="CB157">
        <v>1</v>
      </c>
      <c r="CC157">
        <v>0</v>
      </c>
      <c r="CD157">
        <v>0</v>
      </c>
      <c r="CE157" t="e">
        <f ca="1">- Facebook groups/pages</f>
        <v>#NAME?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1</v>
      </c>
      <c r="CL157">
        <v>0</v>
      </c>
      <c r="CN157" t="s">
        <v>109</v>
      </c>
      <c r="CO157" t="s">
        <v>110</v>
      </c>
      <c r="CP157" t="s">
        <v>111</v>
      </c>
      <c r="CQ157">
        <v>3910994</v>
      </c>
      <c r="CR157" t="s">
        <v>628</v>
      </c>
      <c r="CS157" t="s">
        <v>629</v>
      </c>
      <c r="CT157">
        <v>156</v>
      </c>
    </row>
    <row r="158" spans="1:98">
      <c r="A158">
        <v>157</v>
      </c>
      <c r="B158" t="s">
        <v>533</v>
      </c>
      <c r="C158">
        <v>27</v>
      </c>
      <c r="D158" t="s">
        <v>98</v>
      </c>
      <c r="E158" t="s">
        <v>574</v>
      </c>
      <c r="F158" t="s">
        <v>100</v>
      </c>
      <c r="G158" t="s">
        <v>117</v>
      </c>
      <c r="J158" t="s">
        <v>103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1</v>
      </c>
      <c r="Q158">
        <v>0</v>
      </c>
      <c r="R158">
        <v>0</v>
      </c>
      <c r="X158" t="s">
        <v>197</v>
      </c>
      <c r="Y158">
        <v>1</v>
      </c>
      <c r="Z158">
        <v>0</v>
      </c>
      <c r="AA158">
        <v>0</v>
      </c>
      <c r="AB158">
        <v>1</v>
      </c>
      <c r="AC158">
        <v>0</v>
      </c>
      <c r="AD158">
        <v>0</v>
      </c>
      <c r="AE158">
        <v>0</v>
      </c>
      <c r="AG158" t="s">
        <v>120</v>
      </c>
      <c r="AH158" t="s">
        <v>129</v>
      </c>
      <c r="AI158">
        <v>0</v>
      </c>
      <c r="AJ158">
        <v>1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BA158" t="s">
        <v>106</v>
      </c>
      <c r="BB158" t="e">
        <f ca="1">- Very Useful _xludf.and provides a job opportunity _xludf.right away.</f>
        <v>#NAME?</v>
      </c>
      <c r="BD158" t="e">
        <f ca="1">- Project Management / Accountancy - Nursing / medical care</f>
        <v>#NAME?</v>
      </c>
      <c r="BE158">
        <v>0</v>
      </c>
      <c r="BF158">
        <v>0</v>
      </c>
      <c r="BG158">
        <v>1</v>
      </c>
      <c r="BH158">
        <v>0</v>
      </c>
      <c r="BI158">
        <v>1</v>
      </c>
      <c r="BJ158">
        <v>0</v>
      </c>
      <c r="BK158">
        <v>0</v>
      </c>
      <c r="BL158">
        <v>0</v>
      </c>
      <c r="BN158" t="s">
        <v>107</v>
      </c>
      <c r="BQ158" t="e">
        <f ca="1">- Do _xludf.not _xludf.count towards a recognized qualification - Cannot afford The courses</f>
        <v>#NAME?</v>
      </c>
      <c r="BR158">
        <v>0</v>
      </c>
      <c r="BS158">
        <v>1</v>
      </c>
      <c r="BT158">
        <v>0</v>
      </c>
      <c r="BU158">
        <v>0</v>
      </c>
      <c r="BV158">
        <v>1</v>
      </c>
      <c r="BW158">
        <v>0</v>
      </c>
      <c r="BX158" t="s">
        <v>108</v>
      </c>
      <c r="BY158" t="e">
        <f ca="1">- Very Useful, as good as a regular degree - Useful but _xludf.not as good as going to university</f>
        <v>#NAME?</v>
      </c>
      <c r="BZ158">
        <v>1</v>
      </c>
      <c r="CA158">
        <v>0</v>
      </c>
      <c r="CB158">
        <v>1</v>
      </c>
      <c r="CC158">
        <v>0</v>
      </c>
      <c r="CD158">
        <v>0</v>
      </c>
      <c r="CE158" t="e">
        <f ca="1">- Teachers</f>
        <v>#NAME?</v>
      </c>
      <c r="CF158">
        <v>0</v>
      </c>
      <c r="CG158">
        <v>0</v>
      </c>
      <c r="CH158">
        <v>1</v>
      </c>
      <c r="CI158">
        <v>0</v>
      </c>
      <c r="CJ158">
        <v>0</v>
      </c>
      <c r="CK158">
        <v>0</v>
      </c>
      <c r="CL158">
        <v>0</v>
      </c>
      <c r="CN158" t="s">
        <v>109</v>
      </c>
      <c r="CO158" t="s">
        <v>110</v>
      </c>
      <c r="CP158" t="s">
        <v>111</v>
      </c>
      <c r="CQ158">
        <v>3911087</v>
      </c>
      <c r="CR158" t="s">
        <v>630</v>
      </c>
      <c r="CS158" t="s">
        <v>631</v>
      </c>
      <c r="CT158">
        <v>157</v>
      </c>
    </row>
    <row r="159" spans="1:98">
      <c r="A159">
        <v>158</v>
      </c>
      <c r="B159" t="s">
        <v>97</v>
      </c>
      <c r="C159">
        <v>28</v>
      </c>
      <c r="D159" t="s">
        <v>115</v>
      </c>
      <c r="E159" t="s">
        <v>177</v>
      </c>
      <c r="F159" t="s">
        <v>100</v>
      </c>
      <c r="G159" t="s">
        <v>117</v>
      </c>
      <c r="J159" t="s">
        <v>506</v>
      </c>
      <c r="K159">
        <v>0</v>
      </c>
      <c r="L159">
        <v>0</v>
      </c>
      <c r="M159">
        <v>0</v>
      </c>
      <c r="N159">
        <v>1</v>
      </c>
      <c r="O159">
        <v>0</v>
      </c>
      <c r="P159">
        <v>1</v>
      </c>
      <c r="Q159">
        <v>0</v>
      </c>
      <c r="R159">
        <v>0</v>
      </c>
      <c r="X159" t="s">
        <v>415</v>
      </c>
      <c r="Y159">
        <v>0</v>
      </c>
      <c r="Z159">
        <v>0</v>
      </c>
      <c r="AA159">
        <v>0</v>
      </c>
      <c r="AB159">
        <v>1</v>
      </c>
      <c r="AC159">
        <v>0</v>
      </c>
      <c r="AD159">
        <v>0</v>
      </c>
      <c r="AE159">
        <v>0</v>
      </c>
      <c r="AG159" t="s">
        <v>120</v>
      </c>
      <c r="AH159" t="s">
        <v>216</v>
      </c>
      <c r="AI159">
        <v>0</v>
      </c>
      <c r="AJ159">
        <v>1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1</v>
      </c>
      <c r="BA159" t="s">
        <v>107</v>
      </c>
      <c r="BB159" t="e">
        <f ca="1">- Very Useful _xludf.and provides a job opportunity _xludf.right away.</f>
        <v>#NAME?</v>
      </c>
      <c r="BD159" t="e">
        <f ca="1">- Project Management / Accountancy - Nursing / medical care</f>
        <v>#NAME?</v>
      </c>
      <c r="BE159">
        <v>0</v>
      </c>
      <c r="BF159">
        <v>0</v>
      </c>
      <c r="BG159">
        <v>1</v>
      </c>
      <c r="BH159">
        <v>0</v>
      </c>
      <c r="BI159">
        <v>1</v>
      </c>
      <c r="BJ159">
        <v>0</v>
      </c>
      <c r="BK159">
        <v>0</v>
      </c>
      <c r="BL159">
        <v>0</v>
      </c>
      <c r="BN159" t="s">
        <v>107</v>
      </c>
      <c r="BQ159" t="e">
        <f ca="1">- No internet connection / computer</f>
        <v>#NAME?</v>
      </c>
      <c r="BR159">
        <v>0</v>
      </c>
      <c r="BS159">
        <v>0</v>
      </c>
      <c r="BT159">
        <v>1</v>
      </c>
      <c r="BU159">
        <v>0</v>
      </c>
      <c r="BV159">
        <v>0</v>
      </c>
      <c r="BW159">
        <v>0</v>
      </c>
      <c r="BX159" t="s">
        <v>108</v>
      </c>
      <c r="BY159" t="e">
        <f ca="1">- Useful but _xludf.not as good as going to university</f>
        <v>#NAME?</v>
      </c>
      <c r="BZ159">
        <v>1</v>
      </c>
      <c r="CA159">
        <v>0</v>
      </c>
      <c r="CB159">
        <v>0</v>
      </c>
      <c r="CC159">
        <v>0</v>
      </c>
      <c r="CD159">
        <v>0</v>
      </c>
      <c r="CE159" t="e">
        <f ca="1">- Facebook groups/pages  - Friends</f>
        <v>#NAME?</v>
      </c>
      <c r="CF159">
        <v>1</v>
      </c>
      <c r="CG159">
        <v>0</v>
      </c>
      <c r="CH159">
        <v>0</v>
      </c>
      <c r="CI159">
        <v>0</v>
      </c>
      <c r="CJ159">
        <v>0</v>
      </c>
      <c r="CK159">
        <v>1</v>
      </c>
      <c r="CL159">
        <v>0</v>
      </c>
      <c r="CN159" t="s">
        <v>109</v>
      </c>
      <c r="CO159" t="s">
        <v>110</v>
      </c>
      <c r="CP159" t="s">
        <v>111</v>
      </c>
      <c r="CQ159">
        <v>3911090</v>
      </c>
      <c r="CR159" t="s">
        <v>632</v>
      </c>
      <c r="CS159" t="s">
        <v>633</v>
      </c>
      <c r="CT159">
        <v>158</v>
      </c>
    </row>
    <row r="160" spans="1:98">
      <c r="A160">
        <v>159</v>
      </c>
      <c r="B160" t="s">
        <v>97</v>
      </c>
      <c r="C160">
        <v>21</v>
      </c>
      <c r="D160" t="s">
        <v>115</v>
      </c>
      <c r="E160" t="s">
        <v>156</v>
      </c>
      <c r="F160" t="s">
        <v>169</v>
      </c>
      <c r="G160" t="s">
        <v>117</v>
      </c>
      <c r="J160" t="s">
        <v>506</v>
      </c>
      <c r="K160">
        <v>0</v>
      </c>
      <c r="L160">
        <v>0</v>
      </c>
      <c r="M160">
        <v>0</v>
      </c>
      <c r="N160">
        <v>1</v>
      </c>
      <c r="O160">
        <v>0</v>
      </c>
      <c r="P160">
        <v>1</v>
      </c>
      <c r="Q160">
        <v>0</v>
      </c>
      <c r="R160">
        <v>0</v>
      </c>
      <c r="X160" t="s">
        <v>209</v>
      </c>
      <c r="Y160">
        <v>0</v>
      </c>
      <c r="Z160">
        <v>0</v>
      </c>
      <c r="AA160">
        <v>0</v>
      </c>
      <c r="AB160">
        <v>1</v>
      </c>
      <c r="AC160">
        <v>0</v>
      </c>
      <c r="AD160">
        <v>1</v>
      </c>
      <c r="AE160">
        <v>0</v>
      </c>
      <c r="AG160" t="s">
        <v>120</v>
      </c>
      <c r="AH160" t="s">
        <v>129</v>
      </c>
      <c r="AI160">
        <v>0</v>
      </c>
      <c r="AJ160">
        <v>1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BA160" t="s">
        <v>106</v>
      </c>
      <c r="BB160" t="e">
        <f ca="1">- Very Useful _xludf.and provides a job opportunity _xludf.right away.</f>
        <v>#NAME?</v>
      </c>
      <c r="BD160" t="e">
        <f ca="1">- I am _xludf.not interested in vocational education - Tourism / Restaurant _xludf.and hotel Management</f>
        <v>#NAME?</v>
      </c>
      <c r="BE160">
        <v>1</v>
      </c>
      <c r="BF160">
        <v>0</v>
      </c>
      <c r="BG160">
        <v>0</v>
      </c>
      <c r="BH160">
        <v>1</v>
      </c>
      <c r="BI160">
        <v>0</v>
      </c>
      <c r="BJ160">
        <v>0</v>
      </c>
      <c r="BK160">
        <v>0</v>
      </c>
      <c r="BL160">
        <v>0</v>
      </c>
      <c r="BN160" t="s">
        <v>107</v>
      </c>
      <c r="BQ160" t="e">
        <f ca="1">- Cannot afford The courses</f>
        <v>#NAME?</v>
      </c>
      <c r="BR160">
        <v>0</v>
      </c>
      <c r="BS160">
        <v>0</v>
      </c>
      <c r="BT160">
        <v>0</v>
      </c>
      <c r="BU160">
        <v>0</v>
      </c>
      <c r="BV160">
        <v>1</v>
      </c>
      <c r="BW160">
        <v>0</v>
      </c>
      <c r="BX160" t="s">
        <v>108</v>
      </c>
      <c r="BY160" t="e">
        <f ca="1">- _xludf.not worth The _xludf.time _xludf.or money spent on it - Useful but _xludf.not as good as going to university</f>
        <v>#NAME?</v>
      </c>
      <c r="BZ160">
        <v>1</v>
      </c>
      <c r="CA160">
        <v>1</v>
      </c>
      <c r="CB160">
        <v>0</v>
      </c>
      <c r="CC160">
        <v>0</v>
      </c>
      <c r="CD160">
        <v>0</v>
      </c>
      <c r="CE160" t="e">
        <f ca="1">- Al-Fanar Media</f>
        <v>#NAME?</v>
      </c>
      <c r="CF160">
        <v>0</v>
      </c>
      <c r="CG160">
        <v>0</v>
      </c>
      <c r="CH160">
        <v>0</v>
      </c>
      <c r="CI160">
        <v>1</v>
      </c>
      <c r="CJ160">
        <v>0</v>
      </c>
      <c r="CK160">
        <v>0</v>
      </c>
      <c r="CL160">
        <v>0</v>
      </c>
      <c r="CN160" t="s">
        <v>109</v>
      </c>
      <c r="CO160" t="s">
        <v>110</v>
      </c>
      <c r="CP160" t="s">
        <v>111</v>
      </c>
      <c r="CQ160">
        <v>3911148</v>
      </c>
      <c r="CR160" t="s">
        <v>634</v>
      </c>
      <c r="CS160" t="s">
        <v>635</v>
      </c>
      <c r="CT160">
        <v>159</v>
      </c>
    </row>
    <row r="161" spans="1:98">
      <c r="A161">
        <v>160</v>
      </c>
      <c r="B161" t="s">
        <v>167</v>
      </c>
      <c r="C161">
        <v>19</v>
      </c>
      <c r="D161" t="s">
        <v>115</v>
      </c>
      <c r="E161" t="s">
        <v>162</v>
      </c>
      <c r="F161" t="s">
        <v>169</v>
      </c>
      <c r="G161" t="s">
        <v>207</v>
      </c>
      <c r="J161" t="s">
        <v>139</v>
      </c>
      <c r="K161">
        <v>1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T161" t="s">
        <v>357</v>
      </c>
      <c r="X161" t="s">
        <v>136</v>
      </c>
      <c r="Y161">
        <v>0</v>
      </c>
      <c r="Z161">
        <v>0</v>
      </c>
      <c r="AA161">
        <v>0</v>
      </c>
      <c r="AB161">
        <v>1</v>
      </c>
      <c r="AC161">
        <v>1</v>
      </c>
      <c r="AD161">
        <v>0</v>
      </c>
      <c r="AE161">
        <v>0</v>
      </c>
      <c r="AG161" t="s">
        <v>120</v>
      </c>
      <c r="AH161" t="s">
        <v>129</v>
      </c>
      <c r="AI161">
        <v>0</v>
      </c>
      <c r="AJ161">
        <v>1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BA161" t="s">
        <v>106</v>
      </c>
      <c r="BB161" t="e">
        <f ca="1">- Useful but _xludf.not as good as a regular degree</f>
        <v>#NAME?</v>
      </c>
      <c r="BD161" t="e">
        <f ca="1">- I am _xludf.not interested in vocational education</f>
        <v>#NAME?</v>
      </c>
      <c r="BE161">
        <v>1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N161" t="s">
        <v>107</v>
      </c>
      <c r="BQ161" t="e">
        <f ca="1">- Donâ€™t know how to _xludf.find/enroll in a suitable program</f>
        <v>#NAME?</v>
      </c>
      <c r="BR161">
        <v>0</v>
      </c>
      <c r="BS161">
        <v>0</v>
      </c>
      <c r="BT161">
        <v>0</v>
      </c>
      <c r="BU161">
        <v>1</v>
      </c>
      <c r="BV161">
        <v>0</v>
      </c>
      <c r="BW161">
        <v>0</v>
      </c>
      <c r="BX161" t="s">
        <v>108</v>
      </c>
      <c r="BY161" t="e">
        <f ca="1">- _xludf.not worth The _xludf.time _xludf.or money spent on it - Useful but _xludf.not as good as going to university</f>
        <v>#NAME?</v>
      </c>
      <c r="BZ161">
        <v>1</v>
      </c>
      <c r="CA161">
        <v>1</v>
      </c>
      <c r="CB161">
        <v>0</v>
      </c>
      <c r="CC161">
        <v>0</v>
      </c>
      <c r="CD161">
        <v>0</v>
      </c>
      <c r="CE161" t="e">
        <f ca="1">- Facebook groups/pages</f>
        <v>#NAME?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1</v>
      </c>
      <c r="CL161">
        <v>0</v>
      </c>
      <c r="CN161" t="s">
        <v>109</v>
      </c>
      <c r="CO161" t="s">
        <v>110</v>
      </c>
      <c r="CP161" t="s">
        <v>111</v>
      </c>
      <c r="CQ161">
        <v>3911227</v>
      </c>
      <c r="CR161" t="s">
        <v>636</v>
      </c>
      <c r="CS161" t="s">
        <v>637</v>
      </c>
      <c r="CT161">
        <v>160</v>
      </c>
    </row>
    <row r="162" spans="1:98">
      <c r="A162">
        <v>161</v>
      </c>
      <c r="B162" t="s">
        <v>638</v>
      </c>
      <c r="C162">
        <v>28</v>
      </c>
      <c r="D162" t="s">
        <v>115</v>
      </c>
      <c r="E162" t="s">
        <v>451</v>
      </c>
      <c r="F162" t="s">
        <v>116</v>
      </c>
      <c r="G162" t="s">
        <v>117</v>
      </c>
      <c r="J162" t="s">
        <v>139</v>
      </c>
      <c r="K162">
        <v>1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T162" t="s">
        <v>639</v>
      </c>
      <c r="X162" t="s">
        <v>127</v>
      </c>
      <c r="Y162">
        <v>0</v>
      </c>
      <c r="Z162">
        <v>0</v>
      </c>
      <c r="AA162">
        <v>0</v>
      </c>
      <c r="AB162">
        <v>1</v>
      </c>
      <c r="AC162">
        <v>0</v>
      </c>
      <c r="AD162">
        <v>0</v>
      </c>
      <c r="AE162">
        <v>0</v>
      </c>
      <c r="AG162" t="s">
        <v>120</v>
      </c>
      <c r="AH162" t="s">
        <v>640</v>
      </c>
      <c r="AI162">
        <v>0</v>
      </c>
      <c r="AJ162">
        <v>0</v>
      </c>
      <c r="AK162">
        <v>0</v>
      </c>
      <c r="AL162">
        <v>0</v>
      </c>
      <c r="AM162">
        <v>1</v>
      </c>
      <c r="AN162">
        <v>1</v>
      </c>
      <c r="AO162">
        <v>0</v>
      </c>
      <c r="AP162">
        <v>0</v>
      </c>
      <c r="BA162" t="s">
        <v>107</v>
      </c>
      <c r="BB162" t="e">
        <f ca="1">- Useful but _xludf.not as good as a regular degree</f>
        <v>#NAME?</v>
      </c>
      <c r="BD162" t="s">
        <v>139</v>
      </c>
      <c r="BE162">
        <v>0</v>
      </c>
      <c r="BF162">
        <v>1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 t="s">
        <v>639</v>
      </c>
      <c r="BN162" t="s">
        <v>107</v>
      </c>
      <c r="BQ162" t="e">
        <f ca="1">- Cannot afford The courses</f>
        <v>#NAME?</v>
      </c>
      <c r="BR162">
        <v>0</v>
      </c>
      <c r="BS162">
        <v>0</v>
      </c>
      <c r="BT162">
        <v>0</v>
      </c>
      <c r="BU162">
        <v>0</v>
      </c>
      <c r="BV162">
        <v>1</v>
      </c>
      <c r="BW162">
        <v>0</v>
      </c>
      <c r="BX162" t="s">
        <v>179</v>
      </c>
      <c r="BY162" t="e">
        <f ca="1">- Useful but _xludf.not as good as going to university</f>
        <v>#NAME?</v>
      </c>
      <c r="BZ162">
        <v>1</v>
      </c>
      <c r="CA162">
        <v>0</v>
      </c>
      <c r="CB162">
        <v>0</v>
      </c>
      <c r="CC162">
        <v>0</v>
      </c>
      <c r="CD162">
        <v>0</v>
      </c>
      <c r="CE162" t="e">
        <f ca="1">- Al-Fanar Media - Teachers</f>
        <v>#NAME?</v>
      </c>
      <c r="CF162">
        <v>0</v>
      </c>
      <c r="CG162">
        <v>0</v>
      </c>
      <c r="CH162">
        <v>1</v>
      </c>
      <c r="CI162">
        <v>1</v>
      </c>
      <c r="CJ162">
        <v>0</v>
      </c>
      <c r="CK162">
        <v>0</v>
      </c>
      <c r="CL162">
        <v>0</v>
      </c>
      <c r="CN162" t="s">
        <v>109</v>
      </c>
      <c r="CO162" t="s">
        <v>110</v>
      </c>
      <c r="CP162" t="s">
        <v>111</v>
      </c>
      <c r="CQ162">
        <v>3911257</v>
      </c>
      <c r="CR162" t="s">
        <v>641</v>
      </c>
      <c r="CS162" t="s">
        <v>642</v>
      </c>
      <c r="CT162">
        <v>161</v>
      </c>
    </row>
    <row r="163" spans="1:98">
      <c r="A163">
        <v>162</v>
      </c>
      <c r="B163" t="s">
        <v>143</v>
      </c>
      <c r="C163">
        <v>25</v>
      </c>
      <c r="D163" t="s">
        <v>98</v>
      </c>
      <c r="E163" t="s">
        <v>133</v>
      </c>
      <c r="F163" t="s">
        <v>157</v>
      </c>
      <c r="G163" t="s">
        <v>101</v>
      </c>
      <c r="H163" t="s">
        <v>301</v>
      </c>
      <c r="U163" t="s">
        <v>139</v>
      </c>
      <c r="W163" t="s">
        <v>643</v>
      </c>
      <c r="AG163" t="s">
        <v>120</v>
      </c>
      <c r="AH163" t="s">
        <v>644</v>
      </c>
      <c r="AI163">
        <v>0</v>
      </c>
      <c r="AJ163">
        <v>1</v>
      </c>
      <c r="AK163">
        <v>0</v>
      </c>
      <c r="AL163">
        <v>0</v>
      </c>
      <c r="AM163">
        <v>0</v>
      </c>
      <c r="AN163">
        <v>1</v>
      </c>
      <c r="AO163">
        <v>0</v>
      </c>
      <c r="AP163">
        <v>0</v>
      </c>
      <c r="BA163" t="s">
        <v>106</v>
      </c>
      <c r="BB163" t="e">
        <f ca="1">- Useful but _xludf.not as good as a regular degree</f>
        <v>#NAME?</v>
      </c>
      <c r="BD163" t="e">
        <f ca="1">- I am _xludf.not interested in vocational education</f>
        <v>#NAME?</v>
      </c>
      <c r="BE163">
        <v>1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N163" t="s">
        <v>107</v>
      </c>
      <c r="BQ163" t="e">
        <f ca="1">- Do _xludf.not _xludf.count towards a recognized qualification</f>
        <v>#NAME?</v>
      </c>
      <c r="BR163">
        <v>0</v>
      </c>
      <c r="BS163">
        <v>1</v>
      </c>
      <c r="BT163">
        <v>0</v>
      </c>
      <c r="BU163">
        <v>0</v>
      </c>
      <c r="BV163">
        <v>0</v>
      </c>
      <c r="BW163">
        <v>0</v>
      </c>
      <c r="BX163" t="s">
        <v>108</v>
      </c>
      <c r="BY163" t="e">
        <f ca="1">- Useful but _xludf.not as good as going to university</f>
        <v>#NAME?</v>
      </c>
      <c r="BZ163">
        <v>1</v>
      </c>
      <c r="CA163">
        <v>0</v>
      </c>
      <c r="CB163">
        <v>0</v>
      </c>
      <c r="CC163">
        <v>0</v>
      </c>
      <c r="CD163">
        <v>0</v>
      </c>
      <c r="CE163" t="e">
        <f ca="1">- Friends</f>
        <v>#NAME?</v>
      </c>
      <c r="CF163">
        <v>1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N163" t="s">
        <v>109</v>
      </c>
      <c r="CO163" t="s">
        <v>110</v>
      </c>
      <c r="CP163" t="s">
        <v>111</v>
      </c>
      <c r="CQ163">
        <v>3911274</v>
      </c>
      <c r="CR163" t="s">
        <v>645</v>
      </c>
      <c r="CS163" t="s">
        <v>646</v>
      </c>
      <c r="CT163">
        <v>162</v>
      </c>
    </row>
    <row r="164" spans="1:98">
      <c r="A164">
        <v>163</v>
      </c>
      <c r="B164" t="s">
        <v>97</v>
      </c>
      <c r="C164">
        <v>29</v>
      </c>
      <c r="D164" t="s">
        <v>115</v>
      </c>
      <c r="E164" t="s">
        <v>133</v>
      </c>
      <c r="F164" t="s">
        <v>116</v>
      </c>
      <c r="G164" t="s">
        <v>117</v>
      </c>
      <c r="J164" t="s">
        <v>589</v>
      </c>
      <c r="K164">
        <v>0</v>
      </c>
      <c r="L164">
        <v>0</v>
      </c>
      <c r="M164">
        <v>0</v>
      </c>
      <c r="N164">
        <v>1</v>
      </c>
      <c r="O164">
        <v>0</v>
      </c>
      <c r="P164">
        <v>0</v>
      </c>
      <c r="Q164">
        <v>0</v>
      </c>
      <c r="R164">
        <v>1</v>
      </c>
      <c r="X164" t="s">
        <v>209</v>
      </c>
      <c r="Y164">
        <v>0</v>
      </c>
      <c r="Z164">
        <v>0</v>
      </c>
      <c r="AA164">
        <v>0</v>
      </c>
      <c r="AB164">
        <v>1</v>
      </c>
      <c r="AC164">
        <v>0</v>
      </c>
      <c r="AD164">
        <v>1</v>
      </c>
      <c r="AE164">
        <v>0</v>
      </c>
      <c r="AG164" t="s">
        <v>128</v>
      </c>
      <c r="AH164" t="s">
        <v>174</v>
      </c>
      <c r="AI164">
        <v>0</v>
      </c>
      <c r="AJ164">
        <v>0</v>
      </c>
      <c r="AK164">
        <v>0</v>
      </c>
      <c r="AL164">
        <v>1</v>
      </c>
      <c r="AM164">
        <v>0</v>
      </c>
      <c r="AN164">
        <v>1</v>
      </c>
      <c r="AO164">
        <v>0</v>
      </c>
      <c r="AP164">
        <v>0</v>
      </c>
      <c r="BA164" t="s">
        <v>106</v>
      </c>
      <c r="BB164" t="e">
        <f ca="1">- Useful but _xludf.not as good as a regular degree</f>
        <v>#NAME?</v>
      </c>
      <c r="BD164" t="e">
        <f ca="1">- I am _xludf.not interested in vocational education</f>
        <v>#NAME?</v>
      </c>
      <c r="BE164">
        <v>1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N164" t="s">
        <v>107</v>
      </c>
      <c r="BQ164" t="e">
        <f ca="1">- Cannot afford The courses</f>
        <v>#NAME?</v>
      </c>
      <c r="BR164">
        <v>0</v>
      </c>
      <c r="BS164">
        <v>0</v>
      </c>
      <c r="BT164">
        <v>0</v>
      </c>
      <c r="BU164">
        <v>0</v>
      </c>
      <c r="BV164">
        <v>1</v>
      </c>
      <c r="BW164">
        <v>0</v>
      </c>
      <c r="BX164" t="s">
        <v>108</v>
      </c>
      <c r="BY164" t="e">
        <f ca="1">- Useful but _xludf.not as good as going to university</f>
        <v>#NAME?</v>
      </c>
      <c r="BZ164">
        <v>1</v>
      </c>
      <c r="CA164">
        <v>0</v>
      </c>
      <c r="CB164">
        <v>0</v>
      </c>
      <c r="CC164">
        <v>0</v>
      </c>
      <c r="CD164">
        <v>0</v>
      </c>
      <c r="CE164" t="e">
        <f ca="1">- Facebook groups/pages DUBARAH</f>
        <v>#NAME?</v>
      </c>
      <c r="CF164">
        <v>0</v>
      </c>
      <c r="CG164">
        <v>1</v>
      </c>
      <c r="CH164">
        <v>0</v>
      </c>
      <c r="CI164">
        <v>0</v>
      </c>
      <c r="CJ164">
        <v>0</v>
      </c>
      <c r="CK164">
        <v>1</v>
      </c>
      <c r="CL164">
        <v>0</v>
      </c>
      <c r="CN164" t="s">
        <v>109</v>
      </c>
      <c r="CO164" t="s">
        <v>110</v>
      </c>
      <c r="CP164" t="s">
        <v>111</v>
      </c>
      <c r="CQ164">
        <v>3911293</v>
      </c>
      <c r="CR164" t="s">
        <v>647</v>
      </c>
      <c r="CS164" t="s">
        <v>648</v>
      </c>
      <c r="CT164">
        <v>163</v>
      </c>
    </row>
    <row r="165" spans="1:98">
      <c r="A165">
        <v>164</v>
      </c>
      <c r="B165" t="s">
        <v>649</v>
      </c>
      <c r="C165">
        <v>22</v>
      </c>
      <c r="D165" t="s">
        <v>98</v>
      </c>
      <c r="E165" t="s">
        <v>99</v>
      </c>
      <c r="F165" t="s">
        <v>169</v>
      </c>
      <c r="G165" t="s">
        <v>117</v>
      </c>
      <c r="J165" t="s">
        <v>139</v>
      </c>
      <c r="K165">
        <v>1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T165" t="s">
        <v>596</v>
      </c>
      <c r="X165" t="s">
        <v>127</v>
      </c>
      <c r="Y165">
        <v>0</v>
      </c>
      <c r="Z165">
        <v>0</v>
      </c>
      <c r="AA165">
        <v>0</v>
      </c>
      <c r="AB165">
        <v>1</v>
      </c>
      <c r="AC165">
        <v>0</v>
      </c>
      <c r="AD165">
        <v>0</v>
      </c>
      <c r="AE165">
        <v>0</v>
      </c>
      <c r="AG165" t="s">
        <v>120</v>
      </c>
      <c r="AH165" t="s">
        <v>216</v>
      </c>
      <c r="AI165">
        <v>0</v>
      </c>
      <c r="AJ165">
        <v>1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1</v>
      </c>
      <c r="BA165" t="s">
        <v>106</v>
      </c>
      <c r="BB165" t="e">
        <f ca="1">- Useful but _xludf.not as good as a regular degree</f>
        <v>#NAME?</v>
      </c>
      <c r="BD165" t="e">
        <f ca="1">- Project Management / Accountancy   Other</f>
        <v>#NAME?</v>
      </c>
      <c r="BE165">
        <v>0</v>
      </c>
      <c r="BF165">
        <v>1</v>
      </c>
      <c r="BG165">
        <v>1</v>
      </c>
      <c r="BH165">
        <v>0</v>
      </c>
      <c r="BI165">
        <v>0</v>
      </c>
      <c r="BJ165">
        <v>0</v>
      </c>
      <c r="BK165">
        <v>0</v>
      </c>
      <c r="BL165">
        <v>0</v>
      </c>
      <c r="BM165" t="s">
        <v>650</v>
      </c>
      <c r="BN165" t="s">
        <v>107</v>
      </c>
      <c r="BQ165" t="e">
        <f ca="1">- No internet connection / computer - Cannot afford The courses - Donâ€™t know how to _xludf.find/enroll in a suitable program</f>
        <v>#NAME?</v>
      </c>
      <c r="BR165">
        <v>0</v>
      </c>
      <c r="BS165">
        <v>0</v>
      </c>
      <c r="BT165">
        <v>1</v>
      </c>
      <c r="BU165">
        <v>1</v>
      </c>
      <c r="BV165">
        <v>1</v>
      </c>
      <c r="BW165">
        <v>0</v>
      </c>
      <c r="BX165" t="s">
        <v>108</v>
      </c>
      <c r="BY165" t="s">
        <v>550</v>
      </c>
      <c r="BZ165">
        <v>1</v>
      </c>
      <c r="CA165">
        <v>0</v>
      </c>
      <c r="CB165">
        <v>0</v>
      </c>
      <c r="CC165">
        <v>1</v>
      </c>
      <c r="CD165">
        <v>1</v>
      </c>
      <c r="CE165" t="e">
        <f ca="1">- Facebook groups/pages  - Friends</f>
        <v>#NAME?</v>
      </c>
      <c r="CF165">
        <v>1</v>
      </c>
      <c r="CG165">
        <v>0</v>
      </c>
      <c r="CH165">
        <v>0</v>
      </c>
      <c r="CI165">
        <v>0</v>
      </c>
      <c r="CJ165">
        <v>0</v>
      </c>
      <c r="CK165">
        <v>1</v>
      </c>
      <c r="CL165">
        <v>0</v>
      </c>
      <c r="CN165" t="s">
        <v>109</v>
      </c>
      <c r="CO165" t="s">
        <v>110</v>
      </c>
      <c r="CP165" t="s">
        <v>111</v>
      </c>
      <c r="CQ165">
        <v>3911372</v>
      </c>
      <c r="CR165" t="s">
        <v>651</v>
      </c>
      <c r="CS165" t="s">
        <v>652</v>
      </c>
      <c r="CT165">
        <v>164</v>
      </c>
    </row>
    <row r="166" spans="1:98">
      <c r="A166">
        <v>165</v>
      </c>
      <c r="B166" t="s">
        <v>182</v>
      </c>
      <c r="C166">
        <v>26</v>
      </c>
      <c r="D166" t="s">
        <v>115</v>
      </c>
      <c r="E166" t="s">
        <v>451</v>
      </c>
      <c r="F166" t="s">
        <v>100</v>
      </c>
      <c r="G166" t="s">
        <v>117</v>
      </c>
      <c r="J166" t="s">
        <v>118</v>
      </c>
      <c r="K166">
        <v>0</v>
      </c>
      <c r="L166">
        <v>0</v>
      </c>
      <c r="M166">
        <v>0</v>
      </c>
      <c r="N166">
        <v>1</v>
      </c>
      <c r="O166">
        <v>0</v>
      </c>
      <c r="P166">
        <v>0</v>
      </c>
      <c r="Q166">
        <v>0</v>
      </c>
      <c r="R166">
        <v>0</v>
      </c>
      <c r="X166" t="s">
        <v>127</v>
      </c>
      <c r="Y166">
        <v>0</v>
      </c>
      <c r="Z166">
        <v>0</v>
      </c>
      <c r="AA166">
        <v>0</v>
      </c>
      <c r="AB166">
        <v>1</v>
      </c>
      <c r="AC166">
        <v>0</v>
      </c>
      <c r="AD166">
        <v>0</v>
      </c>
      <c r="AE166">
        <v>0</v>
      </c>
      <c r="AG166" t="s">
        <v>120</v>
      </c>
      <c r="AH166" t="s">
        <v>129</v>
      </c>
      <c r="AI166">
        <v>0</v>
      </c>
      <c r="AJ166">
        <v>1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BA166" t="s">
        <v>107</v>
      </c>
      <c r="BB166" t="e">
        <f ca="1">- Very Useful _xludf.and provides a job opportunity _xludf.right away.</f>
        <v>#NAME?</v>
      </c>
      <c r="BD166" t="e">
        <f ca="1">- Mechanics _xludf.and machinery</f>
        <v>#NAME?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1</v>
      </c>
      <c r="BL166">
        <v>0</v>
      </c>
      <c r="BN166" t="s">
        <v>107</v>
      </c>
      <c r="BQ166" t="e">
        <f ca="1">- No internet connection / computer</f>
        <v>#NAME?</v>
      </c>
      <c r="BR166">
        <v>0</v>
      </c>
      <c r="BS166">
        <v>0</v>
      </c>
      <c r="BT166">
        <v>1</v>
      </c>
      <c r="BU166">
        <v>0</v>
      </c>
      <c r="BV166">
        <v>0</v>
      </c>
      <c r="BW166">
        <v>0</v>
      </c>
      <c r="BX166" t="s">
        <v>108</v>
      </c>
      <c r="BY166" t="e">
        <f ca="1">- _xludf.not worth The _xludf.time _xludf.or money spent on it</f>
        <v>#NAME?</v>
      </c>
      <c r="BZ166">
        <v>0</v>
      </c>
      <c r="CA166">
        <v>1</v>
      </c>
      <c r="CB166">
        <v>0</v>
      </c>
      <c r="CC166">
        <v>0</v>
      </c>
      <c r="CD166">
        <v>0</v>
      </c>
      <c r="CE166" t="e">
        <f ca="1">- Twitter - Friends</f>
        <v>#NAME?</v>
      </c>
      <c r="CF166">
        <v>1</v>
      </c>
      <c r="CG166">
        <v>0</v>
      </c>
      <c r="CH166">
        <v>0</v>
      </c>
      <c r="CI166">
        <v>0</v>
      </c>
      <c r="CJ166">
        <v>1</v>
      </c>
      <c r="CK166">
        <v>0</v>
      </c>
      <c r="CL166">
        <v>0</v>
      </c>
      <c r="CN166" t="s">
        <v>109</v>
      </c>
      <c r="CO166" t="s">
        <v>110</v>
      </c>
      <c r="CP166" t="s">
        <v>111</v>
      </c>
      <c r="CQ166">
        <v>3911387</v>
      </c>
      <c r="CR166" t="s">
        <v>653</v>
      </c>
      <c r="CS166" t="s">
        <v>654</v>
      </c>
      <c r="CT166">
        <v>165</v>
      </c>
    </row>
    <row r="167" spans="1:98">
      <c r="A167">
        <v>166</v>
      </c>
      <c r="B167" t="s">
        <v>97</v>
      </c>
      <c r="C167">
        <v>25</v>
      </c>
      <c r="D167" t="s">
        <v>98</v>
      </c>
      <c r="E167" t="s">
        <v>574</v>
      </c>
      <c r="F167" t="s">
        <v>100</v>
      </c>
      <c r="G167" t="s">
        <v>117</v>
      </c>
      <c r="J167" t="s">
        <v>655</v>
      </c>
      <c r="K167">
        <v>1</v>
      </c>
      <c r="L167">
        <v>0</v>
      </c>
      <c r="M167">
        <v>1</v>
      </c>
      <c r="N167">
        <v>0</v>
      </c>
      <c r="O167">
        <v>0</v>
      </c>
      <c r="P167">
        <v>0</v>
      </c>
      <c r="Q167">
        <v>0</v>
      </c>
      <c r="R167">
        <v>0</v>
      </c>
      <c r="T167" t="s">
        <v>501</v>
      </c>
      <c r="X167" t="s">
        <v>127</v>
      </c>
      <c r="Y167">
        <v>0</v>
      </c>
      <c r="Z167">
        <v>0</v>
      </c>
      <c r="AA167">
        <v>0</v>
      </c>
      <c r="AB167">
        <v>1</v>
      </c>
      <c r="AC167">
        <v>0</v>
      </c>
      <c r="AD167">
        <v>0</v>
      </c>
      <c r="AE167">
        <v>0</v>
      </c>
      <c r="AG167" t="s">
        <v>120</v>
      </c>
      <c r="AH167" t="s">
        <v>374</v>
      </c>
      <c r="AI167">
        <v>0</v>
      </c>
      <c r="AJ167">
        <v>1</v>
      </c>
      <c r="AK167">
        <v>0</v>
      </c>
      <c r="AL167">
        <v>1</v>
      </c>
      <c r="AM167">
        <v>0</v>
      </c>
      <c r="AN167">
        <v>0</v>
      </c>
      <c r="AO167">
        <v>0</v>
      </c>
      <c r="AP167">
        <v>0</v>
      </c>
      <c r="BA167" t="s">
        <v>107</v>
      </c>
      <c r="BB167" t="e">
        <f ca="1">- Very Useful _xludf.and provides a job opportunity _xludf.right away.</f>
        <v>#NAME?</v>
      </c>
      <c r="BD167" t="e">
        <f ca="1">- Mechanics _xludf.and machinery</f>
        <v>#NAME?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1</v>
      </c>
      <c r="BL167">
        <v>0</v>
      </c>
      <c r="BN167" t="s">
        <v>107</v>
      </c>
      <c r="BQ167" t="e">
        <f ca="1">- Donâ€™t know how to _xludf.find/enroll in a suitable program</f>
        <v>#NAME?</v>
      </c>
      <c r="BR167">
        <v>0</v>
      </c>
      <c r="BS167">
        <v>0</v>
      </c>
      <c r="BT167">
        <v>0</v>
      </c>
      <c r="BU167">
        <v>1</v>
      </c>
      <c r="BV167">
        <v>0</v>
      </c>
      <c r="BW167">
        <v>0</v>
      </c>
      <c r="BX167" t="s">
        <v>108</v>
      </c>
      <c r="BY167" t="e">
        <f ca="1">- Very Useful, as good as a regular degree</f>
        <v>#NAME?</v>
      </c>
      <c r="BZ167">
        <v>0</v>
      </c>
      <c r="CA167">
        <v>0</v>
      </c>
      <c r="CB167">
        <v>1</v>
      </c>
      <c r="CC167">
        <v>0</v>
      </c>
      <c r="CD167">
        <v>0</v>
      </c>
      <c r="CE167" t="e">
        <f ca="1">- Facebook groups/pages DUBARAH</f>
        <v>#NAME?</v>
      </c>
      <c r="CF167">
        <v>0</v>
      </c>
      <c r="CG167">
        <v>1</v>
      </c>
      <c r="CH167">
        <v>0</v>
      </c>
      <c r="CI167">
        <v>0</v>
      </c>
      <c r="CJ167">
        <v>0</v>
      </c>
      <c r="CK167">
        <v>1</v>
      </c>
      <c r="CL167">
        <v>0</v>
      </c>
      <c r="CN167" t="s">
        <v>109</v>
      </c>
      <c r="CO167" t="s">
        <v>110</v>
      </c>
      <c r="CP167" t="s">
        <v>111</v>
      </c>
      <c r="CQ167">
        <v>3911503</v>
      </c>
      <c r="CR167" t="s">
        <v>656</v>
      </c>
      <c r="CS167" t="s">
        <v>657</v>
      </c>
      <c r="CT167">
        <v>166</v>
      </c>
    </row>
    <row r="168" spans="1:98">
      <c r="A168">
        <v>167</v>
      </c>
      <c r="B168" t="s">
        <v>97</v>
      </c>
      <c r="C168">
        <v>23</v>
      </c>
      <c r="D168" t="s">
        <v>115</v>
      </c>
      <c r="E168" t="s">
        <v>156</v>
      </c>
      <c r="F168" t="s">
        <v>100</v>
      </c>
      <c r="G168" t="s">
        <v>117</v>
      </c>
      <c r="J168" t="s">
        <v>139</v>
      </c>
      <c r="K168">
        <v>1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T168" t="s">
        <v>215</v>
      </c>
      <c r="X168" t="s">
        <v>127</v>
      </c>
      <c r="Y168">
        <v>0</v>
      </c>
      <c r="Z168">
        <v>0</v>
      </c>
      <c r="AA168">
        <v>0</v>
      </c>
      <c r="AB168">
        <v>1</v>
      </c>
      <c r="AC168">
        <v>0</v>
      </c>
      <c r="AD168">
        <v>0</v>
      </c>
      <c r="AE168">
        <v>0</v>
      </c>
      <c r="AG168" t="s">
        <v>120</v>
      </c>
      <c r="AH168" t="s">
        <v>129</v>
      </c>
      <c r="AI168">
        <v>0</v>
      </c>
      <c r="AJ168">
        <v>1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BA168" t="s">
        <v>106</v>
      </c>
      <c r="BB168" t="e">
        <f ca="1">- Useful but _xludf.not as good as a regular degree</f>
        <v>#NAME?</v>
      </c>
      <c r="BD168" t="e">
        <f ca="1">- Project Management / Accountancy</f>
        <v>#NAME?</v>
      </c>
      <c r="BE168">
        <v>0</v>
      </c>
      <c r="BF168">
        <v>0</v>
      </c>
      <c r="BG168">
        <v>1</v>
      </c>
      <c r="BH168">
        <v>0</v>
      </c>
      <c r="BI168">
        <v>0</v>
      </c>
      <c r="BJ168">
        <v>0</v>
      </c>
      <c r="BK168">
        <v>0</v>
      </c>
      <c r="BL168">
        <v>0</v>
      </c>
      <c r="BN168" t="s">
        <v>107</v>
      </c>
      <c r="BQ168" t="e">
        <f ca="1">- No internet connection / computer - _xludf.not available in _xludf.Arabic</f>
        <v>#NAME?</v>
      </c>
      <c r="BR168">
        <v>0</v>
      </c>
      <c r="BS168">
        <v>0</v>
      </c>
      <c r="BT168">
        <v>1</v>
      </c>
      <c r="BU168">
        <v>0</v>
      </c>
      <c r="BV168">
        <v>0</v>
      </c>
      <c r="BW168">
        <v>1</v>
      </c>
      <c r="BX168" t="s">
        <v>179</v>
      </c>
      <c r="BY168" t="e">
        <f ca="1">- Useful but _xludf.not as good as going to university  - Difficult to access</f>
        <v>#NAME?</v>
      </c>
      <c r="BZ168">
        <v>1</v>
      </c>
      <c r="CA168">
        <v>0</v>
      </c>
      <c r="CB168">
        <v>0</v>
      </c>
      <c r="CC168">
        <v>1</v>
      </c>
      <c r="CD168">
        <v>0</v>
      </c>
      <c r="CE168" t="e">
        <f ca="1">- Twitter - Friends</f>
        <v>#NAME?</v>
      </c>
      <c r="CF168">
        <v>1</v>
      </c>
      <c r="CG168">
        <v>0</v>
      </c>
      <c r="CH168">
        <v>0</v>
      </c>
      <c r="CI168">
        <v>0</v>
      </c>
      <c r="CJ168">
        <v>1</v>
      </c>
      <c r="CK168">
        <v>0</v>
      </c>
      <c r="CL168">
        <v>0</v>
      </c>
      <c r="CN168" t="s">
        <v>109</v>
      </c>
      <c r="CO168" t="s">
        <v>110</v>
      </c>
      <c r="CP168" t="s">
        <v>111</v>
      </c>
      <c r="CQ168">
        <v>3911543</v>
      </c>
      <c r="CR168" t="s">
        <v>658</v>
      </c>
      <c r="CS168" t="s">
        <v>659</v>
      </c>
      <c r="CT168">
        <v>168</v>
      </c>
    </row>
    <row r="169" spans="1:98">
      <c r="A169">
        <v>168</v>
      </c>
      <c r="B169" t="s">
        <v>177</v>
      </c>
      <c r="C169">
        <v>28</v>
      </c>
      <c r="D169" t="s">
        <v>115</v>
      </c>
      <c r="E169" t="s">
        <v>177</v>
      </c>
      <c r="F169" t="s">
        <v>116</v>
      </c>
      <c r="G169" t="s">
        <v>117</v>
      </c>
      <c r="J169" t="s">
        <v>621</v>
      </c>
      <c r="K169">
        <v>1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0</v>
      </c>
      <c r="R169">
        <v>0</v>
      </c>
      <c r="T169" t="s">
        <v>660</v>
      </c>
      <c r="X169" t="s">
        <v>661</v>
      </c>
      <c r="Y169">
        <v>0</v>
      </c>
      <c r="Z169">
        <v>0</v>
      </c>
      <c r="AA169">
        <v>0</v>
      </c>
      <c r="AB169">
        <v>1</v>
      </c>
      <c r="AC169">
        <v>0</v>
      </c>
      <c r="AD169">
        <v>0</v>
      </c>
      <c r="AE169">
        <v>1</v>
      </c>
      <c r="AF169" t="s">
        <v>662</v>
      </c>
      <c r="AG169" t="s">
        <v>120</v>
      </c>
      <c r="AH169" t="s">
        <v>158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1</v>
      </c>
      <c r="AO169">
        <v>0</v>
      </c>
      <c r="AP169">
        <v>0</v>
      </c>
      <c r="BA169" t="s">
        <v>107</v>
      </c>
      <c r="BB169" t="e">
        <f ca="1">- Very Useful _xludf.and provides a job opportunity _xludf.right away.</f>
        <v>#NAME?</v>
      </c>
      <c r="BD169" t="e">
        <f ca="1">- Nursing / medical care</f>
        <v>#NAME?</v>
      </c>
      <c r="BE169">
        <v>0</v>
      </c>
      <c r="BF169">
        <v>0</v>
      </c>
      <c r="BG169">
        <v>0</v>
      </c>
      <c r="BH169">
        <v>0</v>
      </c>
      <c r="BI169">
        <v>1</v>
      </c>
      <c r="BJ169">
        <v>0</v>
      </c>
      <c r="BK169">
        <v>0</v>
      </c>
      <c r="BL169">
        <v>0</v>
      </c>
      <c r="BN169" t="s">
        <v>107</v>
      </c>
      <c r="BQ169" t="e">
        <f ca="1">- Cannot afford The courses - Donâ€™t know how to _xludf.find/enroll in a suitable program</f>
        <v>#NAME?</v>
      </c>
      <c r="BR169">
        <v>0</v>
      </c>
      <c r="BS169">
        <v>0</v>
      </c>
      <c r="BT169">
        <v>0</v>
      </c>
      <c r="BU169">
        <v>1</v>
      </c>
      <c r="BV169">
        <v>1</v>
      </c>
      <c r="BW169">
        <v>0</v>
      </c>
      <c r="BX169" t="s">
        <v>179</v>
      </c>
      <c r="BY169" t="e">
        <f ca="1">- Useful but _xludf.not as good as going to university</f>
        <v>#NAME?</v>
      </c>
      <c r="BZ169">
        <v>1</v>
      </c>
      <c r="CA169">
        <v>0</v>
      </c>
      <c r="CB169">
        <v>0</v>
      </c>
      <c r="CC169">
        <v>0</v>
      </c>
      <c r="CD169">
        <v>0</v>
      </c>
      <c r="CE169" t="s">
        <v>139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1</v>
      </c>
      <c r="CN169" t="s">
        <v>109</v>
      </c>
      <c r="CO169" t="s">
        <v>110</v>
      </c>
      <c r="CP169" t="s">
        <v>111</v>
      </c>
      <c r="CQ169">
        <v>3911551</v>
      </c>
      <c r="CR169" t="s">
        <v>663</v>
      </c>
      <c r="CS169" t="s">
        <v>664</v>
      </c>
      <c r="CT169">
        <v>169</v>
      </c>
    </row>
    <row r="170" spans="1:98">
      <c r="A170">
        <v>169</v>
      </c>
      <c r="B170" t="s">
        <v>97</v>
      </c>
      <c r="C170">
        <v>27</v>
      </c>
      <c r="D170" t="s">
        <v>115</v>
      </c>
      <c r="E170" t="s">
        <v>177</v>
      </c>
      <c r="F170" t="s">
        <v>157</v>
      </c>
      <c r="G170" t="s">
        <v>117</v>
      </c>
      <c r="J170" t="s">
        <v>457</v>
      </c>
      <c r="K170">
        <v>0</v>
      </c>
      <c r="L170">
        <v>1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 t="s">
        <v>484</v>
      </c>
      <c r="X170" t="s">
        <v>119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1</v>
      </c>
      <c r="AE170">
        <v>0</v>
      </c>
      <c r="AG170" t="s">
        <v>120</v>
      </c>
      <c r="AH170" t="s">
        <v>665</v>
      </c>
      <c r="AI170">
        <v>0</v>
      </c>
      <c r="AJ170">
        <v>1</v>
      </c>
      <c r="AK170">
        <v>0</v>
      </c>
      <c r="AL170">
        <v>1</v>
      </c>
      <c r="AM170">
        <v>0</v>
      </c>
      <c r="AN170">
        <v>1</v>
      </c>
      <c r="AO170">
        <v>0</v>
      </c>
      <c r="AP170">
        <v>0</v>
      </c>
      <c r="BA170" t="s">
        <v>107</v>
      </c>
      <c r="BB170" t="e">
        <f ca="1">- Useful but _xludf.not as good as a regular degree</f>
        <v>#NAME?</v>
      </c>
      <c r="BD170" t="e">
        <f ca="1">- I am _xludf.not interested in vocational education</f>
        <v>#NAME?</v>
      </c>
      <c r="BE170">
        <v>1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N170" t="s">
        <v>107</v>
      </c>
      <c r="BQ170" t="e">
        <f ca="1">- Do _xludf.not _xludf.count towards a recognized qualification - _xludf.not available in _xludf.Arabic</f>
        <v>#NAME?</v>
      </c>
      <c r="BR170">
        <v>0</v>
      </c>
      <c r="BS170">
        <v>1</v>
      </c>
      <c r="BT170">
        <v>0</v>
      </c>
      <c r="BU170">
        <v>0</v>
      </c>
      <c r="BV170">
        <v>0</v>
      </c>
      <c r="BW170">
        <v>1</v>
      </c>
      <c r="BX170" t="s">
        <v>108</v>
      </c>
      <c r="BY170" t="e">
        <f ca="1">- _xludf.not worth The _xludf.time _xludf.or money spent on it - Too Difficult to study alone</f>
        <v>#NAME?</v>
      </c>
      <c r="BZ170">
        <v>0</v>
      </c>
      <c r="CA170">
        <v>1</v>
      </c>
      <c r="CB170">
        <v>0</v>
      </c>
      <c r="CC170">
        <v>0</v>
      </c>
      <c r="CD170">
        <v>1</v>
      </c>
      <c r="CE170" t="e">
        <f ca="1">- Facebook groups/pages</f>
        <v>#NAME?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1</v>
      </c>
      <c r="CL170">
        <v>0</v>
      </c>
      <c r="CN170" t="s">
        <v>109</v>
      </c>
      <c r="CO170" t="s">
        <v>110</v>
      </c>
      <c r="CP170" t="s">
        <v>111</v>
      </c>
      <c r="CQ170">
        <v>3911661</v>
      </c>
      <c r="CR170" t="s">
        <v>666</v>
      </c>
      <c r="CS170" t="s">
        <v>667</v>
      </c>
      <c r="CT170">
        <v>170</v>
      </c>
    </row>
    <row r="171" spans="1:98">
      <c r="A171">
        <v>170</v>
      </c>
      <c r="B171" t="s">
        <v>167</v>
      </c>
      <c r="C171">
        <v>55</v>
      </c>
      <c r="D171" t="s">
        <v>115</v>
      </c>
      <c r="E171" t="s">
        <v>177</v>
      </c>
      <c r="F171" t="s">
        <v>157</v>
      </c>
      <c r="G171" t="s">
        <v>117</v>
      </c>
      <c r="J171" t="s">
        <v>366</v>
      </c>
      <c r="K171">
        <v>0</v>
      </c>
      <c r="L171">
        <v>0</v>
      </c>
      <c r="M171">
        <v>1</v>
      </c>
      <c r="N171">
        <v>0</v>
      </c>
      <c r="O171">
        <v>0</v>
      </c>
      <c r="P171">
        <v>1</v>
      </c>
      <c r="Q171">
        <v>0</v>
      </c>
      <c r="R171">
        <v>0</v>
      </c>
      <c r="X171" t="s">
        <v>209</v>
      </c>
      <c r="Y171">
        <v>0</v>
      </c>
      <c r="Z171">
        <v>0</v>
      </c>
      <c r="AA171">
        <v>0</v>
      </c>
      <c r="AB171">
        <v>1</v>
      </c>
      <c r="AC171">
        <v>0</v>
      </c>
      <c r="AD171">
        <v>1</v>
      </c>
      <c r="AE171">
        <v>0</v>
      </c>
      <c r="AG171" t="s">
        <v>120</v>
      </c>
      <c r="AH171" t="s">
        <v>163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1</v>
      </c>
      <c r="AP171">
        <v>0</v>
      </c>
      <c r="BA171" t="s">
        <v>107</v>
      </c>
      <c r="BB171" t="e">
        <f ca="1">- Very Useful _xludf.and provides a job opportunity _xludf.right away.</f>
        <v>#NAME?</v>
      </c>
      <c r="BD171" t="s">
        <v>668</v>
      </c>
      <c r="BE171">
        <v>0</v>
      </c>
      <c r="BF171">
        <v>0</v>
      </c>
      <c r="BG171">
        <v>1</v>
      </c>
      <c r="BH171">
        <v>0</v>
      </c>
      <c r="BI171">
        <v>0</v>
      </c>
      <c r="BJ171">
        <v>0</v>
      </c>
      <c r="BK171">
        <v>0</v>
      </c>
      <c r="BL171">
        <v>1</v>
      </c>
      <c r="BN171" t="s">
        <v>106</v>
      </c>
      <c r="BO171" t="s">
        <v>139</v>
      </c>
      <c r="BP171" t="s">
        <v>140</v>
      </c>
      <c r="BX171" t="s">
        <v>108</v>
      </c>
      <c r="BY171" t="e">
        <f ca="1">- Useful but _xludf.not as good as going to university</f>
        <v>#NAME?</v>
      </c>
      <c r="BZ171">
        <v>1</v>
      </c>
      <c r="CA171">
        <v>0</v>
      </c>
      <c r="CB171">
        <v>0</v>
      </c>
      <c r="CC171">
        <v>0</v>
      </c>
      <c r="CD171">
        <v>0</v>
      </c>
      <c r="CE171" t="e">
        <f ca="1">- Al-Fanar Media - Facebook groups/pages</f>
        <v>#NAME?</v>
      </c>
      <c r="CF171">
        <v>0</v>
      </c>
      <c r="CG171">
        <v>0</v>
      </c>
      <c r="CH171">
        <v>0</v>
      </c>
      <c r="CI171">
        <v>1</v>
      </c>
      <c r="CJ171">
        <v>0</v>
      </c>
      <c r="CK171">
        <v>1</v>
      </c>
      <c r="CL171">
        <v>0</v>
      </c>
      <c r="CN171" t="s">
        <v>109</v>
      </c>
      <c r="CO171" t="s">
        <v>110</v>
      </c>
      <c r="CP171" t="s">
        <v>111</v>
      </c>
      <c r="CQ171">
        <v>3911718</v>
      </c>
      <c r="CR171" t="s">
        <v>669</v>
      </c>
      <c r="CS171" t="s">
        <v>670</v>
      </c>
      <c r="CT171">
        <v>171</v>
      </c>
    </row>
    <row r="172" spans="1:98">
      <c r="A172">
        <v>171</v>
      </c>
      <c r="B172" t="s">
        <v>114</v>
      </c>
      <c r="C172">
        <v>18</v>
      </c>
      <c r="D172" t="s">
        <v>115</v>
      </c>
      <c r="E172" t="s">
        <v>177</v>
      </c>
      <c r="F172" t="s">
        <v>169</v>
      </c>
      <c r="G172" t="s">
        <v>117</v>
      </c>
      <c r="J172" t="s">
        <v>334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1</v>
      </c>
      <c r="R172">
        <v>1</v>
      </c>
      <c r="X172" t="s">
        <v>197</v>
      </c>
      <c r="Y172">
        <v>1</v>
      </c>
      <c r="Z172">
        <v>0</v>
      </c>
      <c r="AA172">
        <v>0</v>
      </c>
      <c r="AB172">
        <v>1</v>
      </c>
      <c r="AC172">
        <v>0</v>
      </c>
      <c r="AD172">
        <v>0</v>
      </c>
      <c r="AE172">
        <v>0</v>
      </c>
      <c r="AG172" t="s">
        <v>120</v>
      </c>
      <c r="AH172" t="s">
        <v>184</v>
      </c>
      <c r="AI172">
        <v>1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R172" t="s">
        <v>106</v>
      </c>
      <c r="AS172" t="e">
        <f ca="1">- Cannot contact public servants _xludf.or Teachers - Retrieving papers is expensive _xludf.now _xludf.and I Do _xludf.not Have The money - Donâ€™t Have family in Syria to _xludf.help me - Have to go in person but can _xludf.not go _xludf.for security reasons - School, college _xludf.or directorate out of service</f>
        <v>#NAME?</v>
      </c>
      <c r="AT172">
        <v>1</v>
      </c>
      <c r="AU172">
        <v>1</v>
      </c>
      <c r="AV172">
        <v>1</v>
      </c>
      <c r="AW172">
        <v>1</v>
      </c>
      <c r="AX172">
        <v>1</v>
      </c>
      <c r="AY172">
        <v>0</v>
      </c>
      <c r="BA172" t="s">
        <v>107</v>
      </c>
      <c r="BB172" t="e">
        <f ca="1">- Useful but _xludf.not as good as a regular degree</f>
        <v>#NAME?</v>
      </c>
      <c r="BD172" t="e">
        <f ca="1">- Nursing / medical care</f>
        <v>#NAME?</v>
      </c>
      <c r="BE172">
        <v>0</v>
      </c>
      <c r="BF172">
        <v>0</v>
      </c>
      <c r="BG172">
        <v>0</v>
      </c>
      <c r="BH172">
        <v>0</v>
      </c>
      <c r="BI172">
        <v>1</v>
      </c>
      <c r="BJ172">
        <v>0</v>
      </c>
      <c r="BK172">
        <v>0</v>
      </c>
      <c r="BL172">
        <v>0</v>
      </c>
      <c r="BN172" t="s">
        <v>107</v>
      </c>
      <c r="BQ172" t="e">
        <f ca="1">- Do _xludf.not _xludf.count towards a recognized qualification - _xludf.not available in subjects I want to study - _xludf.not available in _xludf.Arabic</f>
        <v>#NAME?</v>
      </c>
      <c r="BR172">
        <v>1</v>
      </c>
      <c r="BS172">
        <v>1</v>
      </c>
      <c r="BT172">
        <v>0</v>
      </c>
      <c r="BU172">
        <v>0</v>
      </c>
      <c r="BV172">
        <v>0</v>
      </c>
      <c r="BW172">
        <v>1</v>
      </c>
      <c r="BX172" t="s">
        <v>179</v>
      </c>
      <c r="BY172" t="s">
        <v>199</v>
      </c>
      <c r="BZ172">
        <v>1</v>
      </c>
      <c r="CA172">
        <v>0</v>
      </c>
      <c r="CB172">
        <v>0</v>
      </c>
      <c r="CC172">
        <v>0</v>
      </c>
      <c r="CD172">
        <v>1</v>
      </c>
      <c r="CE172" t="e">
        <f ca="1">- Facebook groups/pages  - Friends</f>
        <v>#NAME?</v>
      </c>
      <c r="CF172">
        <v>1</v>
      </c>
      <c r="CG172">
        <v>0</v>
      </c>
      <c r="CH172">
        <v>0</v>
      </c>
      <c r="CI172">
        <v>0</v>
      </c>
      <c r="CJ172">
        <v>0</v>
      </c>
      <c r="CK172">
        <v>1</v>
      </c>
      <c r="CL172">
        <v>0</v>
      </c>
      <c r="CN172" t="s">
        <v>109</v>
      </c>
      <c r="CO172" t="s">
        <v>110</v>
      </c>
      <c r="CP172" t="s">
        <v>111</v>
      </c>
      <c r="CQ172">
        <v>3911735</v>
      </c>
      <c r="CR172" t="s">
        <v>671</v>
      </c>
      <c r="CS172" t="s">
        <v>672</v>
      </c>
      <c r="CT172">
        <v>172</v>
      </c>
    </row>
    <row r="173" spans="1:98">
      <c r="A173">
        <v>172</v>
      </c>
      <c r="B173" t="s">
        <v>214</v>
      </c>
      <c r="C173">
        <v>20</v>
      </c>
      <c r="D173" t="s">
        <v>115</v>
      </c>
      <c r="E173" t="s">
        <v>124</v>
      </c>
      <c r="F173" t="s">
        <v>183</v>
      </c>
      <c r="G173" t="s">
        <v>101</v>
      </c>
      <c r="H173" t="s">
        <v>102</v>
      </c>
      <c r="U173" t="s">
        <v>145</v>
      </c>
      <c r="AG173" t="s">
        <v>104</v>
      </c>
      <c r="AH173" t="s">
        <v>153</v>
      </c>
      <c r="AI173">
        <v>0</v>
      </c>
      <c r="AJ173">
        <v>1</v>
      </c>
      <c r="AK173">
        <v>0</v>
      </c>
      <c r="AL173">
        <v>0</v>
      </c>
      <c r="AM173">
        <v>1</v>
      </c>
      <c r="AN173">
        <v>0</v>
      </c>
      <c r="AO173">
        <v>0</v>
      </c>
      <c r="AP173">
        <v>1</v>
      </c>
      <c r="BA173" t="s">
        <v>106</v>
      </c>
      <c r="BB173" t="e">
        <f ca="1">- Useful but _xludf.not as good as a regular degree</f>
        <v>#NAME?</v>
      </c>
      <c r="BD173" t="e">
        <f ca="1">- Construction (builder, carpenter, electrician, blacksmith) - Mechanics _xludf.and machinery- Project Management / Accountancy</f>
        <v>#NAME?</v>
      </c>
      <c r="BE173">
        <v>0</v>
      </c>
      <c r="BF173">
        <v>0</v>
      </c>
      <c r="BG173">
        <v>1</v>
      </c>
      <c r="BH173">
        <v>0</v>
      </c>
      <c r="BI173">
        <v>0</v>
      </c>
      <c r="BJ173">
        <v>1</v>
      </c>
      <c r="BK173">
        <v>1</v>
      </c>
      <c r="BL173">
        <v>0</v>
      </c>
      <c r="BN173" t="s">
        <v>106</v>
      </c>
      <c r="BO173" t="s">
        <v>164</v>
      </c>
      <c r="BX173" t="s">
        <v>108</v>
      </c>
      <c r="BY173" t="e">
        <f ca="1">- Useful but _xludf.not as good as going to university</f>
        <v>#NAME?</v>
      </c>
      <c r="BZ173">
        <v>1</v>
      </c>
      <c r="CA173">
        <v>0</v>
      </c>
      <c r="CB173">
        <v>0</v>
      </c>
      <c r="CC173">
        <v>0</v>
      </c>
      <c r="CD173">
        <v>0</v>
      </c>
      <c r="CE173" t="e">
        <f ca="1">- Facebook groups/pages  - Friends</f>
        <v>#NAME?</v>
      </c>
      <c r="CF173">
        <v>1</v>
      </c>
      <c r="CG173">
        <v>0</v>
      </c>
      <c r="CH173">
        <v>0</v>
      </c>
      <c r="CI173">
        <v>0</v>
      </c>
      <c r="CJ173">
        <v>0</v>
      </c>
      <c r="CK173">
        <v>1</v>
      </c>
      <c r="CL173">
        <v>0</v>
      </c>
      <c r="CN173" t="s">
        <v>109</v>
      </c>
      <c r="CO173" t="s">
        <v>110</v>
      </c>
      <c r="CP173" t="s">
        <v>111</v>
      </c>
      <c r="CQ173">
        <v>3911786</v>
      </c>
      <c r="CR173" t="s">
        <v>673</v>
      </c>
      <c r="CS173" t="s">
        <v>674</v>
      </c>
      <c r="CT173">
        <v>173</v>
      </c>
    </row>
    <row r="174" spans="1:98">
      <c r="A174">
        <v>173</v>
      </c>
      <c r="B174" t="s">
        <v>143</v>
      </c>
      <c r="C174">
        <v>21</v>
      </c>
      <c r="D174" t="s">
        <v>115</v>
      </c>
      <c r="E174" t="s">
        <v>151</v>
      </c>
      <c r="F174" t="s">
        <v>169</v>
      </c>
      <c r="G174" t="s">
        <v>101</v>
      </c>
      <c r="H174" t="s">
        <v>102</v>
      </c>
      <c r="U174" t="s">
        <v>145</v>
      </c>
      <c r="AG174" t="s">
        <v>104</v>
      </c>
      <c r="AH174" t="s">
        <v>129</v>
      </c>
      <c r="AI174">
        <v>0</v>
      </c>
      <c r="AJ174">
        <v>1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BA174" t="s">
        <v>106</v>
      </c>
      <c r="BB174" t="e">
        <f ca="1">- Useful but _xludf.not as good as a regular degree</f>
        <v>#NAME?</v>
      </c>
      <c r="BD174" t="e">
        <f ca="1">- Construction (builder, carpenter, electrician, blacksmith)</f>
        <v>#NAME?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1</v>
      </c>
      <c r="BK174">
        <v>0</v>
      </c>
      <c r="BL174">
        <v>0</v>
      </c>
      <c r="BN174" t="s">
        <v>107</v>
      </c>
      <c r="BQ174" t="e">
        <f ca="1">- Do _xludf.not _xludf.count towards a recognized qualification</f>
        <v>#NAME?</v>
      </c>
      <c r="BR174">
        <v>0</v>
      </c>
      <c r="BS174">
        <v>1</v>
      </c>
      <c r="BT174">
        <v>0</v>
      </c>
      <c r="BU174">
        <v>0</v>
      </c>
      <c r="BV174">
        <v>0</v>
      </c>
      <c r="BW174">
        <v>0</v>
      </c>
      <c r="BX174" t="s">
        <v>108</v>
      </c>
      <c r="BY174" t="e">
        <f ca="1">- _xludf.not worth The _xludf.time _xludf.or money spent on it</f>
        <v>#NAME?</v>
      </c>
      <c r="BZ174">
        <v>0</v>
      </c>
      <c r="CA174">
        <v>1</v>
      </c>
      <c r="CB174">
        <v>0</v>
      </c>
      <c r="CC174">
        <v>0</v>
      </c>
      <c r="CD174">
        <v>0</v>
      </c>
      <c r="CE174" t="e">
        <f ca="1">- Facebook groups/pages</f>
        <v>#NAME?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1</v>
      </c>
      <c r="CL174">
        <v>0</v>
      </c>
      <c r="CN174" t="s">
        <v>109</v>
      </c>
      <c r="CO174" t="s">
        <v>110</v>
      </c>
      <c r="CP174" t="s">
        <v>111</v>
      </c>
      <c r="CQ174">
        <v>3911807</v>
      </c>
      <c r="CR174" t="s">
        <v>675</v>
      </c>
      <c r="CS174" t="s">
        <v>676</v>
      </c>
      <c r="CT174">
        <v>174</v>
      </c>
    </row>
    <row r="175" spans="1:98">
      <c r="A175">
        <v>174</v>
      </c>
      <c r="B175" t="s">
        <v>97</v>
      </c>
      <c r="C175">
        <v>19</v>
      </c>
      <c r="D175" t="s">
        <v>115</v>
      </c>
      <c r="E175" t="s">
        <v>177</v>
      </c>
      <c r="F175" t="s">
        <v>183</v>
      </c>
      <c r="G175" t="s">
        <v>117</v>
      </c>
      <c r="J175" t="s">
        <v>467</v>
      </c>
      <c r="K175">
        <v>0</v>
      </c>
      <c r="L175">
        <v>0</v>
      </c>
      <c r="M175">
        <v>1</v>
      </c>
      <c r="N175">
        <v>0</v>
      </c>
      <c r="O175">
        <v>1</v>
      </c>
      <c r="P175">
        <v>0</v>
      </c>
      <c r="Q175">
        <v>0</v>
      </c>
      <c r="R175">
        <v>0</v>
      </c>
      <c r="X175" t="s">
        <v>197</v>
      </c>
      <c r="Y175">
        <v>1</v>
      </c>
      <c r="Z175">
        <v>0</v>
      </c>
      <c r="AA175">
        <v>0</v>
      </c>
      <c r="AB175">
        <v>1</v>
      </c>
      <c r="AC175">
        <v>0</v>
      </c>
      <c r="AD175">
        <v>0</v>
      </c>
      <c r="AE175">
        <v>0</v>
      </c>
      <c r="AG175" t="s">
        <v>120</v>
      </c>
      <c r="AH175" t="s">
        <v>184</v>
      </c>
      <c r="AI175">
        <v>1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R175" t="s">
        <v>107</v>
      </c>
      <c r="AS175" t="e">
        <f ca="1">- Cannot contact public servants _xludf.or Teachers</f>
        <v>#NAME?</v>
      </c>
      <c r="AT175">
        <v>0</v>
      </c>
      <c r="AU175">
        <v>0</v>
      </c>
      <c r="AV175">
        <v>1</v>
      </c>
      <c r="AW175">
        <v>0</v>
      </c>
      <c r="AX175">
        <v>0</v>
      </c>
      <c r="AY175">
        <v>0</v>
      </c>
      <c r="BA175" t="s">
        <v>107</v>
      </c>
      <c r="BB175" t="e">
        <f ca="1">- Useful but _xludf.not as good as a regular degree</f>
        <v>#NAME?</v>
      </c>
      <c r="BD175" t="e">
        <f ca="1">- Project Management / Accountancy - Tourism / Restaurant _xludf.and hotel Management</f>
        <v>#NAME?</v>
      </c>
      <c r="BE175">
        <v>0</v>
      </c>
      <c r="BF175">
        <v>0</v>
      </c>
      <c r="BG175">
        <v>1</v>
      </c>
      <c r="BH175">
        <v>1</v>
      </c>
      <c r="BI175">
        <v>0</v>
      </c>
      <c r="BJ175">
        <v>0</v>
      </c>
      <c r="BK175">
        <v>0</v>
      </c>
      <c r="BL175">
        <v>0</v>
      </c>
      <c r="BN175" t="s">
        <v>107</v>
      </c>
      <c r="BQ175" t="e">
        <f ca="1">- Cannot afford The courses - Donâ€™t know how to _xludf.find/enroll in a suitable program</f>
        <v>#NAME?</v>
      </c>
      <c r="BR175">
        <v>0</v>
      </c>
      <c r="BS175">
        <v>0</v>
      </c>
      <c r="BT175">
        <v>0</v>
      </c>
      <c r="BU175">
        <v>1</v>
      </c>
      <c r="BV175">
        <v>1</v>
      </c>
      <c r="BW175">
        <v>0</v>
      </c>
      <c r="BX175" t="s">
        <v>108</v>
      </c>
      <c r="BY175" t="e">
        <f ca="1">- Too Difficult to study alone</f>
        <v>#NAME?</v>
      </c>
      <c r="BZ175">
        <v>0</v>
      </c>
      <c r="CA175">
        <v>0</v>
      </c>
      <c r="CB175">
        <v>0</v>
      </c>
      <c r="CC175">
        <v>0</v>
      </c>
      <c r="CD175">
        <v>1</v>
      </c>
      <c r="CE175" t="e">
        <f ca="1">- Teachers</f>
        <v>#NAME?</v>
      </c>
      <c r="CF175">
        <v>0</v>
      </c>
      <c r="CG175">
        <v>0</v>
      </c>
      <c r="CH175">
        <v>1</v>
      </c>
      <c r="CI175">
        <v>0</v>
      </c>
      <c r="CJ175">
        <v>0</v>
      </c>
      <c r="CK175">
        <v>0</v>
      </c>
      <c r="CL175">
        <v>0</v>
      </c>
      <c r="CN175" t="s">
        <v>109</v>
      </c>
      <c r="CO175" t="s">
        <v>110</v>
      </c>
      <c r="CP175" t="s">
        <v>111</v>
      </c>
      <c r="CQ175">
        <v>3911832</v>
      </c>
      <c r="CR175" t="s">
        <v>677</v>
      </c>
      <c r="CS175" t="s">
        <v>678</v>
      </c>
      <c r="CT175">
        <v>175</v>
      </c>
    </row>
    <row r="176" spans="1:98">
      <c r="A176">
        <v>175</v>
      </c>
      <c r="B176" t="s">
        <v>114</v>
      </c>
      <c r="C176">
        <v>29</v>
      </c>
      <c r="D176" t="s">
        <v>115</v>
      </c>
      <c r="E176" t="s">
        <v>177</v>
      </c>
      <c r="F176" t="s">
        <v>157</v>
      </c>
      <c r="G176" t="s">
        <v>117</v>
      </c>
      <c r="J176" t="s">
        <v>356</v>
      </c>
      <c r="K176">
        <v>1</v>
      </c>
      <c r="L176">
        <v>0</v>
      </c>
      <c r="M176">
        <v>0</v>
      </c>
      <c r="N176">
        <v>1</v>
      </c>
      <c r="O176">
        <v>0</v>
      </c>
      <c r="P176">
        <v>0</v>
      </c>
      <c r="Q176">
        <v>0</v>
      </c>
      <c r="R176">
        <v>0</v>
      </c>
      <c r="T176" t="s">
        <v>147</v>
      </c>
      <c r="X176" t="s">
        <v>119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1</v>
      </c>
      <c r="AE176">
        <v>0</v>
      </c>
      <c r="AG176" t="s">
        <v>120</v>
      </c>
      <c r="AH176" t="s">
        <v>198</v>
      </c>
      <c r="AI176">
        <v>0</v>
      </c>
      <c r="AJ176">
        <v>1</v>
      </c>
      <c r="AK176">
        <v>0</v>
      </c>
      <c r="AL176">
        <v>1</v>
      </c>
      <c r="AM176">
        <v>0</v>
      </c>
      <c r="AN176">
        <v>1</v>
      </c>
      <c r="AO176">
        <v>0</v>
      </c>
      <c r="AP176">
        <v>0</v>
      </c>
      <c r="BA176" t="s">
        <v>107</v>
      </c>
      <c r="BB176" t="e">
        <f ca="1">- Useful but _xludf.not as good as a regular degree</f>
        <v>#NAME?</v>
      </c>
      <c r="BD176" t="s">
        <v>668</v>
      </c>
      <c r="BE176">
        <v>0</v>
      </c>
      <c r="BF176">
        <v>0</v>
      </c>
      <c r="BG176">
        <v>1</v>
      </c>
      <c r="BH176">
        <v>0</v>
      </c>
      <c r="BI176">
        <v>0</v>
      </c>
      <c r="BJ176">
        <v>0</v>
      </c>
      <c r="BK176">
        <v>0</v>
      </c>
      <c r="BL176">
        <v>1</v>
      </c>
      <c r="BN176" t="s">
        <v>107</v>
      </c>
      <c r="BQ176" t="e">
        <f ca="1">- Donâ€™t know how to _xludf.find/enroll in a suitable program</f>
        <v>#NAME?</v>
      </c>
      <c r="BR176">
        <v>0</v>
      </c>
      <c r="BS176">
        <v>0</v>
      </c>
      <c r="BT176">
        <v>0</v>
      </c>
      <c r="BU176">
        <v>1</v>
      </c>
      <c r="BV176">
        <v>0</v>
      </c>
      <c r="BW176">
        <v>0</v>
      </c>
      <c r="BX176" t="s">
        <v>233</v>
      </c>
      <c r="BY176" t="e">
        <f ca="1">- Useful but _xludf.not as good as going to university</f>
        <v>#NAME?</v>
      </c>
      <c r="BZ176">
        <v>1</v>
      </c>
      <c r="CA176">
        <v>0</v>
      </c>
      <c r="CB176">
        <v>0</v>
      </c>
      <c r="CC176">
        <v>0</v>
      </c>
      <c r="CD176">
        <v>0</v>
      </c>
      <c r="CE176" t="e">
        <f ca="1">- Facebook groups/pages  - Friends</f>
        <v>#NAME?</v>
      </c>
      <c r="CF176">
        <v>1</v>
      </c>
      <c r="CG176">
        <v>0</v>
      </c>
      <c r="CH176">
        <v>0</v>
      </c>
      <c r="CI176">
        <v>0</v>
      </c>
      <c r="CJ176">
        <v>0</v>
      </c>
      <c r="CK176">
        <v>1</v>
      </c>
      <c r="CL176">
        <v>0</v>
      </c>
      <c r="CN176" t="s">
        <v>109</v>
      </c>
      <c r="CO176" t="s">
        <v>110</v>
      </c>
      <c r="CP176" t="s">
        <v>111</v>
      </c>
      <c r="CQ176">
        <v>3911856</v>
      </c>
      <c r="CR176" t="s">
        <v>679</v>
      </c>
      <c r="CS176" t="s">
        <v>680</v>
      </c>
      <c r="CT176">
        <v>176</v>
      </c>
    </row>
    <row r="177" spans="1:98">
      <c r="A177">
        <v>176</v>
      </c>
      <c r="B177" t="s">
        <v>603</v>
      </c>
      <c r="C177">
        <v>18</v>
      </c>
      <c r="D177" t="s">
        <v>115</v>
      </c>
      <c r="E177" t="s">
        <v>177</v>
      </c>
      <c r="F177" t="s">
        <v>183</v>
      </c>
      <c r="G177" t="s">
        <v>117</v>
      </c>
      <c r="J177" t="s">
        <v>681</v>
      </c>
      <c r="K177">
        <v>1</v>
      </c>
      <c r="L177">
        <v>1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 t="s">
        <v>682</v>
      </c>
      <c r="T177" t="s">
        <v>660</v>
      </c>
      <c r="X177" t="s">
        <v>661</v>
      </c>
      <c r="Y177">
        <v>0</v>
      </c>
      <c r="Z177">
        <v>0</v>
      </c>
      <c r="AA177">
        <v>0</v>
      </c>
      <c r="AB177">
        <v>1</v>
      </c>
      <c r="AC177">
        <v>0</v>
      </c>
      <c r="AD177">
        <v>0</v>
      </c>
      <c r="AE177">
        <v>1</v>
      </c>
      <c r="AF177" t="s">
        <v>683</v>
      </c>
      <c r="AG177" t="s">
        <v>120</v>
      </c>
      <c r="AH177" t="s">
        <v>184</v>
      </c>
      <c r="AI177">
        <v>1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R177" t="s">
        <v>106</v>
      </c>
      <c r="AS177" t="e">
        <f ca="1">- Have to go in person but can _xludf.not go _xludf.for security reasons - School, college _xludf.or directorate out of service</f>
        <v>#NAME?</v>
      </c>
      <c r="AT177">
        <v>1</v>
      </c>
      <c r="AU177">
        <v>1</v>
      </c>
      <c r="AV177">
        <v>0</v>
      </c>
      <c r="AW177">
        <v>0</v>
      </c>
      <c r="AX177">
        <v>0</v>
      </c>
      <c r="AY177">
        <v>0</v>
      </c>
      <c r="BA177" t="s">
        <v>107</v>
      </c>
      <c r="BB177" t="e">
        <f ca="1">- Very Useful _xludf.and provides a job opportunity _xludf.right away.</f>
        <v>#NAME?</v>
      </c>
      <c r="BD177" t="e">
        <f ca="1">- Tourism / Restaurant _xludf.and hotel Management - Nursing / medical care</f>
        <v>#NAME?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</v>
      </c>
      <c r="BK177">
        <v>0</v>
      </c>
      <c r="BL177">
        <v>0</v>
      </c>
      <c r="BN177" t="s">
        <v>106</v>
      </c>
      <c r="BO177" t="s">
        <v>139</v>
      </c>
      <c r="BP177" t="s">
        <v>684</v>
      </c>
      <c r="BX177" t="s">
        <v>108</v>
      </c>
      <c r="BY177" t="e">
        <f ca="1">- Useful but _xludf.not as good as going to university</f>
        <v>#NAME?</v>
      </c>
      <c r="BZ177">
        <v>1</v>
      </c>
      <c r="CA177">
        <v>0</v>
      </c>
      <c r="CB177">
        <v>0</v>
      </c>
      <c r="CC177">
        <v>0</v>
      </c>
      <c r="CD177">
        <v>0</v>
      </c>
      <c r="CE177" t="e">
        <f ca="1">- Al-Fanar Media - Teachers</f>
        <v>#NAME?</v>
      </c>
      <c r="CF177">
        <v>0</v>
      </c>
      <c r="CG177">
        <v>0</v>
      </c>
      <c r="CH177">
        <v>1</v>
      </c>
      <c r="CI177">
        <v>1</v>
      </c>
      <c r="CJ177">
        <v>0</v>
      </c>
      <c r="CK177">
        <v>0</v>
      </c>
      <c r="CL177">
        <v>0</v>
      </c>
      <c r="CN177" t="s">
        <v>109</v>
      </c>
      <c r="CO177" t="s">
        <v>110</v>
      </c>
      <c r="CP177" t="s">
        <v>111</v>
      </c>
      <c r="CQ177">
        <v>3911864</v>
      </c>
      <c r="CR177" t="s">
        <v>685</v>
      </c>
      <c r="CS177" t="s">
        <v>686</v>
      </c>
      <c r="CT177">
        <v>177</v>
      </c>
    </row>
    <row r="178" spans="1:98">
      <c r="A178">
        <v>177</v>
      </c>
      <c r="B178" t="s">
        <v>687</v>
      </c>
      <c r="C178">
        <v>28</v>
      </c>
      <c r="D178" t="s">
        <v>115</v>
      </c>
      <c r="E178" t="s">
        <v>177</v>
      </c>
      <c r="F178" t="s">
        <v>144</v>
      </c>
      <c r="G178" t="s">
        <v>117</v>
      </c>
      <c r="J178" t="s">
        <v>152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1</v>
      </c>
      <c r="X178" t="s">
        <v>209</v>
      </c>
      <c r="Y178">
        <v>0</v>
      </c>
      <c r="Z178">
        <v>0</v>
      </c>
      <c r="AA178">
        <v>0</v>
      </c>
      <c r="AB178">
        <v>1</v>
      </c>
      <c r="AC178">
        <v>0</v>
      </c>
      <c r="AD178">
        <v>1</v>
      </c>
      <c r="AE178">
        <v>0</v>
      </c>
      <c r="AG178" t="s">
        <v>120</v>
      </c>
      <c r="AH178" t="s">
        <v>198</v>
      </c>
      <c r="AI178">
        <v>0</v>
      </c>
      <c r="AJ178">
        <v>1</v>
      </c>
      <c r="AK178">
        <v>0</v>
      </c>
      <c r="AL178">
        <v>1</v>
      </c>
      <c r="AM178">
        <v>0</v>
      </c>
      <c r="AN178">
        <v>1</v>
      </c>
      <c r="AO178">
        <v>0</v>
      </c>
      <c r="AP178">
        <v>0</v>
      </c>
      <c r="BA178" t="s">
        <v>107</v>
      </c>
      <c r="BB178" t="e">
        <f ca="1">- Useful but _xludf.not as good as a regular degree</f>
        <v>#NAME?</v>
      </c>
      <c r="BD178" t="e">
        <f ca="1">- Nursing / medical care</f>
        <v>#NAME?</v>
      </c>
      <c r="BE178">
        <v>0</v>
      </c>
      <c r="BF178">
        <v>0</v>
      </c>
      <c r="BG178">
        <v>0</v>
      </c>
      <c r="BH178">
        <v>0</v>
      </c>
      <c r="BI178">
        <v>1</v>
      </c>
      <c r="BJ178">
        <v>0</v>
      </c>
      <c r="BK178">
        <v>0</v>
      </c>
      <c r="BL178">
        <v>0</v>
      </c>
      <c r="BN178" t="s">
        <v>107</v>
      </c>
      <c r="BQ178" t="e">
        <f ca="1">- _xludf.not available in subjects I want to study - Cannot afford The courses</f>
        <v>#NAME?</v>
      </c>
      <c r="BR178">
        <v>1</v>
      </c>
      <c r="BS178">
        <v>0</v>
      </c>
      <c r="BT178">
        <v>0</v>
      </c>
      <c r="BU178">
        <v>0</v>
      </c>
      <c r="BV178">
        <v>1</v>
      </c>
      <c r="BW178">
        <v>0</v>
      </c>
      <c r="BX178" t="s">
        <v>108</v>
      </c>
      <c r="BY178" t="e">
        <f ca="1">- Useful but _xludf.not as good as going to university  - Difficult to access</f>
        <v>#NAME?</v>
      </c>
      <c r="BZ178">
        <v>1</v>
      </c>
      <c r="CA178">
        <v>0</v>
      </c>
      <c r="CB178">
        <v>0</v>
      </c>
      <c r="CC178">
        <v>1</v>
      </c>
      <c r="CD178">
        <v>0</v>
      </c>
      <c r="CE178" t="e">
        <f ca="1">- Facebook groups/pages</f>
        <v>#NAME?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1</v>
      </c>
      <c r="CL178">
        <v>0</v>
      </c>
      <c r="CN178" t="s">
        <v>109</v>
      </c>
      <c r="CO178" t="s">
        <v>110</v>
      </c>
      <c r="CP178" t="s">
        <v>111</v>
      </c>
      <c r="CQ178">
        <v>3911901</v>
      </c>
      <c r="CR178" t="s">
        <v>688</v>
      </c>
      <c r="CS178" t="s">
        <v>689</v>
      </c>
      <c r="CT178">
        <v>178</v>
      </c>
    </row>
    <row r="179" spans="1:98">
      <c r="A179">
        <v>178</v>
      </c>
      <c r="B179" t="s">
        <v>690</v>
      </c>
      <c r="C179">
        <v>22</v>
      </c>
      <c r="D179" t="s">
        <v>115</v>
      </c>
      <c r="E179" t="s">
        <v>177</v>
      </c>
      <c r="F179" t="s">
        <v>169</v>
      </c>
      <c r="G179" t="s">
        <v>117</v>
      </c>
      <c r="J179" t="s">
        <v>187</v>
      </c>
      <c r="K179">
        <v>0</v>
      </c>
      <c r="L179">
        <v>0</v>
      </c>
      <c r="M179">
        <v>1</v>
      </c>
      <c r="N179">
        <v>0</v>
      </c>
      <c r="O179">
        <v>0</v>
      </c>
      <c r="P179">
        <v>0</v>
      </c>
      <c r="Q179">
        <v>0</v>
      </c>
      <c r="R179">
        <v>0</v>
      </c>
      <c r="X179" t="s">
        <v>127</v>
      </c>
      <c r="Y179">
        <v>0</v>
      </c>
      <c r="Z179">
        <v>0</v>
      </c>
      <c r="AA179">
        <v>0</v>
      </c>
      <c r="AB179">
        <v>1</v>
      </c>
      <c r="AC179">
        <v>0</v>
      </c>
      <c r="AD179">
        <v>0</v>
      </c>
      <c r="AE179">
        <v>0</v>
      </c>
      <c r="AG179" t="s">
        <v>120</v>
      </c>
      <c r="AH179" t="s">
        <v>129</v>
      </c>
      <c r="AI179">
        <v>0</v>
      </c>
      <c r="AJ179">
        <v>1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BA179" t="s">
        <v>107</v>
      </c>
      <c r="BB179" t="e">
        <f ca="1">- Very Useful _xludf.and provides a job opportunity _xludf.right away.</f>
        <v>#NAME?</v>
      </c>
      <c r="BD179" t="e">
        <f ca="1">- Mechanics _xludf.and machinery</f>
        <v>#NAME?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1</v>
      </c>
      <c r="BL179">
        <v>0</v>
      </c>
      <c r="BN179" t="s">
        <v>107</v>
      </c>
      <c r="BQ179" t="e">
        <f ca="1">- Do _xludf.not _xludf.count towards a recognized qualification</f>
        <v>#NAME?</v>
      </c>
      <c r="BR179">
        <v>0</v>
      </c>
      <c r="BS179">
        <v>1</v>
      </c>
      <c r="BT179">
        <v>0</v>
      </c>
      <c r="BU179">
        <v>0</v>
      </c>
      <c r="BV179">
        <v>0</v>
      </c>
      <c r="BW179">
        <v>0</v>
      </c>
      <c r="BX179" t="s">
        <v>233</v>
      </c>
      <c r="BY179" t="e">
        <f ca="1">- _xludf.not worth The _xludf.time _xludf.or money spent on it - Too Difficult to study alone</f>
        <v>#NAME?</v>
      </c>
      <c r="BZ179">
        <v>0</v>
      </c>
      <c r="CA179">
        <v>1</v>
      </c>
      <c r="CB179">
        <v>0</v>
      </c>
      <c r="CC179">
        <v>0</v>
      </c>
      <c r="CD179">
        <v>1</v>
      </c>
      <c r="CE179" t="e">
        <f ca="1">- Friends - Teachers</f>
        <v>#NAME?</v>
      </c>
      <c r="CF179">
        <v>1</v>
      </c>
      <c r="CG179">
        <v>0</v>
      </c>
      <c r="CH179">
        <v>1</v>
      </c>
      <c r="CI179">
        <v>0</v>
      </c>
      <c r="CJ179">
        <v>0</v>
      </c>
      <c r="CK179">
        <v>0</v>
      </c>
      <c r="CL179">
        <v>0</v>
      </c>
      <c r="CN179" t="s">
        <v>109</v>
      </c>
      <c r="CO179" t="s">
        <v>110</v>
      </c>
      <c r="CP179" t="s">
        <v>111</v>
      </c>
      <c r="CQ179">
        <v>3911941</v>
      </c>
      <c r="CR179" t="s">
        <v>691</v>
      </c>
      <c r="CS179" t="s">
        <v>692</v>
      </c>
      <c r="CT179">
        <v>179</v>
      </c>
    </row>
    <row r="180" spans="1:98">
      <c r="A180">
        <v>179</v>
      </c>
      <c r="B180" t="s">
        <v>97</v>
      </c>
      <c r="C180">
        <v>23</v>
      </c>
      <c r="D180" t="s">
        <v>115</v>
      </c>
      <c r="E180" t="s">
        <v>168</v>
      </c>
      <c r="F180" t="s">
        <v>169</v>
      </c>
      <c r="G180" t="s">
        <v>117</v>
      </c>
      <c r="J180" t="s">
        <v>145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X180" t="s">
        <v>209</v>
      </c>
      <c r="Y180">
        <v>0</v>
      </c>
      <c r="Z180">
        <v>0</v>
      </c>
      <c r="AA180">
        <v>0</v>
      </c>
      <c r="AB180">
        <v>1</v>
      </c>
      <c r="AC180">
        <v>0</v>
      </c>
      <c r="AD180">
        <v>1</v>
      </c>
      <c r="AE180">
        <v>0</v>
      </c>
      <c r="AG180" t="s">
        <v>120</v>
      </c>
      <c r="AH180" t="s">
        <v>129</v>
      </c>
      <c r="AI180">
        <v>0</v>
      </c>
      <c r="AJ180">
        <v>1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BA180" t="s">
        <v>107</v>
      </c>
      <c r="BB180" t="e">
        <f ca="1">- Useful but _xludf.not as good as a regular degree</f>
        <v>#NAME?</v>
      </c>
      <c r="BD180" t="e">
        <f ca="1">- Project Management / Accountancy - Nursing / medical care</f>
        <v>#NAME?</v>
      </c>
      <c r="BE180">
        <v>0</v>
      </c>
      <c r="BF180">
        <v>0</v>
      </c>
      <c r="BG180">
        <v>1</v>
      </c>
      <c r="BH180">
        <v>0</v>
      </c>
      <c r="BI180">
        <v>1</v>
      </c>
      <c r="BJ180">
        <v>0</v>
      </c>
      <c r="BK180">
        <v>0</v>
      </c>
      <c r="BL180">
        <v>0</v>
      </c>
      <c r="BN180" t="s">
        <v>107</v>
      </c>
      <c r="BQ180" t="e">
        <f ca="1">- No internet connection / computer - Cannot afford The courses</f>
        <v>#NAME?</v>
      </c>
      <c r="BR180">
        <v>0</v>
      </c>
      <c r="BS180">
        <v>0</v>
      </c>
      <c r="BT180">
        <v>1</v>
      </c>
      <c r="BU180">
        <v>0</v>
      </c>
      <c r="BV180">
        <v>1</v>
      </c>
      <c r="BW180">
        <v>0</v>
      </c>
      <c r="BX180" t="s">
        <v>108</v>
      </c>
      <c r="BY180" t="e">
        <f ca="1">- Useful but _xludf.not as good as going to university  - Difficult to access</f>
        <v>#NAME?</v>
      </c>
      <c r="BZ180">
        <v>1</v>
      </c>
      <c r="CA180">
        <v>0</v>
      </c>
      <c r="CB180">
        <v>0</v>
      </c>
      <c r="CC180">
        <v>1</v>
      </c>
      <c r="CD180">
        <v>0</v>
      </c>
      <c r="CE180" t="e">
        <f ca="1">- Al-Fanar Media - Teachers</f>
        <v>#NAME?</v>
      </c>
      <c r="CF180">
        <v>0</v>
      </c>
      <c r="CG180">
        <v>0</v>
      </c>
      <c r="CH180">
        <v>1</v>
      </c>
      <c r="CI180">
        <v>1</v>
      </c>
      <c r="CJ180">
        <v>0</v>
      </c>
      <c r="CK180">
        <v>0</v>
      </c>
      <c r="CL180">
        <v>0</v>
      </c>
      <c r="CN180" t="s">
        <v>109</v>
      </c>
      <c r="CO180" t="s">
        <v>110</v>
      </c>
      <c r="CP180" t="s">
        <v>111</v>
      </c>
      <c r="CQ180">
        <v>3911972</v>
      </c>
      <c r="CR180" t="s">
        <v>693</v>
      </c>
      <c r="CS180" t="s">
        <v>694</v>
      </c>
      <c r="CT180">
        <v>180</v>
      </c>
    </row>
    <row r="181" spans="1:98">
      <c r="A181">
        <v>180</v>
      </c>
      <c r="B181" t="s">
        <v>143</v>
      </c>
      <c r="C181">
        <v>27</v>
      </c>
      <c r="D181" t="s">
        <v>115</v>
      </c>
      <c r="E181" t="s">
        <v>177</v>
      </c>
      <c r="F181" t="s">
        <v>100</v>
      </c>
      <c r="G181" t="s">
        <v>117</v>
      </c>
      <c r="J181" t="s">
        <v>103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  <c r="Q181">
        <v>0</v>
      </c>
      <c r="R181">
        <v>0</v>
      </c>
      <c r="X181" t="s">
        <v>209</v>
      </c>
      <c r="Y181">
        <v>0</v>
      </c>
      <c r="Z181">
        <v>0</v>
      </c>
      <c r="AA181">
        <v>0</v>
      </c>
      <c r="AB181">
        <v>1</v>
      </c>
      <c r="AC181">
        <v>0</v>
      </c>
      <c r="AD181">
        <v>1</v>
      </c>
      <c r="AE181">
        <v>0</v>
      </c>
      <c r="AG181" t="s">
        <v>120</v>
      </c>
      <c r="AH181" t="s">
        <v>146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1</v>
      </c>
      <c r="BA181" t="s">
        <v>107</v>
      </c>
      <c r="BB181" t="e">
        <f ca="1">- Very Useful _xludf.and provides a job opportunity _xludf.right away.</f>
        <v>#NAME?</v>
      </c>
      <c r="BD181" t="e">
        <f ca="1">- Construction (builder, carpenter, electrician, blacksmith) - Project Management / Accountancy</f>
        <v>#NAME?</v>
      </c>
      <c r="BE181">
        <v>0</v>
      </c>
      <c r="BF181">
        <v>0</v>
      </c>
      <c r="BG181">
        <v>1</v>
      </c>
      <c r="BH181">
        <v>0</v>
      </c>
      <c r="BI181">
        <v>0</v>
      </c>
      <c r="BJ181">
        <v>1</v>
      </c>
      <c r="BK181">
        <v>0</v>
      </c>
      <c r="BL181">
        <v>0</v>
      </c>
      <c r="BN181" t="s">
        <v>107</v>
      </c>
      <c r="BQ181" t="e">
        <f ca="1">- Cannot afford The courses - Donâ€™t know how to _xludf.find/enroll in a suitable program</f>
        <v>#NAME?</v>
      </c>
      <c r="BR181">
        <v>0</v>
      </c>
      <c r="BS181">
        <v>0</v>
      </c>
      <c r="BT181">
        <v>0</v>
      </c>
      <c r="BU181">
        <v>1</v>
      </c>
      <c r="BV181">
        <v>1</v>
      </c>
      <c r="BW181">
        <v>0</v>
      </c>
      <c r="BX181" t="s">
        <v>108</v>
      </c>
      <c r="BY181" t="e">
        <f ca="1">- Very Useful, as good as a regular degree</f>
        <v>#NAME?</v>
      </c>
      <c r="BZ181">
        <v>0</v>
      </c>
      <c r="CA181">
        <v>0</v>
      </c>
      <c r="CB181">
        <v>1</v>
      </c>
      <c r="CC181">
        <v>0</v>
      </c>
      <c r="CD181">
        <v>0</v>
      </c>
      <c r="CE181" t="e">
        <f ca="1">- Facebook groups/pages DUBARAH</f>
        <v>#NAME?</v>
      </c>
      <c r="CF181">
        <v>0</v>
      </c>
      <c r="CG181">
        <v>1</v>
      </c>
      <c r="CH181">
        <v>0</v>
      </c>
      <c r="CI181">
        <v>0</v>
      </c>
      <c r="CJ181">
        <v>0</v>
      </c>
      <c r="CK181">
        <v>1</v>
      </c>
      <c r="CL181">
        <v>0</v>
      </c>
      <c r="CN181" t="s">
        <v>109</v>
      </c>
      <c r="CO181" t="s">
        <v>110</v>
      </c>
      <c r="CP181" t="s">
        <v>111</v>
      </c>
      <c r="CQ181">
        <v>3912000</v>
      </c>
      <c r="CR181" t="s">
        <v>695</v>
      </c>
      <c r="CS181" t="s">
        <v>696</v>
      </c>
      <c r="CT181">
        <v>181</v>
      </c>
    </row>
    <row r="182" spans="1:98">
      <c r="A182">
        <v>181</v>
      </c>
      <c r="B182" t="s">
        <v>224</v>
      </c>
      <c r="C182">
        <v>20</v>
      </c>
      <c r="D182" t="s">
        <v>115</v>
      </c>
      <c r="E182" t="s">
        <v>99</v>
      </c>
      <c r="F182" t="s">
        <v>169</v>
      </c>
      <c r="G182" t="s">
        <v>117</v>
      </c>
      <c r="J182" t="s">
        <v>118</v>
      </c>
      <c r="K182">
        <v>0</v>
      </c>
      <c r="L182">
        <v>0</v>
      </c>
      <c r="M182">
        <v>0</v>
      </c>
      <c r="N182">
        <v>1</v>
      </c>
      <c r="O182">
        <v>0</v>
      </c>
      <c r="P182">
        <v>0</v>
      </c>
      <c r="Q182">
        <v>0</v>
      </c>
      <c r="R182">
        <v>0</v>
      </c>
      <c r="X182" t="s">
        <v>127</v>
      </c>
      <c r="Y182">
        <v>0</v>
      </c>
      <c r="Z182">
        <v>0</v>
      </c>
      <c r="AA182">
        <v>0</v>
      </c>
      <c r="AB182">
        <v>1</v>
      </c>
      <c r="AC182">
        <v>0</v>
      </c>
      <c r="AD182">
        <v>0</v>
      </c>
      <c r="AE182">
        <v>0</v>
      </c>
      <c r="AG182" t="s">
        <v>120</v>
      </c>
      <c r="AH182" t="s">
        <v>184</v>
      </c>
      <c r="AI182">
        <v>1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R182" t="s">
        <v>106</v>
      </c>
      <c r="AS182" t="e">
        <f ca="1">- Have to go in person but can _xludf.not go _xludf.for security reasons</f>
        <v>#NAME?</v>
      </c>
      <c r="AT182">
        <v>0</v>
      </c>
      <c r="AU182">
        <v>1</v>
      </c>
      <c r="AV182">
        <v>0</v>
      </c>
      <c r="AW182">
        <v>0</v>
      </c>
      <c r="AX182">
        <v>0</v>
      </c>
      <c r="AY182">
        <v>0</v>
      </c>
      <c r="BA182" t="s">
        <v>107</v>
      </c>
      <c r="BB182" t="e">
        <f ca="1">- Very Useful _xludf.and provides a job opportunity _xludf.right away.</f>
        <v>#NAME?</v>
      </c>
      <c r="BD182" t="e">
        <f ca="1">- Project Management / Accountancy</f>
        <v>#NAME?</v>
      </c>
      <c r="BE182">
        <v>0</v>
      </c>
      <c r="BF182">
        <v>0</v>
      </c>
      <c r="BG182">
        <v>1</v>
      </c>
      <c r="BH182">
        <v>0</v>
      </c>
      <c r="BI182">
        <v>0</v>
      </c>
      <c r="BJ182">
        <v>0</v>
      </c>
      <c r="BK182">
        <v>0</v>
      </c>
      <c r="BL182">
        <v>0</v>
      </c>
      <c r="BN182" t="s">
        <v>107</v>
      </c>
      <c r="BQ182" t="e">
        <f ca="1">- Donâ€™t know how to _xludf.find/enroll in a suitable program</f>
        <v>#NAME?</v>
      </c>
      <c r="BR182">
        <v>0</v>
      </c>
      <c r="BS182">
        <v>0</v>
      </c>
      <c r="BT182">
        <v>0</v>
      </c>
      <c r="BU182">
        <v>1</v>
      </c>
      <c r="BV182">
        <v>0</v>
      </c>
      <c r="BW182">
        <v>0</v>
      </c>
      <c r="BX182" t="s">
        <v>108</v>
      </c>
      <c r="BY182" t="e">
        <f ca="1">- Too Difficult to study alone</f>
        <v>#NAME?</v>
      </c>
      <c r="BZ182">
        <v>0</v>
      </c>
      <c r="CA182">
        <v>0</v>
      </c>
      <c r="CB182">
        <v>0</v>
      </c>
      <c r="CC182">
        <v>0</v>
      </c>
      <c r="CD182">
        <v>1</v>
      </c>
      <c r="CE182" t="e">
        <f ca="1">- Teachers</f>
        <v>#NAME?</v>
      </c>
      <c r="CF182">
        <v>0</v>
      </c>
      <c r="CG182">
        <v>0</v>
      </c>
      <c r="CH182">
        <v>1</v>
      </c>
      <c r="CI182">
        <v>0</v>
      </c>
      <c r="CJ182">
        <v>0</v>
      </c>
      <c r="CK182">
        <v>0</v>
      </c>
      <c r="CL182">
        <v>0</v>
      </c>
      <c r="CN182" t="s">
        <v>109</v>
      </c>
      <c r="CO182" t="s">
        <v>110</v>
      </c>
      <c r="CP182" t="s">
        <v>111</v>
      </c>
      <c r="CQ182">
        <v>3912175</v>
      </c>
      <c r="CR182" t="s">
        <v>697</v>
      </c>
      <c r="CS182" t="s">
        <v>698</v>
      </c>
      <c r="CT182">
        <v>182</v>
      </c>
    </row>
    <row r="183" spans="1:98">
      <c r="A183">
        <v>182</v>
      </c>
      <c r="B183" t="s">
        <v>221</v>
      </c>
      <c r="C183">
        <v>23</v>
      </c>
      <c r="D183" t="s">
        <v>115</v>
      </c>
      <c r="E183" t="s">
        <v>177</v>
      </c>
      <c r="F183" t="s">
        <v>100</v>
      </c>
      <c r="G183" t="s">
        <v>117</v>
      </c>
      <c r="J183" t="s">
        <v>145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</v>
      </c>
      <c r="R183">
        <v>0</v>
      </c>
      <c r="X183" t="s">
        <v>263</v>
      </c>
      <c r="Y183">
        <v>1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G183" t="s">
        <v>128</v>
      </c>
      <c r="AH183" t="s">
        <v>184</v>
      </c>
      <c r="AI183">
        <v>1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R183" t="s">
        <v>107</v>
      </c>
      <c r="AS183" t="e">
        <f ca="1">- Donâ€™t Have family in Syria to _xludf.help me</f>
        <v>#NAME?</v>
      </c>
      <c r="AT183">
        <v>0</v>
      </c>
      <c r="AU183">
        <v>0</v>
      </c>
      <c r="AV183">
        <v>0</v>
      </c>
      <c r="AW183">
        <v>1</v>
      </c>
      <c r="AX183">
        <v>0</v>
      </c>
      <c r="AY183">
        <v>0</v>
      </c>
      <c r="BA183" t="s">
        <v>106</v>
      </c>
      <c r="BB183" t="e">
        <f ca="1">- Useful but _xludf.not as good as a regular degree</f>
        <v>#NAME?</v>
      </c>
      <c r="BD183" t="e">
        <f ca="1">- Project Management / Accountancy - Tourism / Restaurant _xludf.and hotel Management</f>
        <v>#NAME?</v>
      </c>
      <c r="BE183">
        <v>0</v>
      </c>
      <c r="BF183">
        <v>0</v>
      </c>
      <c r="BG183">
        <v>1</v>
      </c>
      <c r="BH183">
        <v>1</v>
      </c>
      <c r="BI183">
        <v>0</v>
      </c>
      <c r="BJ183">
        <v>0</v>
      </c>
      <c r="BK183">
        <v>0</v>
      </c>
      <c r="BL183">
        <v>0</v>
      </c>
      <c r="BN183" t="s">
        <v>107</v>
      </c>
      <c r="BQ183" t="e">
        <f ca="1">- Cannot afford The courses</f>
        <v>#NAME?</v>
      </c>
      <c r="BR183">
        <v>0</v>
      </c>
      <c r="BS183">
        <v>0</v>
      </c>
      <c r="BT183">
        <v>0</v>
      </c>
      <c r="BU183">
        <v>0</v>
      </c>
      <c r="BV183">
        <v>1</v>
      </c>
      <c r="BW183">
        <v>0</v>
      </c>
      <c r="BX183" t="s">
        <v>108</v>
      </c>
      <c r="BY183" t="e">
        <f ca="1">- Useful but _xludf.not as good as going to university</f>
        <v>#NAME?</v>
      </c>
      <c r="BZ183">
        <v>1</v>
      </c>
      <c r="CA183">
        <v>0</v>
      </c>
      <c r="CB183">
        <v>0</v>
      </c>
      <c r="CC183">
        <v>0</v>
      </c>
      <c r="CD183">
        <v>0</v>
      </c>
      <c r="CE183" t="e">
        <f ca="1">- Al-Fanar Media - Friends</f>
        <v>#NAME?</v>
      </c>
      <c r="CF183">
        <v>1</v>
      </c>
      <c r="CG183">
        <v>0</v>
      </c>
      <c r="CH183">
        <v>0</v>
      </c>
      <c r="CI183">
        <v>1</v>
      </c>
      <c r="CJ183">
        <v>0</v>
      </c>
      <c r="CK183">
        <v>0</v>
      </c>
      <c r="CL183">
        <v>0</v>
      </c>
      <c r="CN183" t="s">
        <v>109</v>
      </c>
      <c r="CO183" t="s">
        <v>110</v>
      </c>
      <c r="CP183" t="s">
        <v>111</v>
      </c>
      <c r="CQ183">
        <v>3912177</v>
      </c>
      <c r="CR183" t="s">
        <v>699</v>
      </c>
      <c r="CS183" t="s">
        <v>700</v>
      </c>
      <c r="CT183">
        <v>183</v>
      </c>
    </row>
    <row r="184" spans="1:98">
      <c r="A184">
        <v>183</v>
      </c>
      <c r="B184" t="s">
        <v>701</v>
      </c>
      <c r="C184">
        <v>22</v>
      </c>
      <c r="D184" t="s">
        <v>98</v>
      </c>
      <c r="E184" t="s">
        <v>133</v>
      </c>
      <c r="F184" t="s">
        <v>144</v>
      </c>
      <c r="G184" t="s">
        <v>117</v>
      </c>
      <c r="J184" t="s">
        <v>145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</v>
      </c>
      <c r="R184">
        <v>0</v>
      </c>
      <c r="X184" t="s">
        <v>127</v>
      </c>
      <c r="Y184">
        <v>0</v>
      </c>
      <c r="Z184">
        <v>0</v>
      </c>
      <c r="AA184">
        <v>0</v>
      </c>
      <c r="AB184">
        <v>1</v>
      </c>
      <c r="AC184">
        <v>0</v>
      </c>
      <c r="AD184">
        <v>0</v>
      </c>
      <c r="AE184">
        <v>0</v>
      </c>
      <c r="AG184" t="s">
        <v>120</v>
      </c>
      <c r="AH184" t="s">
        <v>158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1</v>
      </c>
      <c r="AO184">
        <v>0</v>
      </c>
      <c r="AP184">
        <v>0</v>
      </c>
      <c r="BA184" t="s">
        <v>107</v>
      </c>
      <c r="BB184" t="e">
        <f ca="1">- Useful but _xludf.not as good as a regular degree</f>
        <v>#NAME?</v>
      </c>
      <c r="BD184" t="e">
        <f ca="1">- Tourism / Restaurant _xludf.and hotel Management</f>
        <v>#NAME?</v>
      </c>
      <c r="BE184">
        <v>0</v>
      </c>
      <c r="BF184">
        <v>0</v>
      </c>
      <c r="BG184">
        <v>0</v>
      </c>
      <c r="BH184">
        <v>1</v>
      </c>
      <c r="BI184">
        <v>0</v>
      </c>
      <c r="BJ184">
        <v>0</v>
      </c>
      <c r="BK184">
        <v>0</v>
      </c>
      <c r="BL184">
        <v>0</v>
      </c>
      <c r="BN184" t="s">
        <v>107</v>
      </c>
      <c r="BQ184" t="e">
        <f ca="1">- No internet connection / computer</f>
        <v>#NAME?</v>
      </c>
      <c r="BR184">
        <v>0</v>
      </c>
      <c r="BS184">
        <v>0</v>
      </c>
      <c r="BT184">
        <v>1</v>
      </c>
      <c r="BU184">
        <v>0</v>
      </c>
      <c r="BV184">
        <v>0</v>
      </c>
      <c r="BW184">
        <v>0</v>
      </c>
      <c r="BX184" t="s">
        <v>108</v>
      </c>
      <c r="BY184" t="e">
        <f ca="1">- Useful but _xludf.not as good as going to university</f>
        <v>#NAME?</v>
      </c>
      <c r="BZ184">
        <v>1</v>
      </c>
      <c r="CA184">
        <v>0</v>
      </c>
      <c r="CB184">
        <v>0</v>
      </c>
      <c r="CC184">
        <v>0</v>
      </c>
      <c r="CD184">
        <v>0</v>
      </c>
      <c r="CE184" t="e">
        <f ca="1">- Teachers</f>
        <v>#NAME?</v>
      </c>
      <c r="CF184">
        <v>0</v>
      </c>
      <c r="CG184">
        <v>0</v>
      </c>
      <c r="CH184">
        <v>1</v>
      </c>
      <c r="CI184">
        <v>0</v>
      </c>
      <c r="CJ184">
        <v>0</v>
      </c>
      <c r="CK184">
        <v>0</v>
      </c>
      <c r="CL184">
        <v>0</v>
      </c>
      <c r="CN184" t="s">
        <v>109</v>
      </c>
      <c r="CO184" t="s">
        <v>110</v>
      </c>
      <c r="CP184" t="s">
        <v>111</v>
      </c>
      <c r="CQ184">
        <v>3912192</v>
      </c>
      <c r="CR184" t="s">
        <v>702</v>
      </c>
      <c r="CS184" t="s">
        <v>703</v>
      </c>
      <c r="CT184">
        <v>184</v>
      </c>
    </row>
    <row r="185" spans="1:98">
      <c r="A185">
        <v>184</v>
      </c>
      <c r="B185" t="s">
        <v>143</v>
      </c>
      <c r="C185">
        <v>19</v>
      </c>
      <c r="D185" t="s">
        <v>115</v>
      </c>
      <c r="E185" t="s">
        <v>177</v>
      </c>
      <c r="F185" t="s">
        <v>169</v>
      </c>
      <c r="G185" t="s">
        <v>207</v>
      </c>
      <c r="J185" t="s">
        <v>208</v>
      </c>
      <c r="K185">
        <v>0</v>
      </c>
      <c r="L185">
        <v>0</v>
      </c>
      <c r="M185">
        <v>1</v>
      </c>
      <c r="N185">
        <v>0</v>
      </c>
      <c r="O185">
        <v>0</v>
      </c>
      <c r="P185">
        <v>0</v>
      </c>
      <c r="Q185">
        <v>1</v>
      </c>
      <c r="R185">
        <v>0</v>
      </c>
      <c r="X185" t="s">
        <v>127</v>
      </c>
      <c r="Y185">
        <v>0</v>
      </c>
      <c r="Z185">
        <v>0</v>
      </c>
      <c r="AA185">
        <v>0</v>
      </c>
      <c r="AB185">
        <v>1</v>
      </c>
      <c r="AC185">
        <v>0</v>
      </c>
      <c r="AD185">
        <v>0</v>
      </c>
      <c r="AE185">
        <v>0</v>
      </c>
      <c r="AG185" t="s">
        <v>128</v>
      </c>
      <c r="AH185" t="s">
        <v>129</v>
      </c>
      <c r="AI185">
        <v>0</v>
      </c>
      <c r="AJ185">
        <v>1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BA185" t="s">
        <v>107</v>
      </c>
      <c r="BB185" t="e">
        <f ca="1">- Useful but _xludf.not as good as a regular degree</f>
        <v>#NAME?</v>
      </c>
      <c r="BD185" t="e">
        <f ca="1">- Project Management / Accountancy - Tourism / Restaurant _xludf.and hotel Management</f>
        <v>#NAME?</v>
      </c>
      <c r="BE185">
        <v>0</v>
      </c>
      <c r="BF185">
        <v>0</v>
      </c>
      <c r="BG185">
        <v>1</v>
      </c>
      <c r="BH185">
        <v>1</v>
      </c>
      <c r="BI185">
        <v>0</v>
      </c>
      <c r="BJ185">
        <v>0</v>
      </c>
      <c r="BK185">
        <v>0</v>
      </c>
      <c r="BL185">
        <v>0</v>
      </c>
      <c r="BN185" t="s">
        <v>107</v>
      </c>
      <c r="BQ185" t="e">
        <f ca="1">- No internet connection / computer - Do _xludf.not _xludf.count towards a recognized qualification</f>
        <v>#NAME?</v>
      </c>
      <c r="BR185">
        <v>0</v>
      </c>
      <c r="BS185">
        <v>1</v>
      </c>
      <c r="BT185">
        <v>1</v>
      </c>
      <c r="BU185">
        <v>0</v>
      </c>
      <c r="BV185">
        <v>0</v>
      </c>
      <c r="BW185">
        <v>0</v>
      </c>
      <c r="BX185" t="s">
        <v>108</v>
      </c>
      <c r="BY185" t="s">
        <v>338</v>
      </c>
      <c r="BZ185">
        <v>0</v>
      </c>
      <c r="CA185">
        <v>0</v>
      </c>
      <c r="CB185">
        <v>0</v>
      </c>
      <c r="CC185">
        <v>1</v>
      </c>
      <c r="CD185">
        <v>1</v>
      </c>
      <c r="CE185" t="e">
        <f ca="1">- Facebook groups/pages  - Friends</f>
        <v>#NAME?</v>
      </c>
      <c r="CF185">
        <v>1</v>
      </c>
      <c r="CG185">
        <v>0</v>
      </c>
      <c r="CH185">
        <v>0</v>
      </c>
      <c r="CI185">
        <v>0</v>
      </c>
      <c r="CJ185">
        <v>0</v>
      </c>
      <c r="CK185">
        <v>1</v>
      </c>
      <c r="CL185">
        <v>0</v>
      </c>
      <c r="CN185" t="s">
        <v>109</v>
      </c>
      <c r="CO185" t="s">
        <v>110</v>
      </c>
      <c r="CP185" t="s">
        <v>111</v>
      </c>
      <c r="CQ185">
        <v>3912288</v>
      </c>
      <c r="CR185" t="s">
        <v>704</v>
      </c>
      <c r="CS185" t="s">
        <v>705</v>
      </c>
      <c r="CT185">
        <v>185</v>
      </c>
    </row>
    <row r="186" spans="1:98">
      <c r="A186">
        <v>185</v>
      </c>
      <c r="B186" t="s">
        <v>97</v>
      </c>
      <c r="C186">
        <v>17</v>
      </c>
      <c r="D186" t="s">
        <v>115</v>
      </c>
      <c r="E186" t="s">
        <v>177</v>
      </c>
      <c r="F186" t="s">
        <v>183</v>
      </c>
      <c r="G186" t="s">
        <v>117</v>
      </c>
      <c r="J186" t="s">
        <v>152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1</v>
      </c>
      <c r="X186" t="s">
        <v>127</v>
      </c>
      <c r="Y186">
        <v>0</v>
      </c>
      <c r="Z186">
        <v>0</v>
      </c>
      <c r="AA186">
        <v>0</v>
      </c>
      <c r="AB186">
        <v>1</v>
      </c>
      <c r="AC186">
        <v>0</v>
      </c>
      <c r="AD186">
        <v>0</v>
      </c>
      <c r="AE186">
        <v>0</v>
      </c>
      <c r="AG186" t="s">
        <v>120</v>
      </c>
      <c r="AH186" t="s">
        <v>139</v>
      </c>
      <c r="AI186">
        <v>0</v>
      </c>
      <c r="AJ186">
        <v>0</v>
      </c>
      <c r="AK186">
        <v>1</v>
      </c>
      <c r="AL186">
        <v>0</v>
      </c>
      <c r="AM186">
        <v>0</v>
      </c>
      <c r="AN186">
        <v>0</v>
      </c>
      <c r="AO186">
        <v>0</v>
      </c>
      <c r="AP186">
        <v>0</v>
      </c>
      <c r="AQ186" t="s">
        <v>204</v>
      </c>
      <c r="BA186" t="s">
        <v>107</v>
      </c>
      <c r="BB186" t="e">
        <f ca="1">- _xludf.not Useful</f>
        <v>#NAME?</v>
      </c>
      <c r="BD186" t="s">
        <v>139</v>
      </c>
      <c r="BE186">
        <v>0</v>
      </c>
      <c r="BF186">
        <v>1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 t="s">
        <v>706</v>
      </c>
      <c r="BN186" t="s">
        <v>107</v>
      </c>
      <c r="BQ186" t="e">
        <f ca="1">- Cannot afford The courses - Donâ€™t know how to _xludf.find/enroll in a suitable program</f>
        <v>#NAME?</v>
      </c>
      <c r="BR186">
        <v>0</v>
      </c>
      <c r="BS186">
        <v>0</v>
      </c>
      <c r="BT186">
        <v>0</v>
      </c>
      <c r="BU186">
        <v>1</v>
      </c>
      <c r="BV186">
        <v>1</v>
      </c>
      <c r="BW186">
        <v>0</v>
      </c>
      <c r="BX186" t="s">
        <v>108</v>
      </c>
      <c r="BY186" t="e">
        <f ca="1">- Too Difficult to study alone</f>
        <v>#NAME?</v>
      </c>
      <c r="BZ186">
        <v>0</v>
      </c>
      <c r="CA186">
        <v>0</v>
      </c>
      <c r="CB186">
        <v>0</v>
      </c>
      <c r="CC186">
        <v>0</v>
      </c>
      <c r="CD186">
        <v>1</v>
      </c>
      <c r="CE186" t="e">
        <f ca="1">- Teachers</f>
        <v>#NAME?</v>
      </c>
      <c r="CF186">
        <v>0</v>
      </c>
      <c r="CG186">
        <v>0</v>
      </c>
      <c r="CH186">
        <v>1</v>
      </c>
      <c r="CI186">
        <v>0</v>
      </c>
      <c r="CJ186">
        <v>0</v>
      </c>
      <c r="CK186">
        <v>0</v>
      </c>
      <c r="CL186">
        <v>0</v>
      </c>
      <c r="CN186" t="s">
        <v>109</v>
      </c>
      <c r="CO186" t="s">
        <v>110</v>
      </c>
      <c r="CP186" t="s">
        <v>111</v>
      </c>
      <c r="CQ186">
        <v>3912453</v>
      </c>
      <c r="CR186" t="s">
        <v>707</v>
      </c>
      <c r="CS186" t="s">
        <v>708</v>
      </c>
      <c r="CT186">
        <v>186</v>
      </c>
    </row>
    <row r="187" spans="1:98">
      <c r="A187">
        <v>186</v>
      </c>
      <c r="B187" t="s">
        <v>346</v>
      </c>
      <c r="C187">
        <v>20</v>
      </c>
      <c r="D187" t="s">
        <v>115</v>
      </c>
      <c r="E187" t="s">
        <v>177</v>
      </c>
      <c r="F187" t="s">
        <v>183</v>
      </c>
      <c r="G187" t="s">
        <v>117</v>
      </c>
      <c r="J187" t="s">
        <v>118</v>
      </c>
      <c r="K187">
        <v>0</v>
      </c>
      <c r="L187">
        <v>0</v>
      </c>
      <c r="M187">
        <v>0</v>
      </c>
      <c r="N187">
        <v>1</v>
      </c>
      <c r="O187">
        <v>0</v>
      </c>
      <c r="P187">
        <v>0</v>
      </c>
      <c r="Q187">
        <v>0</v>
      </c>
      <c r="R187">
        <v>0</v>
      </c>
      <c r="X187" t="s">
        <v>535</v>
      </c>
      <c r="Y187">
        <v>0</v>
      </c>
      <c r="Z187">
        <v>1</v>
      </c>
      <c r="AA187">
        <v>0</v>
      </c>
      <c r="AB187">
        <v>1</v>
      </c>
      <c r="AC187">
        <v>0</v>
      </c>
      <c r="AD187">
        <v>0</v>
      </c>
      <c r="AE187">
        <v>0</v>
      </c>
      <c r="AG187" t="s">
        <v>120</v>
      </c>
      <c r="AH187" t="s">
        <v>184</v>
      </c>
      <c r="AI187">
        <v>1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R187" t="s">
        <v>106</v>
      </c>
      <c r="AS187" t="e">
        <f ca="1">- Cannot contact public servants _xludf.or Teachers - Retrieving papers is expensive _xludf.now _xludf.and I Do _xludf.not Have The money</f>
        <v>#NAME?</v>
      </c>
      <c r="AT187">
        <v>0</v>
      </c>
      <c r="AU187">
        <v>0</v>
      </c>
      <c r="AV187">
        <v>1</v>
      </c>
      <c r="AW187">
        <v>0</v>
      </c>
      <c r="AX187">
        <v>1</v>
      </c>
      <c r="AY187">
        <v>0</v>
      </c>
      <c r="BA187" t="s">
        <v>106</v>
      </c>
      <c r="BB187" t="e">
        <f ca="1">- Very Useful _xludf.and provides a job opportunity _xludf.right away.</f>
        <v>#NAME?</v>
      </c>
      <c r="BD187" t="s">
        <v>139</v>
      </c>
      <c r="BE187">
        <v>0</v>
      </c>
      <c r="BF187">
        <v>1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 t="s">
        <v>709</v>
      </c>
      <c r="BN187" t="s">
        <v>107</v>
      </c>
      <c r="BQ187" t="e">
        <f ca="1">- Cannot afford The courses</f>
        <v>#NAME?</v>
      </c>
      <c r="BR187">
        <v>0</v>
      </c>
      <c r="BS187">
        <v>0</v>
      </c>
      <c r="BT187">
        <v>0</v>
      </c>
      <c r="BU187">
        <v>0</v>
      </c>
      <c r="BV187">
        <v>1</v>
      </c>
      <c r="BW187">
        <v>0</v>
      </c>
      <c r="BX187" t="s">
        <v>257</v>
      </c>
      <c r="BY187" t="e">
        <f ca="1">- Very Useful, as good as a regular degree - _xludf.not worth The _xludf.time _xludf.or money spent on it</f>
        <v>#NAME?</v>
      </c>
      <c r="BZ187">
        <v>0</v>
      </c>
      <c r="CA187">
        <v>1</v>
      </c>
      <c r="CB187">
        <v>1</v>
      </c>
      <c r="CC187">
        <v>0</v>
      </c>
      <c r="CD187">
        <v>0</v>
      </c>
      <c r="CE187" t="e">
        <f ca="1">- Teachers</f>
        <v>#NAME?</v>
      </c>
      <c r="CF187">
        <v>0</v>
      </c>
      <c r="CG187">
        <v>0</v>
      </c>
      <c r="CH187">
        <v>1</v>
      </c>
      <c r="CI187">
        <v>0</v>
      </c>
      <c r="CJ187">
        <v>0</v>
      </c>
      <c r="CK187">
        <v>0</v>
      </c>
      <c r="CL187">
        <v>0</v>
      </c>
      <c r="CN187" t="s">
        <v>109</v>
      </c>
      <c r="CO187" t="s">
        <v>110</v>
      </c>
      <c r="CP187" t="s">
        <v>111</v>
      </c>
      <c r="CQ187">
        <v>3912917</v>
      </c>
      <c r="CR187" t="s">
        <v>710</v>
      </c>
      <c r="CS187" t="s">
        <v>711</v>
      </c>
      <c r="CT187">
        <v>187</v>
      </c>
    </row>
    <row r="188" spans="1:98">
      <c r="A188">
        <v>187</v>
      </c>
      <c r="B188" t="s">
        <v>603</v>
      </c>
      <c r="C188">
        <v>27</v>
      </c>
      <c r="D188" t="s">
        <v>115</v>
      </c>
      <c r="E188" t="s">
        <v>177</v>
      </c>
      <c r="F188" t="s">
        <v>157</v>
      </c>
      <c r="G188" t="s">
        <v>117</v>
      </c>
      <c r="J188" t="s">
        <v>366</v>
      </c>
      <c r="K188">
        <v>0</v>
      </c>
      <c r="L188">
        <v>0</v>
      </c>
      <c r="M188">
        <v>1</v>
      </c>
      <c r="N188">
        <v>0</v>
      </c>
      <c r="O188">
        <v>0</v>
      </c>
      <c r="P188">
        <v>1</v>
      </c>
      <c r="Q188">
        <v>0</v>
      </c>
      <c r="R188">
        <v>0</v>
      </c>
      <c r="X188" t="s">
        <v>238</v>
      </c>
      <c r="Y188">
        <v>0</v>
      </c>
      <c r="Z188">
        <v>0</v>
      </c>
      <c r="AA188">
        <v>1</v>
      </c>
      <c r="AB188">
        <v>0</v>
      </c>
      <c r="AC188">
        <v>0</v>
      </c>
      <c r="AD188">
        <v>0</v>
      </c>
      <c r="AE188">
        <v>0</v>
      </c>
      <c r="AG188" t="s">
        <v>120</v>
      </c>
      <c r="AH188" t="s">
        <v>129</v>
      </c>
      <c r="AI188">
        <v>0</v>
      </c>
      <c r="AJ188">
        <v>1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BA188" t="s">
        <v>107</v>
      </c>
      <c r="BB188" t="e">
        <f ca="1">- Very Useful _xludf.and provides a job opportunity _xludf.right away.</f>
        <v>#NAME?</v>
      </c>
      <c r="BD188" t="e">
        <f ca="1">- Mechanics _xludf.and machinery</f>
        <v>#NAME?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1</v>
      </c>
      <c r="BL188">
        <v>0</v>
      </c>
      <c r="BN188" t="s">
        <v>107</v>
      </c>
      <c r="BQ188" t="e">
        <f ca="1">- Donâ€™t know how to _xludf.find/enroll in a suitable program</f>
        <v>#NAME?</v>
      </c>
      <c r="BR188">
        <v>0</v>
      </c>
      <c r="BS188">
        <v>0</v>
      </c>
      <c r="BT188">
        <v>0</v>
      </c>
      <c r="BU188">
        <v>1</v>
      </c>
      <c r="BV188">
        <v>0</v>
      </c>
      <c r="BW188">
        <v>0</v>
      </c>
      <c r="BX188" t="s">
        <v>108</v>
      </c>
      <c r="BY188" t="e">
        <f ca="1">- Too Difficult to study alone</f>
        <v>#NAME?</v>
      </c>
      <c r="BZ188">
        <v>0</v>
      </c>
      <c r="CA188">
        <v>0</v>
      </c>
      <c r="CB188">
        <v>0</v>
      </c>
      <c r="CC188">
        <v>0</v>
      </c>
      <c r="CD188">
        <v>1</v>
      </c>
      <c r="CE188" t="e">
        <f ca="1">- Facebook groups/pages</f>
        <v>#NAME?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1</v>
      </c>
      <c r="CL188">
        <v>0</v>
      </c>
      <c r="CN188" t="s">
        <v>109</v>
      </c>
      <c r="CO188" t="s">
        <v>110</v>
      </c>
      <c r="CP188" t="s">
        <v>111</v>
      </c>
      <c r="CQ188">
        <v>3912920</v>
      </c>
      <c r="CR188" t="s">
        <v>712</v>
      </c>
      <c r="CS188" t="s">
        <v>713</v>
      </c>
      <c r="CT188">
        <v>188</v>
      </c>
    </row>
    <row r="189" spans="1:98">
      <c r="A189">
        <v>188</v>
      </c>
      <c r="B189" t="s">
        <v>97</v>
      </c>
      <c r="C189">
        <v>25</v>
      </c>
      <c r="D189" t="s">
        <v>98</v>
      </c>
      <c r="E189" t="s">
        <v>133</v>
      </c>
      <c r="F189" t="s">
        <v>100</v>
      </c>
      <c r="G189" t="s">
        <v>117</v>
      </c>
      <c r="J189" t="s">
        <v>103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1</v>
      </c>
      <c r="Q189">
        <v>0</v>
      </c>
      <c r="R189">
        <v>0</v>
      </c>
      <c r="X189" t="s">
        <v>298</v>
      </c>
      <c r="Y189">
        <v>1</v>
      </c>
      <c r="Z189">
        <v>0</v>
      </c>
      <c r="AA189">
        <v>0</v>
      </c>
      <c r="AB189">
        <v>0</v>
      </c>
      <c r="AC189">
        <v>0</v>
      </c>
      <c r="AD189">
        <v>1</v>
      </c>
      <c r="AE189">
        <v>0</v>
      </c>
      <c r="AG189" t="s">
        <v>120</v>
      </c>
      <c r="AH189" t="s">
        <v>184</v>
      </c>
      <c r="AI189">
        <v>1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R189" t="s">
        <v>107</v>
      </c>
      <c r="AS189" t="e">
        <f ca="1">- Donâ€™t Have family in Syria to _xludf.help me</f>
        <v>#NAME?</v>
      </c>
      <c r="AT189">
        <v>0</v>
      </c>
      <c r="AU189">
        <v>0</v>
      </c>
      <c r="AV189">
        <v>0</v>
      </c>
      <c r="AW189">
        <v>1</v>
      </c>
      <c r="AX189">
        <v>0</v>
      </c>
      <c r="AY189">
        <v>0</v>
      </c>
      <c r="BA189" t="s">
        <v>107</v>
      </c>
      <c r="BB189" t="e">
        <f ca="1">- Useful but _xludf.not as good as a regular degree</f>
        <v>#NAME?</v>
      </c>
      <c r="BD189" t="e">
        <f ca="1">- I am _xludf.not interested in vocational education</f>
        <v>#NAME?</v>
      </c>
      <c r="BE189">
        <v>1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N189" t="s">
        <v>107</v>
      </c>
      <c r="BQ189" t="e">
        <f ca="1">- _xludf.not available in _xludf.Arabic - Donâ€™t know how to _xludf.find/enroll in a suitable program</f>
        <v>#NAME?</v>
      </c>
      <c r="BR189">
        <v>0</v>
      </c>
      <c r="BS189">
        <v>0</v>
      </c>
      <c r="BT189">
        <v>0</v>
      </c>
      <c r="BU189">
        <v>1</v>
      </c>
      <c r="BV189">
        <v>0</v>
      </c>
      <c r="BW189">
        <v>1</v>
      </c>
      <c r="BX189" t="s">
        <v>179</v>
      </c>
      <c r="BY189" t="e">
        <f ca="1">- Useful but _xludf.not as good as going to university</f>
        <v>#NAME?</v>
      </c>
      <c r="BZ189">
        <v>1</v>
      </c>
      <c r="CA189">
        <v>0</v>
      </c>
      <c r="CB189">
        <v>0</v>
      </c>
      <c r="CC189">
        <v>0</v>
      </c>
      <c r="CD189">
        <v>0</v>
      </c>
      <c r="CE189" t="e">
        <f ca="1">- Al-Fanar Media - Facebook groups/pages</f>
        <v>#NAME?</v>
      </c>
      <c r="CF189">
        <v>0</v>
      </c>
      <c r="CG189">
        <v>0</v>
      </c>
      <c r="CH189">
        <v>0</v>
      </c>
      <c r="CI189">
        <v>1</v>
      </c>
      <c r="CJ189">
        <v>0</v>
      </c>
      <c r="CK189">
        <v>1</v>
      </c>
      <c r="CL189">
        <v>0</v>
      </c>
      <c r="CN189" t="s">
        <v>109</v>
      </c>
      <c r="CO189" t="s">
        <v>110</v>
      </c>
      <c r="CP189" t="s">
        <v>111</v>
      </c>
      <c r="CQ189">
        <v>3913223</v>
      </c>
      <c r="CR189" t="s">
        <v>714</v>
      </c>
      <c r="CS189" t="s">
        <v>715</v>
      </c>
      <c r="CT189">
        <v>189</v>
      </c>
    </row>
    <row r="190" spans="1:98">
      <c r="A190">
        <v>189</v>
      </c>
      <c r="B190" t="s">
        <v>114</v>
      </c>
      <c r="C190">
        <v>25</v>
      </c>
      <c r="D190" t="s">
        <v>115</v>
      </c>
      <c r="E190" t="s">
        <v>177</v>
      </c>
      <c r="F190" t="s">
        <v>169</v>
      </c>
      <c r="G190" t="s">
        <v>101</v>
      </c>
      <c r="H190" t="s">
        <v>102</v>
      </c>
      <c r="U190" t="s">
        <v>145</v>
      </c>
      <c r="AG190" t="s">
        <v>120</v>
      </c>
      <c r="AH190" t="s">
        <v>105</v>
      </c>
      <c r="AI190">
        <v>0</v>
      </c>
      <c r="AJ190">
        <v>1</v>
      </c>
      <c r="AK190">
        <v>0</v>
      </c>
      <c r="AL190">
        <v>1</v>
      </c>
      <c r="AM190">
        <v>0</v>
      </c>
      <c r="AN190">
        <v>0</v>
      </c>
      <c r="AO190">
        <v>0</v>
      </c>
      <c r="AP190">
        <v>1</v>
      </c>
      <c r="BA190" t="s">
        <v>107</v>
      </c>
      <c r="BB190" t="e">
        <f ca="1">- Useful but _xludf.not as good as a regular degree</f>
        <v>#NAME?</v>
      </c>
      <c r="BD190" t="e">
        <f ca="1">- Mechanics _xludf.and machinery- Project Management / Accountancy</f>
        <v>#NAME?</v>
      </c>
      <c r="BE190">
        <v>0</v>
      </c>
      <c r="BF190">
        <v>0</v>
      </c>
      <c r="BG190">
        <v>1</v>
      </c>
      <c r="BH190">
        <v>0</v>
      </c>
      <c r="BI190">
        <v>0</v>
      </c>
      <c r="BJ190">
        <v>0</v>
      </c>
      <c r="BK190">
        <v>1</v>
      </c>
      <c r="BL190">
        <v>0</v>
      </c>
      <c r="BN190" t="s">
        <v>107</v>
      </c>
      <c r="BQ190" t="e">
        <f ca="1">- Do _xludf.not _xludf.count towards a recognized qualification</f>
        <v>#NAME?</v>
      </c>
      <c r="BR190">
        <v>0</v>
      </c>
      <c r="BS190">
        <v>1</v>
      </c>
      <c r="BT190">
        <v>0</v>
      </c>
      <c r="BU190">
        <v>0</v>
      </c>
      <c r="BV190">
        <v>0</v>
      </c>
      <c r="BW190">
        <v>0</v>
      </c>
      <c r="BX190" t="s">
        <v>108</v>
      </c>
      <c r="BY190" t="e">
        <f ca="1">- Useful but _xludf.not as good as going to university</f>
        <v>#NAME?</v>
      </c>
      <c r="BZ190">
        <v>1</v>
      </c>
      <c r="CA190">
        <v>0</v>
      </c>
      <c r="CB190">
        <v>0</v>
      </c>
      <c r="CC190">
        <v>0</v>
      </c>
      <c r="CD190">
        <v>0</v>
      </c>
      <c r="CE190" t="e">
        <f ca="1">- Facebook groups/pages  - Friends</f>
        <v>#NAME?</v>
      </c>
      <c r="CF190">
        <v>1</v>
      </c>
      <c r="CG190">
        <v>0</v>
      </c>
      <c r="CH190">
        <v>0</v>
      </c>
      <c r="CI190">
        <v>0</v>
      </c>
      <c r="CJ190">
        <v>0</v>
      </c>
      <c r="CK190">
        <v>1</v>
      </c>
      <c r="CL190">
        <v>0</v>
      </c>
      <c r="CN190" t="s">
        <v>109</v>
      </c>
      <c r="CO190" t="s">
        <v>110</v>
      </c>
      <c r="CP190" t="s">
        <v>111</v>
      </c>
      <c r="CQ190">
        <v>3913229</v>
      </c>
      <c r="CR190" t="s">
        <v>716</v>
      </c>
      <c r="CS190" t="s">
        <v>717</v>
      </c>
      <c r="CT190">
        <v>190</v>
      </c>
    </row>
    <row r="191" spans="1:98">
      <c r="A191">
        <v>190</v>
      </c>
      <c r="B191" t="s">
        <v>114</v>
      </c>
      <c r="C191">
        <v>28</v>
      </c>
      <c r="D191" t="s">
        <v>115</v>
      </c>
      <c r="E191" t="s">
        <v>133</v>
      </c>
      <c r="F191" t="s">
        <v>157</v>
      </c>
      <c r="G191" t="s">
        <v>117</v>
      </c>
      <c r="J191" t="s">
        <v>718</v>
      </c>
      <c r="K191">
        <v>0</v>
      </c>
      <c r="L191">
        <v>1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1</v>
      </c>
      <c r="S191" t="s">
        <v>719</v>
      </c>
      <c r="X191" t="s">
        <v>308</v>
      </c>
      <c r="Y191">
        <v>0</v>
      </c>
      <c r="Z191">
        <v>0</v>
      </c>
      <c r="AA191">
        <v>0</v>
      </c>
      <c r="AB191">
        <v>0</v>
      </c>
      <c r="AC191">
        <v>1</v>
      </c>
      <c r="AD191">
        <v>0</v>
      </c>
      <c r="AE191">
        <v>0</v>
      </c>
      <c r="AG191" t="s">
        <v>137</v>
      </c>
      <c r="AH191" t="s">
        <v>665</v>
      </c>
      <c r="AI191">
        <v>0</v>
      </c>
      <c r="AJ191">
        <v>1</v>
      </c>
      <c r="AK191">
        <v>0</v>
      </c>
      <c r="AL191">
        <v>1</v>
      </c>
      <c r="AM191">
        <v>0</v>
      </c>
      <c r="AN191">
        <v>1</v>
      </c>
      <c r="AO191">
        <v>0</v>
      </c>
      <c r="AP191">
        <v>0</v>
      </c>
      <c r="BA191" t="s">
        <v>107</v>
      </c>
      <c r="BB191" t="e">
        <f ca="1">- Useful but _xludf.not as good as a regular degree</f>
        <v>#NAME?</v>
      </c>
      <c r="BD191" t="e">
        <f ca="1">- Mechanics _xludf.and machinery- Project Management / Accountancy</f>
        <v>#NAME?</v>
      </c>
      <c r="BE191">
        <v>0</v>
      </c>
      <c r="BF191">
        <v>0</v>
      </c>
      <c r="BG191">
        <v>1</v>
      </c>
      <c r="BH191">
        <v>0</v>
      </c>
      <c r="BI191">
        <v>0</v>
      </c>
      <c r="BJ191">
        <v>0</v>
      </c>
      <c r="BK191">
        <v>1</v>
      </c>
      <c r="BL191">
        <v>0</v>
      </c>
      <c r="BN191" t="s">
        <v>106</v>
      </c>
      <c r="BO191" t="s">
        <v>249</v>
      </c>
      <c r="BX191" t="s">
        <v>179</v>
      </c>
      <c r="BY191" t="e">
        <f ca="1">- Useful but _xludf.not as good as going to university</f>
        <v>#NAME?</v>
      </c>
      <c r="BZ191">
        <v>1</v>
      </c>
      <c r="CA191">
        <v>0</v>
      </c>
      <c r="CB191">
        <v>0</v>
      </c>
      <c r="CC191">
        <v>0</v>
      </c>
      <c r="CD191">
        <v>0</v>
      </c>
      <c r="CE191" t="e">
        <f ca="1">- Facebook groups/pages  - Friends</f>
        <v>#NAME?</v>
      </c>
      <c r="CF191">
        <v>1</v>
      </c>
      <c r="CG191">
        <v>0</v>
      </c>
      <c r="CH191">
        <v>0</v>
      </c>
      <c r="CI191">
        <v>0</v>
      </c>
      <c r="CJ191">
        <v>0</v>
      </c>
      <c r="CK191">
        <v>1</v>
      </c>
      <c r="CL191">
        <v>0</v>
      </c>
      <c r="CN191" t="s">
        <v>109</v>
      </c>
      <c r="CO191" t="s">
        <v>110</v>
      </c>
      <c r="CP191" t="s">
        <v>111</v>
      </c>
      <c r="CQ191">
        <v>3913338</v>
      </c>
      <c r="CR191" t="s">
        <v>720</v>
      </c>
      <c r="CS191" t="s">
        <v>721</v>
      </c>
      <c r="CT191">
        <v>191</v>
      </c>
    </row>
    <row r="192" spans="1:98">
      <c r="A192">
        <v>191</v>
      </c>
      <c r="B192" t="s">
        <v>97</v>
      </c>
      <c r="C192">
        <v>21</v>
      </c>
      <c r="D192" t="s">
        <v>98</v>
      </c>
      <c r="E192" t="s">
        <v>133</v>
      </c>
      <c r="F192" t="s">
        <v>169</v>
      </c>
      <c r="G192" t="s">
        <v>117</v>
      </c>
      <c r="J192" t="s">
        <v>139</v>
      </c>
      <c r="K192">
        <v>1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T192" t="s">
        <v>722</v>
      </c>
      <c r="X192" t="s">
        <v>723</v>
      </c>
      <c r="Y192">
        <v>0</v>
      </c>
      <c r="Z192">
        <v>1</v>
      </c>
      <c r="AA192">
        <v>0</v>
      </c>
      <c r="AB192">
        <v>1</v>
      </c>
      <c r="AC192">
        <v>1</v>
      </c>
      <c r="AD192">
        <v>0</v>
      </c>
      <c r="AE192">
        <v>0</v>
      </c>
      <c r="AG192" t="s">
        <v>120</v>
      </c>
      <c r="AH192" t="s">
        <v>724</v>
      </c>
      <c r="AI192">
        <v>0</v>
      </c>
      <c r="AJ192">
        <v>1</v>
      </c>
      <c r="AK192">
        <v>1</v>
      </c>
      <c r="AL192">
        <v>0</v>
      </c>
      <c r="AM192">
        <v>0</v>
      </c>
      <c r="AN192">
        <v>0</v>
      </c>
      <c r="AO192">
        <v>0</v>
      </c>
      <c r="AP192">
        <v>0</v>
      </c>
      <c r="AQ192" t="s">
        <v>725</v>
      </c>
      <c r="BA192" t="s">
        <v>107</v>
      </c>
      <c r="BB192" t="e">
        <f ca="1">- Useful but _xludf.not as good as a regular degree</f>
        <v>#NAME?</v>
      </c>
      <c r="BD192" t="e">
        <f ca="1">- Project Management / Accountancy - Tourism / Restaurant _xludf.and hotel Management</f>
        <v>#NAME?</v>
      </c>
      <c r="BE192">
        <v>0</v>
      </c>
      <c r="BF192">
        <v>0</v>
      </c>
      <c r="BG192">
        <v>1</v>
      </c>
      <c r="BH192">
        <v>1</v>
      </c>
      <c r="BI192">
        <v>0</v>
      </c>
      <c r="BJ192">
        <v>0</v>
      </c>
      <c r="BK192">
        <v>0</v>
      </c>
      <c r="BL192">
        <v>0</v>
      </c>
      <c r="BN192" t="s">
        <v>107</v>
      </c>
      <c r="BQ192" t="e">
        <f ca="1">- Do _xludf.not _xludf.count towards a recognized qualification - _xludf.not available in _xludf.Arabic - Cannot afford The courses</f>
        <v>#NAME?</v>
      </c>
      <c r="BR192">
        <v>0</v>
      </c>
      <c r="BS192">
        <v>1</v>
      </c>
      <c r="BT192">
        <v>0</v>
      </c>
      <c r="BU192">
        <v>0</v>
      </c>
      <c r="BV192">
        <v>1</v>
      </c>
      <c r="BW192">
        <v>1</v>
      </c>
      <c r="BX192" t="s">
        <v>108</v>
      </c>
      <c r="BY192" t="s">
        <v>199</v>
      </c>
      <c r="BZ192">
        <v>1</v>
      </c>
      <c r="CA192">
        <v>0</v>
      </c>
      <c r="CB192">
        <v>0</v>
      </c>
      <c r="CC192">
        <v>0</v>
      </c>
      <c r="CD192">
        <v>1</v>
      </c>
      <c r="CE192" t="e">
        <f ca="1">- Teachers</f>
        <v>#NAME?</v>
      </c>
      <c r="CF192">
        <v>0</v>
      </c>
      <c r="CG192">
        <v>0</v>
      </c>
      <c r="CH192">
        <v>1</v>
      </c>
      <c r="CI192">
        <v>0</v>
      </c>
      <c r="CJ192">
        <v>0</v>
      </c>
      <c r="CK192">
        <v>0</v>
      </c>
      <c r="CL192">
        <v>0</v>
      </c>
      <c r="CN192" t="s">
        <v>109</v>
      </c>
      <c r="CO192" t="s">
        <v>110</v>
      </c>
      <c r="CP192" t="s">
        <v>111</v>
      </c>
      <c r="CQ192">
        <v>3913349</v>
      </c>
      <c r="CR192" t="s">
        <v>726</v>
      </c>
      <c r="CS192" t="s">
        <v>727</v>
      </c>
      <c r="CT192">
        <v>192</v>
      </c>
    </row>
    <row r="193" spans="1:98">
      <c r="A193">
        <v>192</v>
      </c>
      <c r="B193" t="s">
        <v>97</v>
      </c>
      <c r="C193">
        <v>23</v>
      </c>
      <c r="D193" t="s">
        <v>115</v>
      </c>
      <c r="E193" t="s">
        <v>177</v>
      </c>
      <c r="F193" t="s">
        <v>157</v>
      </c>
      <c r="G193" t="s">
        <v>117</v>
      </c>
      <c r="J193" t="s">
        <v>575</v>
      </c>
      <c r="K193">
        <v>1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</v>
      </c>
      <c r="R193">
        <v>0</v>
      </c>
      <c r="T193" t="s">
        <v>639</v>
      </c>
      <c r="X193" t="s">
        <v>136</v>
      </c>
      <c r="Y193">
        <v>0</v>
      </c>
      <c r="Z193">
        <v>0</v>
      </c>
      <c r="AA193">
        <v>0</v>
      </c>
      <c r="AB193">
        <v>1</v>
      </c>
      <c r="AC193">
        <v>1</v>
      </c>
      <c r="AD193">
        <v>0</v>
      </c>
      <c r="AE193">
        <v>0</v>
      </c>
      <c r="AG193" t="s">
        <v>120</v>
      </c>
      <c r="AH193" t="s">
        <v>388</v>
      </c>
      <c r="AI193">
        <v>0</v>
      </c>
      <c r="AJ193">
        <v>1</v>
      </c>
      <c r="AK193">
        <v>0</v>
      </c>
      <c r="AL193">
        <v>1</v>
      </c>
      <c r="AM193">
        <v>0</v>
      </c>
      <c r="AN193">
        <v>1</v>
      </c>
      <c r="AO193">
        <v>1</v>
      </c>
      <c r="AP193">
        <v>1</v>
      </c>
      <c r="BA193" t="s">
        <v>107</v>
      </c>
      <c r="BB193" t="e">
        <f ca="1">- Useful but _xludf.not as good as a regular degree</f>
        <v>#NAME?</v>
      </c>
      <c r="BD193" t="e">
        <f ca="1">- I am _xludf.not interested in vocational education</f>
        <v>#NAME?</v>
      </c>
      <c r="BE193">
        <v>1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N193" t="s">
        <v>107</v>
      </c>
      <c r="BQ193" t="e">
        <f ca="1">- No internet connection / computer - Cannot afford The courses</f>
        <v>#NAME?</v>
      </c>
      <c r="BR193">
        <v>0</v>
      </c>
      <c r="BS193">
        <v>0</v>
      </c>
      <c r="BT193">
        <v>1</v>
      </c>
      <c r="BU193">
        <v>0</v>
      </c>
      <c r="BV193">
        <v>1</v>
      </c>
      <c r="BW193">
        <v>0</v>
      </c>
      <c r="BX193" t="s">
        <v>108</v>
      </c>
      <c r="BY193" t="e">
        <f ca="1">- Too Difficult to study alone</f>
        <v>#NAME?</v>
      </c>
      <c r="BZ193">
        <v>0</v>
      </c>
      <c r="CA193">
        <v>0</v>
      </c>
      <c r="CB193">
        <v>0</v>
      </c>
      <c r="CC193">
        <v>0</v>
      </c>
      <c r="CD193">
        <v>1</v>
      </c>
      <c r="CE193" t="e">
        <f ca="1">- Facebook groups/pages</f>
        <v>#NAME?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1</v>
      </c>
      <c r="CL193">
        <v>0</v>
      </c>
      <c r="CN193" t="s">
        <v>109</v>
      </c>
      <c r="CO193" t="s">
        <v>110</v>
      </c>
      <c r="CP193" t="s">
        <v>111</v>
      </c>
      <c r="CQ193">
        <v>3913662</v>
      </c>
      <c r="CR193" t="s">
        <v>728</v>
      </c>
      <c r="CS193" t="s">
        <v>729</v>
      </c>
      <c r="CT193">
        <v>193</v>
      </c>
    </row>
    <row r="194" spans="1:98">
      <c r="A194">
        <v>193</v>
      </c>
      <c r="B194" t="s">
        <v>143</v>
      </c>
      <c r="C194">
        <v>18</v>
      </c>
      <c r="D194" t="s">
        <v>98</v>
      </c>
      <c r="E194" t="s">
        <v>177</v>
      </c>
      <c r="F194" t="s">
        <v>183</v>
      </c>
      <c r="G194" t="s">
        <v>117</v>
      </c>
      <c r="J194" t="s">
        <v>730</v>
      </c>
      <c r="K194">
        <v>1</v>
      </c>
      <c r="L194">
        <v>0</v>
      </c>
      <c r="M194">
        <v>0</v>
      </c>
      <c r="N194">
        <v>1</v>
      </c>
      <c r="O194">
        <v>1</v>
      </c>
      <c r="P194">
        <v>0</v>
      </c>
      <c r="Q194">
        <v>0</v>
      </c>
      <c r="R194">
        <v>0</v>
      </c>
      <c r="T194" t="s">
        <v>731</v>
      </c>
      <c r="X194" t="s">
        <v>327</v>
      </c>
      <c r="Y194">
        <v>0</v>
      </c>
      <c r="Z194">
        <v>1</v>
      </c>
      <c r="AA194">
        <v>0</v>
      </c>
      <c r="AB194">
        <v>0</v>
      </c>
      <c r="AC194">
        <v>0</v>
      </c>
      <c r="AD194">
        <v>0</v>
      </c>
      <c r="AE194">
        <v>0</v>
      </c>
      <c r="AG194" t="s">
        <v>128</v>
      </c>
      <c r="AH194" t="s">
        <v>129</v>
      </c>
      <c r="AI194">
        <v>0</v>
      </c>
      <c r="AJ194">
        <v>1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BA194" t="s">
        <v>106</v>
      </c>
      <c r="BB194" t="e">
        <f ca="1">- Very Useful _xludf.and provides a job opportunity _xludf.right away.</f>
        <v>#NAME?</v>
      </c>
      <c r="BD194" t="e">
        <f ca="1">- Tourism / Restaurant _xludf.and hotel Management - Nursing / medical care</f>
        <v>#NAME?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</v>
      </c>
      <c r="BK194">
        <v>0</v>
      </c>
      <c r="BL194">
        <v>0</v>
      </c>
      <c r="BN194" t="s">
        <v>107</v>
      </c>
      <c r="BQ194" t="e">
        <f ca="1">- Cannot afford The courses - Donâ€™t know how to _xludf.find/enroll in a suitable program</f>
        <v>#NAME?</v>
      </c>
      <c r="BR194">
        <v>0</v>
      </c>
      <c r="BS194">
        <v>0</v>
      </c>
      <c r="BT194">
        <v>0</v>
      </c>
      <c r="BU194">
        <v>1</v>
      </c>
      <c r="BV194">
        <v>1</v>
      </c>
      <c r="BW194">
        <v>0</v>
      </c>
      <c r="BX194" t="s">
        <v>108</v>
      </c>
      <c r="BY194" t="e">
        <f ca="1">- Very Useful, as good as a regular degree - Useful but _xludf.not as good as going to university</f>
        <v>#NAME?</v>
      </c>
      <c r="BZ194">
        <v>1</v>
      </c>
      <c r="CA194">
        <v>0</v>
      </c>
      <c r="CB194">
        <v>1</v>
      </c>
      <c r="CC194">
        <v>0</v>
      </c>
      <c r="CD194">
        <v>0</v>
      </c>
      <c r="CE194" t="e">
        <f ca="1">- Facebook groups/pages  - Friends</f>
        <v>#NAME?</v>
      </c>
      <c r="CF194">
        <v>1</v>
      </c>
      <c r="CG194">
        <v>0</v>
      </c>
      <c r="CH194">
        <v>0</v>
      </c>
      <c r="CI194">
        <v>0</v>
      </c>
      <c r="CJ194">
        <v>0</v>
      </c>
      <c r="CK194">
        <v>1</v>
      </c>
      <c r="CL194">
        <v>0</v>
      </c>
      <c r="CN194" t="s">
        <v>109</v>
      </c>
      <c r="CO194" t="s">
        <v>110</v>
      </c>
      <c r="CP194" t="s">
        <v>111</v>
      </c>
      <c r="CQ194">
        <v>3913810</v>
      </c>
      <c r="CR194" t="s">
        <v>732</v>
      </c>
      <c r="CS194" t="s">
        <v>733</v>
      </c>
      <c r="CT194">
        <v>194</v>
      </c>
    </row>
    <row r="195" spans="1:98">
      <c r="A195">
        <v>194</v>
      </c>
      <c r="B195" t="s">
        <v>734</v>
      </c>
      <c r="C195">
        <v>25</v>
      </c>
      <c r="D195" t="s">
        <v>115</v>
      </c>
      <c r="E195" t="s">
        <v>451</v>
      </c>
      <c r="F195" t="s">
        <v>100</v>
      </c>
      <c r="G195" t="s">
        <v>117</v>
      </c>
      <c r="J195" t="s">
        <v>103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1</v>
      </c>
      <c r="Q195">
        <v>0</v>
      </c>
      <c r="R195">
        <v>0</v>
      </c>
      <c r="X195" t="s">
        <v>197</v>
      </c>
      <c r="Y195">
        <v>1</v>
      </c>
      <c r="Z195">
        <v>0</v>
      </c>
      <c r="AA195">
        <v>0</v>
      </c>
      <c r="AB195">
        <v>1</v>
      </c>
      <c r="AC195">
        <v>0</v>
      </c>
      <c r="AD195">
        <v>0</v>
      </c>
      <c r="AE195">
        <v>0</v>
      </c>
      <c r="AG195" t="s">
        <v>120</v>
      </c>
      <c r="AH195" t="s">
        <v>146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1</v>
      </c>
      <c r="BA195" t="s">
        <v>107</v>
      </c>
      <c r="BB195" t="e">
        <f ca="1">- Useful but _xludf.not as good as a regular degree</f>
        <v>#NAME?</v>
      </c>
      <c r="BD195" t="e">
        <f ca="1">- I am _xludf.not interested in vocational education</f>
        <v>#NAME?</v>
      </c>
      <c r="BE195">
        <v>1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N195" t="s">
        <v>107</v>
      </c>
      <c r="BQ195" t="e">
        <f ca="1">- Cannot afford The courses - Donâ€™t know how to _xludf.find/enroll in a suitable program</f>
        <v>#NAME?</v>
      </c>
      <c r="BR195">
        <v>0</v>
      </c>
      <c r="BS195">
        <v>0</v>
      </c>
      <c r="BT195">
        <v>0</v>
      </c>
      <c r="BU195">
        <v>1</v>
      </c>
      <c r="BV195">
        <v>1</v>
      </c>
      <c r="BW195">
        <v>0</v>
      </c>
      <c r="BX195" t="s">
        <v>108</v>
      </c>
      <c r="BY195" t="e">
        <f ca="1">- Useful but _xludf.not as good as going to university</f>
        <v>#NAME?</v>
      </c>
      <c r="BZ195">
        <v>1</v>
      </c>
      <c r="CA195">
        <v>0</v>
      </c>
      <c r="CB195">
        <v>0</v>
      </c>
      <c r="CC195">
        <v>0</v>
      </c>
      <c r="CD195">
        <v>0</v>
      </c>
      <c r="CE195" t="e">
        <f ca="1">- Facebook groups/pages</f>
        <v>#NAME?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1</v>
      </c>
      <c r="CL195">
        <v>0</v>
      </c>
      <c r="CN195" t="s">
        <v>109</v>
      </c>
      <c r="CO195" t="s">
        <v>110</v>
      </c>
      <c r="CP195" t="s">
        <v>111</v>
      </c>
      <c r="CQ195">
        <v>3913820</v>
      </c>
      <c r="CR195" t="s">
        <v>735</v>
      </c>
      <c r="CS195" t="s">
        <v>736</v>
      </c>
      <c r="CT195">
        <v>195</v>
      </c>
    </row>
    <row r="196" spans="1:98">
      <c r="A196">
        <v>195</v>
      </c>
      <c r="B196" t="s">
        <v>167</v>
      </c>
      <c r="C196">
        <v>18</v>
      </c>
      <c r="D196" t="s">
        <v>115</v>
      </c>
      <c r="E196" t="s">
        <v>162</v>
      </c>
      <c r="F196" t="s">
        <v>169</v>
      </c>
      <c r="G196" t="s">
        <v>117</v>
      </c>
      <c r="J196" t="s">
        <v>145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1</v>
      </c>
      <c r="R196">
        <v>0</v>
      </c>
      <c r="X196" t="s">
        <v>136</v>
      </c>
      <c r="Y196">
        <v>0</v>
      </c>
      <c r="Z196">
        <v>0</v>
      </c>
      <c r="AA196">
        <v>0</v>
      </c>
      <c r="AB196">
        <v>1</v>
      </c>
      <c r="AC196">
        <v>1</v>
      </c>
      <c r="AD196">
        <v>0</v>
      </c>
      <c r="AE196">
        <v>0</v>
      </c>
      <c r="AG196" t="s">
        <v>128</v>
      </c>
      <c r="AH196" t="s">
        <v>129</v>
      </c>
      <c r="AI196">
        <v>0</v>
      </c>
      <c r="AJ196">
        <v>1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BA196" t="s">
        <v>107</v>
      </c>
      <c r="BB196" t="e">
        <f ca="1">- Useful but _xludf.not as good as a regular degree</f>
        <v>#NAME?</v>
      </c>
      <c r="BD196" t="e">
        <f ca="1">- Mechanics _xludf.and machinery- Project Management / Accountancy</f>
        <v>#NAME?</v>
      </c>
      <c r="BE196">
        <v>0</v>
      </c>
      <c r="BF196">
        <v>0</v>
      </c>
      <c r="BG196">
        <v>1</v>
      </c>
      <c r="BH196">
        <v>0</v>
      </c>
      <c r="BI196">
        <v>0</v>
      </c>
      <c r="BJ196">
        <v>0</v>
      </c>
      <c r="BK196">
        <v>1</v>
      </c>
      <c r="BL196">
        <v>0</v>
      </c>
      <c r="BN196" t="s">
        <v>107</v>
      </c>
      <c r="BQ196" t="e">
        <f ca="1">- Cannot afford The courses - Donâ€™t know how to _xludf.find/enroll in a suitable program</f>
        <v>#NAME?</v>
      </c>
      <c r="BR196">
        <v>0</v>
      </c>
      <c r="BS196">
        <v>0</v>
      </c>
      <c r="BT196">
        <v>0</v>
      </c>
      <c r="BU196">
        <v>1</v>
      </c>
      <c r="BV196">
        <v>1</v>
      </c>
      <c r="BW196">
        <v>0</v>
      </c>
      <c r="BX196" t="s">
        <v>179</v>
      </c>
      <c r="BY196" t="e">
        <f ca="1">- Useful but _xludf.not as good as going to university  - Difficult to access</f>
        <v>#NAME?</v>
      </c>
      <c r="BZ196">
        <v>1</v>
      </c>
      <c r="CA196">
        <v>0</v>
      </c>
      <c r="CB196">
        <v>0</v>
      </c>
      <c r="CC196">
        <v>1</v>
      </c>
      <c r="CD196">
        <v>0</v>
      </c>
      <c r="CE196" t="e">
        <f ca="1">- Facebook groups/pages  - Friends</f>
        <v>#NAME?</v>
      </c>
      <c r="CF196">
        <v>1</v>
      </c>
      <c r="CG196">
        <v>0</v>
      </c>
      <c r="CH196">
        <v>0</v>
      </c>
      <c r="CI196">
        <v>0</v>
      </c>
      <c r="CJ196">
        <v>0</v>
      </c>
      <c r="CK196">
        <v>1</v>
      </c>
      <c r="CL196">
        <v>0</v>
      </c>
      <c r="CN196" t="s">
        <v>109</v>
      </c>
      <c r="CO196" t="s">
        <v>110</v>
      </c>
      <c r="CP196" t="s">
        <v>111</v>
      </c>
      <c r="CQ196">
        <v>3913867</v>
      </c>
      <c r="CR196" t="s">
        <v>737</v>
      </c>
      <c r="CS196" t="s">
        <v>738</v>
      </c>
      <c r="CT196">
        <v>196</v>
      </c>
    </row>
    <row r="197" spans="1:98">
      <c r="A197">
        <v>196</v>
      </c>
      <c r="B197" t="s">
        <v>214</v>
      </c>
      <c r="C197">
        <v>18</v>
      </c>
      <c r="D197" t="s">
        <v>115</v>
      </c>
      <c r="E197" t="s">
        <v>574</v>
      </c>
      <c r="F197" t="s">
        <v>739</v>
      </c>
      <c r="G197" t="s">
        <v>207</v>
      </c>
      <c r="J197" t="s">
        <v>334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1</v>
      </c>
      <c r="R197">
        <v>1</v>
      </c>
      <c r="X197" t="s">
        <v>327</v>
      </c>
      <c r="Y197">
        <v>0</v>
      </c>
      <c r="Z197">
        <v>1</v>
      </c>
      <c r="AA197">
        <v>0</v>
      </c>
      <c r="AB197">
        <v>0</v>
      </c>
      <c r="AC197">
        <v>0</v>
      </c>
      <c r="AD197">
        <v>0</v>
      </c>
      <c r="AE197">
        <v>0</v>
      </c>
      <c r="AG197" t="s">
        <v>120</v>
      </c>
      <c r="AH197" t="s">
        <v>129</v>
      </c>
      <c r="AI197">
        <v>0</v>
      </c>
      <c r="AJ197">
        <v>1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BA197" t="s">
        <v>106</v>
      </c>
      <c r="BB197" t="e">
        <f ca="1">- Useful but _xludf.not as good as a regular degree</f>
        <v>#NAME?</v>
      </c>
      <c r="BD197" t="e">
        <f ca="1">- Nursing / medical care</f>
        <v>#NAME?</v>
      </c>
      <c r="BE197">
        <v>0</v>
      </c>
      <c r="BF197">
        <v>0</v>
      </c>
      <c r="BG197">
        <v>0</v>
      </c>
      <c r="BH197">
        <v>0</v>
      </c>
      <c r="BI197">
        <v>1</v>
      </c>
      <c r="BJ197">
        <v>0</v>
      </c>
      <c r="BK197">
        <v>0</v>
      </c>
      <c r="BL197">
        <v>0</v>
      </c>
      <c r="BN197" t="s">
        <v>107</v>
      </c>
      <c r="BQ197" t="e">
        <f ca="1">- _xludf.not available in _xludf.Arabic - Donâ€™t know how to _xludf.find/enroll in a suitable program</f>
        <v>#NAME?</v>
      </c>
      <c r="BR197">
        <v>0</v>
      </c>
      <c r="BS197">
        <v>0</v>
      </c>
      <c r="BT197">
        <v>0</v>
      </c>
      <c r="BU197">
        <v>1</v>
      </c>
      <c r="BV197">
        <v>0</v>
      </c>
      <c r="BW197">
        <v>1</v>
      </c>
      <c r="BX197" t="s">
        <v>108</v>
      </c>
      <c r="BY197" t="e">
        <f ca="1">- Difficult to access</f>
        <v>#NAME?</v>
      </c>
      <c r="BZ197">
        <v>0</v>
      </c>
      <c r="CA197">
        <v>0</v>
      </c>
      <c r="CB197">
        <v>0</v>
      </c>
      <c r="CC197">
        <v>1</v>
      </c>
      <c r="CD197">
        <v>0</v>
      </c>
      <c r="CE197" t="e">
        <f ca="1">- Facebook groups/pages  - Friends - Teachers</f>
        <v>#NAME?</v>
      </c>
      <c r="CF197">
        <v>1</v>
      </c>
      <c r="CG197">
        <v>0</v>
      </c>
      <c r="CH197">
        <v>1</v>
      </c>
      <c r="CI197">
        <v>0</v>
      </c>
      <c r="CJ197">
        <v>0</v>
      </c>
      <c r="CK197">
        <v>1</v>
      </c>
      <c r="CL197">
        <v>0</v>
      </c>
      <c r="CN197" t="s">
        <v>109</v>
      </c>
      <c r="CO197" t="s">
        <v>110</v>
      </c>
      <c r="CP197" t="s">
        <v>111</v>
      </c>
      <c r="CQ197">
        <v>3913895</v>
      </c>
      <c r="CR197" t="s">
        <v>740</v>
      </c>
      <c r="CS197" t="s">
        <v>741</v>
      </c>
      <c r="CT197">
        <v>197</v>
      </c>
    </row>
    <row r="198" spans="1:98">
      <c r="A198">
        <v>197</v>
      </c>
      <c r="B198" t="s">
        <v>97</v>
      </c>
      <c r="C198">
        <v>26</v>
      </c>
      <c r="D198" t="s">
        <v>115</v>
      </c>
      <c r="E198" t="s">
        <v>177</v>
      </c>
      <c r="F198" t="s">
        <v>100</v>
      </c>
      <c r="G198" t="s">
        <v>117</v>
      </c>
      <c r="J198" t="s">
        <v>103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1</v>
      </c>
      <c r="Q198">
        <v>0</v>
      </c>
      <c r="R198">
        <v>0</v>
      </c>
      <c r="X198" t="s">
        <v>119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1</v>
      </c>
      <c r="AE198">
        <v>0</v>
      </c>
      <c r="AG198" t="s">
        <v>120</v>
      </c>
      <c r="AH198" t="s">
        <v>146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1</v>
      </c>
      <c r="BA198" t="s">
        <v>107</v>
      </c>
      <c r="BB198" t="e">
        <f ca="1">- Useful but _xludf.not as good as a regular degree</f>
        <v>#NAME?</v>
      </c>
      <c r="BD198" t="e">
        <f ca="1">- I am _xludf.not interested in vocational education</f>
        <v>#NAME?</v>
      </c>
      <c r="BE198">
        <v>1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N198" t="s">
        <v>107</v>
      </c>
      <c r="BQ198" t="e">
        <f ca="1">- Cannot afford The courses - Donâ€™t know how to _xludf.find/enroll in a suitable program</f>
        <v>#NAME?</v>
      </c>
      <c r="BR198">
        <v>0</v>
      </c>
      <c r="BS198">
        <v>0</v>
      </c>
      <c r="BT198">
        <v>0</v>
      </c>
      <c r="BU198">
        <v>1</v>
      </c>
      <c r="BV198">
        <v>1</v>
      </c>
      <c r="BW198">
        <v>0</v>
      </c>
      <c r="BX198" t="s">
        <v>108</v>
      </c>
      <c r="BY198" t="e">
        <f ca="1">- _xludf.not worth The _xludf.time _xludf.or money spent on it - Too Difficult to study alone</f>
        <v>#NAME?</v>
      </c>
      <c r="BZ198">
        <v>0</v>
      </c>
      <c r="CA198">
        <v>1</v>
      </c>
      <c r="CB198">
        <v>0</v>
      </c>
      <c r="CC198">
        <v>0</v>
      </c>
      <c r="CD198">
        <v>1</v>
      </c>
      <c r="CE198" t="e">
        <f ca="1">- Teachers</f>
        <v>#NAME?</v>
      </c>
      <c r="CF198">
        <v>0</v>
      </c>
      <c r="CG198">
        <v>0</v>
      </c>
      <c r="CH198">
        <v>1</v>
      </c>
      <c r="CI198">
        <v>0</v>
      </c>
      <c r="CJ198">
        <v>0</v>
      </c>
      <c r="CK198">
        <v>0</v>
      </c>
      <c r="CL198">
        <v>0</v>
      </c>
      <c r="CN198" t="s">
        <v>109</v>
      </c>
      <c r="CO198" t="s">
        <v>110</v>
      </c>
      <c r="CP198" t="s">
        <v>111</v>
      </c>
      <c r="CQ198">
        <v>3913948</v>
      </c>
      <c r="CR198" t="s">
        <v>742</v>
      </c>
      <c r="CS198" t="s">
        <v>743</v>
      </c>
      <c r="CT198">
        <v>198</v>
      </c>
    </row>
    <row r="199" spans="1:98">
      <c r="A199">
        <v>198</v>
      </c>
      <c r="B199" t="s">
        <v>97</v>
      </c>
      <c r="C199">
        <v>21</v>
      </c>
      <c r="D199" t="s">
        <v>115</v>
      </c>
      <c r="E199" t="s">
        <v>177</v>
      </c>
      <c r="F199" t="s">
        <v>183</v>
      </c>
      <c r="G199" t="s">
        <v>117</v>
      </c>
      <c r="J199" t="s">
        <v>145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1</v>
      </c>
      <c r="R199">
        <v>0</v>
      </c>
      <c r="X199" t="s">
        <v>535</v>
      </c>
      <c r="Y199">
        <v>0</v>
      </c>
      <c r="Z199">
        <v>1</v>
      </c>
      <c r="AA199">
        <v>0</v>
      </c>
      <c r="AB199">
        <v>1</v>
      </c>
      <c r="AC199">
        <v>0</v>
      </c>
      <c r="AD199">
        <v>0</v>
      </c>
      <c r="AE199">
        <v>0</v>
      </c>
      <c r="AG199" t="s">
        <v>120</v>
      </c>
      <c r="AH199" t="s">
        <v>129</v>
      </c>
      <c r="AI199">
        <v>0</v>
      </c>
      <c r="AJ199">
        <v>1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BA199" t="s">
        <v>107</v>
      </c>
      <c r="BB199" t="e">
        <f ca="1">- Useful but _xludf.not as good as a regular degree</f>
        <v>#NAME?</v>
      </c>
      <c r="BD199" t="e">
        <f ca="1">- Nursing / medical care</f>
        <v>#NAME?</v>
      </c>
      <c r="BE199">
        <v>0</v>
      </c>
      <c r="BF199">
        <v>0</v>
      </c>
      <c r="BG199">
        <v>0</v>
      </c>
      <c r="BH199">
        <v>0</v>
      </c>
      <c r="BI199">
        <v>1</v>
      </c>
      <c r="BJ199">
        <v>0</v>
      </c>
      <c r="BK199">
        <v>0</v>
      </c>
      <c r="BL199">
        <v>0</v>
      </c>
      <c r="BN199" t="s">
        <v>107</v>
      </c>
      <c r="BQ199" t="e">
        <f ca="1">- Do _xludf.not _xludf.count towards a recognized qualification - _xludf.not available in subjects I want to study</f>
        <v>#NAME?</v>
      </c>
      <c r="BR199">
        <v>1</v>
      </c>
      <c r="BS199">
        <v>1</v>
      </c>
      <c r="BT199">
        <v>0</v>
      </c>
      <c r="BU199">
        <v>0</v>
      </c>
      <c r="BV199">
        <v>0</v>
      </c>
      <c r="BW199">
        <v>0</v>
      </c>
      <c r="BX199" t="s">
        <v>108</v>
      </c>
      <c r="BY199" t="e">
        <f ca="1">- Useful but _xludf.not as good as going to university</f>
        <v>#NAME?</v>
      </c>
      <c r="BZ199">
        <v>1</v>
      </c>
      <c r="CA199">
        <v>0</v>
      </c>
      <c r="CB199">
        <v>0</v>
      </c>
      <c r="CC199">
        <v>0</v>
      </c>
      <c r="CD199">
        <v>0</v>
      </c>
      <c r="CE199" t="e">
        <f ca="1">- Facebook groups/pages</f>
        <v>#NAME?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1</v>
      </c>
      <c r="CL199">
        <v>0</v>
      </c>
      <c r="CN199" t="s">
        <v>109</v>
      </c>
      <c r="CO199" t="s">
        <v>110</v>
      </c>
      <c r="CP199" t="s">
        <v>111</v>
      </c>
      <c r="CQ199">
        <v>3913987</v>
      </c>
      <c r="CR199" t="s">
        <v>744</v>
      </c>
      <c r="CS199" t="s">
        <v>745</v>
      </c>
      <c r="CT199">
        <v>199</v>
      </c>
    </row>
    <row r="200" spans="1:98">
      <c r="A200">
        <v>199</v>
      </c>
      <c r="B200" t="s">
        <v>384</v>
      </c>
      <c r="C200">
        <v>17</v>
      </c>
      <c r="D200" t="s">
        <v>98</v>
      </c>
      <c r="E200" t="s">
        <v>177</v>
      </c>
      <c r="F200" t="s">
        <v>169</v>
      </c>
      <c r="G200" t="s">
        <v>207</v>
      </c>
      <c r="J200" t="s">
        <v>152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</v>
      </c>
      <c r="X200" t="s">
        <v>136</v>
      </c>
      <c r="Y200">
        <v>0</v>
      </c>
      <c r="Z200">
        <v>0</v>
      </c>
      <c r="AA200">
        <v>0</v>
      </c>
      <c r="AB200">
        <v>1</v>
      </c>
      <c r="AC200">
        <v>1</v>
      </c>
      <c r="AD200">
        <v>0</v>
      </c>
      <c r="AE200">
        <v>0</v>
      </c>
      <c r="AG200" t="s">
        <v>120</v>
      </c>
      <c r="AH200" t="s">
        <v>129</v>
      </c>
      <c r="AI200">
        <v>0</v>
      </c>
      <c r="AJ200">
        <v>1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BA200" t="s">
        <v>106</v>
      </c>
      <c r="BB200" t="e">
        <f ca="1">- Useful but _xludf.not as good as a regular degree</f>
        <v>#NAME?</v>
      </c>
      <c r="BD200" t="e">
        <f ca="1">- Nursing / medical care</f>
        <v>#NAME?</v>
      </c>
      <c r="BE200">
        <v>0</v>
      </c>
      <c r="BF200">
        <v>0</v>
      </c>
      <c r="BG200">
        <v>0</v>
      </c>
      <c r="BH200">
        <v>0</v>
      </c>
      <c r="BI200">
        <v>1</v>
      </c>
      <c r="BJ200">
        <v>0</v>
      </c>
      <c r="BK200">
        <v>0</v>
      </c>
      <c r="BL200">
        <v>0</v>
      </c>
      <c r="BN200" t="s">
        <v>107</v>
      </c>
      <c r="BQ200" t="e">
        <f ca="1">- _xludf.not available in _xludf.Arabic - Cannot afford The courses - Donâ€™t know how to _xludf.find/enroll in a suitable program</f>
        <v>#NAME?</v>
      </c>
      <c r="BR200">
        <v>0</v>
      </c>
      <c r="BS200">
        <v>0</v>
      </c>
      <c r="BT200">
        <v>0</v>
      </c>
      <c r="BU200">
        <v>1</v>
      </c>
      <c r="BV200">
        <v>1</v>
      </c>
      <c r="BW200">
        <v>1</v>
      </c>
      <c r="BX200" t="s">
        <v>257</v>
      </c>
      <c r="BY200" t="e">
        <f ca="1">- _xludf.not worth The _xludf.time _xludf.or money spent on it - Useful but _xludf.not as good as going to university</f>
        <v>#NAME?</v>
      </c>
      <c r="BZ200">
        <v>1</v>
      </c>
      <c r="CA200">
        <v>1</v>
      </c>
      <c r="CB200">
        <v>0</v>
      </c>
      <c r="CC200">
        <v>0</v>
      </c>
      <c r="CD200">
        <v>0</v>
      </c>
      <c r="CE200" t="e">
        <f ca="1">- Facebook groups/pages  - Friends</f>
        <v>#NAME?</v>
      </c>
      <c r="CF200">
        <v>1</v>
      </c>
      <c r="CG200">
        <v>0</v>
      </c>
      <c r="CH200">
        <v>0</v>
      </c>
      <c r="CI200">
        <v>0</v>
      </c>
      <c r="CJ200">
        <v>0</v>
      </c>
      <c r="CK200">
        <v>1</v>
      </c>
      <c r="CL200">
        <v>0</v>
      </c>
      <c r="CN200" t="s">
        <v>109</v>
      </c>
      <c r="CO200" t="s">
        <v>110</v>
      </c>
      <c r="CP200" t="s">
        <v>111</v>
      </c>
      <c r="CQ200">
        <v>3913995</v>
      </c>
      <c r="CR200" t="s">
        <v>746</v>
      </c>
      <c r="CS200" t="s">
        <v>747</v>
      </c>
      <c r="CT200">
        <v>200</v>
      </c>
    </row>
    <row r="201" spans="1:98">
      <c r="A201">
        <v>200</v>
      </c>
      <c r="B201" t="s">
        <v>114</v>
      </c>
      <c r="C201">
        <v>26</v>
      </c>
      <c r="D201" t="s">
        <v>115</v>
      </c>
      <c r="E201" t="s">
        <v>177</v>
      </c>
      <c r="F201" t="s">
        <v>100</v>
      </c>
      <c r="G201" t="s">
        <v>207</v>
      </c>
      <c r="J201" t="s">
        <v>145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</v>
      </c>
      <c r="R201">
        <v>0</v>
      </c>
      <c r="X201" t="s">
        <v>127</v>
      </c>
      <c r="Y201">
        <v>0</v>
      </c>
      <c r="Z201">
        <v>0</v>
      </c>
      <c r="AA201">
        <v>0</v>
      </c>
      <c r="AB201">
        <v>1</v>
      </c>
      <c r="AC201">
        <v>0</v>
      </c>
      <c r="AD201">
        <v>0</v>
      </c>
      <c r="AE201">
        <v>0</v>
      </c>
      <c r="AG201" t="s">
        <v>128</v>
      </c>
      <c r="AH201" t="s">
        <v>216</v>
      </c>
      <c r="AI201">
        <v>0</v>
      </c>
      <c r="AJ201">
        <v>1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1</v>
      </c>
      <c r="BA201" t="s">
        <v>106</v>
      </c>
      <c r="BB201" t="e">
        <f ca="1">- Useful but _xludf.not as good as a regular degree</f>
        <v>#NAME?</v>
      </c>
      <c r="BD201" t="e">
        <f ca="1">- Project Management / Accountancy</f>
        <v>#NAME?</v>
      </c>
      <c r="BE201">
        <v>0</v>
      </c>
      <c r="BF201">
        <v>0</v>
      </c>
      <c r="BG201">
        <v>1</v>
      </c>
      <c r="BH201">
        <v>0</v>
      </c>
      <c r="BI201">
        <v>0</v>
      </c>
      <c r="BJ201">
        <v>0</v>
      </c>
      <c r="BK201">
        <v>0</v>
      </c>
      <c r="BL201">
        <v>0</v>
      </c>
      <c r="BN201" t="s">
        <v>106</v>
      </c>
      <c r="BO201" t="s">
        <v>139</v>
      </c>
      <c r="BP201" t="s">
        <v>748</v>
      </c>
      <c r="BX201" t="s">
        <v>108</v>
      </c>
      <c r="BY201" t="e">
        <f ca="1">- Useful but _xludf.not as good as going to university</f>
        <v>#NAME?</v>
      </c>
      <c r="BZ201">
        <v>1</v>
      </c>
      <c r="CA201">
        <v>0</v>
      </c>
      <c r="CB201">
        <v>0</v>
      </c>
      <c r="CC201">
        <v>0</v>
      </c>
      <c r="CD201">
        <v>0</v>
      </c>
      <c r="CE201" t="e">
        <f ca="1">- Facebook groups/pages</f>
        <v>#NAME?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1</v>
      </c>
      <c r="CL201">
        <v>0</v>
      </c>
      <c r="CN201" t="s">
        <v>109</v>
      </c>
      <c r="CO201" t="s">
        <v>110</v>
      </c>
      <c r="CP201" t="s">
        <v>111</v>
      </c>
      <c r="CQ201">
        <v>3914041</v>
      </c>
      <c r="CR201" t="s">
        <v>749</v>
      </c>
      <c r="CS201" t="s">
        <v>750</v>
      </c>
      <c r="CT201">
        <v>201</v>
      </c>
    </row>
    <row r="202" spans="1:98">
      <c r="A202">
        <v>201</v>
      </c>
      <c r="B202" t="s">
        <v>97</v>
      </c>
      <c r="C202">
        <v>17</v>
      </c>
      <c r="D202" t="s">
        <v>98</v>
      </c>
      <c r="E202" t="s">
        <v>133</v>
      </c>
      <c r="F202" t="s">
        <v>169</v>
      </c>
      <c r="G202" t="s">
        <v>207</v>
      </c>
      <c r="J202" t="s">
        <v>334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1</v>
      </c>
      <c r="R202">
        <v>1</v>
      </c>
      <c r="X202" t="s">
        <v>127</v>
      </c>
      <c r="Y202">
        <v>0</v>
      </c>
      <c r="Z202">
        <v>0</v>
      </c>
      <c r="AA202">
        <v>0</v>
      </c>
      <c r="AB202">
        <v>1</v>
      </c>
      <c r="AC202">
        <v>0</v>
      </c>
      <c r="AD202">
        <v>0</v>
      </c>
      <c r="AE202">
        <v>0</v>
      </c>
      <c r="AG202" t="s">
        <v>120</v>
      </c>
      <c r="AH202" t="s">
        <v>129</v>
      </c>
      <c r="AI202">
        <v>0</v>
      </c>
      <c r="AJ202">
        <v>1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BA202" t="s">
        <v>106</v>
      </c>
      <c r="BB202" t="e">
        <f ca="1">- Very Useful _xludf.and provides a job opportunity _xludf.right away.</f>
        <v>#NAME?</v>
      </c>
      <c r="BD202" t="e">
        <f ca="1">- I am _xludf.not interested in vocational education</f>
        <v>#NAME?</v>
      </c>
      <c r="BE202">
        <v>1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N202" t="s">
        <v>107</v>
      </c>
      <c r="BQ202" t="e">
        <f ca="1">- Donâ€™t know how to _xludf.find/enroll in a suitable program</f>
        <v>#NAME?</v>
      </c>
      <c r="BR202">
        <v>0</v>
      </c>
      <c r="BS202">
        <v>0</v>
      </c>
      <c r="BT202">
        <v>0</v>
      </c>
      <c r="BU202">
        <v>1</v>
      </c>
      <c r="BV202">
        <v>0</v>
      </c>
      <c r="BW202">
        <v>0</v>
      </c>
      <c r="BX202" t="s">
        <v>108</v>
      </c>
      <c r="BY202" t="e">
        <f ca="1">- Useful but _xludf.not as good as going to university</f>
        <v>#NAME?</v>
      </c>
      <c r="BZ202">
        <v>1</v>
      </c>
      <c r="CA202">
        <v>0</v>
      </c>
      <c r="CB202">
        <v>0</v>
      </c>
      <c r="CC202">
        <v>0</v>
      </c>
      <c r="CD202">
        <v>0</v>
      </c>
      <c r="CE202" t="e">
        <f ca="1">- Friends - Teachers</f>
        <v>#NAME?</v>
      </c>
      <c r="CF202">
        <v>1</v>
      </c>
      <c r="CG202">
        <v>0</v>
      </c>
      <c r="CH202">
        <v>1</v>
      </c>
      <c r="CI202">
        <v>0</v>
      </c>
      <c r="CJ202">
        <v>0</v>
      </c>
      <c r="CK202">
        <v>0</v>
      </c>
      <c r="CL202">
        <v>0</v>
      </c>
      <c r="CN202" t="s">
        <v>109</v>
      </c>
      <c r="CO202" t="s">
        <v>110</v>
      </c>
      <c r="CP202" t="s">
        <v>111</v>
      </c>
      <c r="CQ202">
        <v>3914136</v>
      </c>
      <c r="CR202" t="s">
        <v>751</v>
      </c>
      <c r="CS202" t="s">
        <v>752</v>
      </c>
      <c r="CT202">
        <v>202</v>
      </c>
    </row>
    <row r="203" spans="1:98">
      <c r="A203">
        <v>202</v>
      </c>
      <c r="B203" t="s">
        <v>346</v>
      </c>
      <c r="C203">
        <v>24</v>
      </c>
      <c r="D203" t="s">
        <v>115</v>
      </c>
      <c r="E203" t="s">
        <v>133</v>
      </c>
      <c r="F203" t="s">
        <v>169</v>
      </c>
      <c r="G203" t="s">
        <v>117</v>
      </c>
      <c r="J203" t="s">
        <v>575</v>
      </c>
      <c r="K203">
        <v>1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1</v>
      </c>
      <c r="R203">
        <v>0</v>
      </c>
      <c r="T203" t="s">
        <v>568</v>
      </c>
      <c r="X203" t="s">
        <v>209</v>
      </c>
      <c r="Y203">
        <v>0</v>
      </c>
      <c r="Z203">
        <v>0</v>
      </c>
      <c r="AA203">
        <v>0</v>
      </c>
      <c r="AB203">
        <v>1</v>
      </c>
      <c r="AC203">
        <v>0</v>
      </c>
      <c r="AD203">
        <v>1</v>
      </c>
      <c r="AE203">
        <v>0</v>
      </c>
      <c r="AG203" t="s">
        <v>104</v>
      </c>
      <c r="AH203" t="s">
        <v>129</v>
      </c>
      <c r="AI203">
        <v>0</v>
      </c>
      <c r="AJ203">
        <v>1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BA203" t="s">
        <v>107</v>
      </c>
      <c r="BB203" t="e">
        <f ca="1">- Useful but _xludf.not as good as a regular degree</f>
        <v>#NAME?</v>
      </c>
      <c r="BD203" t="e">
        <f ca="1">- Project Management / Accountancy - Tourism / Restaurant _xludf.and hotel Management</f>
        <v>#NAME?</v>
      </c>
      <c r="BE203">
        <v>0</v>
      </c>
      <c r="BF203">
        <v>0</v>
      </c>
      <c r="BG203">
        <v>1</v>
      </c>
      <c r="BH203">
        <v>1</v>
      </c>
      <c r="BI203">
        <v>0</v>
      </c>
      <c r="BJ203">
        <v>0</v>
      </c>
      <c r="BK203">
        <v>0</v>
      </c>
      <c r="BL203">
        <v>0</v>
      </c>
      <c r="BN203" t="s">
        <v>107</v>
      </c>
      <c r="BQ203" t="e">
        <f ca="1">- _xludf.not available in _xludf.Arabic - Cannot afford The courses</f>
        <v>#NAME?</v>
      </c>
      <c r="BR203">
        <v>0</v>
      </c>
      <c r="BS203">
        <v>0</v>
      </c>
      <c r="BT203">
        <v>0</v>
      </c>
      <c r="BU203">
        <v>0</v>
      </c>
      <c r="BV203">
        <v>1</v>
      </c>
      <c r="BW203">
        <v>1</v>
      </c>
      <c r="BX203" t="s">
        <v>108</v>
      </c>
      <c r="BY203" t="e">
        <f ca="1">- Very Useful, as good as a regular degree</f>
        <v>#NAME?</v>
      </c>
      <c r="BZ203">
        <v>0</v>
      </c>
      <c r="CA203">
        <v>0</v>
      </c>
      <c r="CB203">
        <v>1</v>
      </c>
      <c r="CC203">
        <v>0</v>
      </c>
      <c r="CD203">
        <v>0</v>
      </c>
      <c r="CE203" t="e">
        <f ca="1">- Facebook groups/pages</f>
        <v>#NAME?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1</v>
      </c>
      <c r="CL203">
        <v>0</v>
      </c>
      <c r="CN203" t="s">
        <v>109</v>
      </c>
      <c r="CO203" t="s">
        <v>110</v>
      </c>
      <c r="CP203" t="s">
        <v>111</v>
      </c>
      <c r="CQ203">
        <v>3914143</v>
      </c>
      <c r="CR203" t="s">
        <v>753</v>
      </c>
      <c r="CS203" t="s">
        <v>754</v>
      </c>
      <c r="CT203">
        <v>203</v>
      </c>
    </row>
    <row r="204" spans="1:98">
      <c r="A204">
        <v>203</v>
      </c>
      <c r="B204" t="s">
        <v>236</v>
      </c>
      <c r="C204">
        <v>26</v>
      </c>
      <c r="D204" t="s">
        <v>115</v>
      </c>
      <c r="E204" t="s">
        <v>379</v>
      </c>
      <c r="F204" t="s">
        <v>100</v>
      </c>
      <c r="G204" t="s">
        <v>117</v>
      </c>
      <c r="J204" t="s">
        <v>517</v>
      </c>
      <c r="K204">
        <v>1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</v>
      </c>
      <c r="T204" t="s">
        <v>755</v>
      </c>
      <c r="X204" t="s">
        <v>661</v>
      </c>
      <c r="Y204">
        <v>0</v>
      </c>
      <c r="Z204">
        <v>0</v>
      </c>
      <c r="AA204">
        <v>0</v>
      </c>
      <c r="AB204">
        <v>1</v>
      </c>
      <c r="AC204">
        <v>0</v>
      </c>
      <c r="AD204">
        <v>0</v>
      </c>
      <c r="AE204">
        <v>1</v>
      </c>
      <c r="AF204" t="s">
        <v>683</v>
      </c>
      <c r="AG204" t="s">
        <v>120</v>
      </c>
      <c r="AH204" t="s">
        <v>146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1</v>
      </c>
      <c r="BA204" t="s">
        <v>106</v>
      </c>
      <c r="BB204" t="e">
        <f ca="1">- Useful but _xludf.not as good as a regular degree</f>
        <v>#NAME?</v>
      </c>
      <c r="BD204" t="e">
        <f ca="1">- Nursing / medical care</f>
        <v>#NAME?</v>
      </c>
      <c r="BE204">
        <v>0</v>
      </c>
      <c r="BF204">
        <v>0</v>
      </c>
      <c r="BG204">
        <v>0</v>
      </c>
      <c r="BH204">
        <v>0</v>
      </c>
      <c r="BI204">
        <v>1</v>
      </c>
      <c r="BJ204">
        <v>0</v>
      </c>
      <c r="BK204">
        <v>0</v>
      </c>
      <c r="BL204">
        <v>0</v>
      </c>
      <c r="BN204" t="s">
        <v>107</v>
      </c>
      <c r="BQ204" t="e">
        <f ca="1">- No internet connection / computer</f>
        <v>#NAME?</v>
      </c>
      <c r="BR204">
        <v>0</v>
      </c>
      <c r="BS204">
        <v>0</v>
      </c>
      <c r="BT204">
        <v>1</v>
      </c>
      <c r="BU204">
        <v>0</v>
      </c>
      <c r="BV204">
        <v>0</v>
      </c>
      <c r="BW204">
        <v>0</v>
      </c>
      <c r="BX204" t="s">
        <v>108</v>
      </c>
      <c r="BY204" t="e">
        <f ca="1">- Too Difficult to study alone</f>
        <v>#NAME?</v>
      </c>
      <c r="BZ204">
        <v>0</v>
      </c>
      <c r="CA204">
        <v>0</v>
      </c>
      <c r="CB204">
        <v>0</v>
      </c>
      <c r="CC204">
        <v>0</v>
      </c>
      <c r="CD204">
        <v>1</v>
      </c>
      <c r="CE204" t="e">
        <f ca="1">- Facebook groups/pages  - Teachers</f>
        <v>#NAME?</v>
      </c>
      <c r="CF204">
        <v>0</v>
      </c>
      <c r="CG204">
        <v>0</v>
      </c>
      <c r="CH204">
        <v>1</v>
      </c>
      <c r="CI204">
        <v>0</v>
      </c>
      <c r="CJ204">
        <v>0</v>
      </c>
      <c r="CK204">
        <v>1</v>
      </c>
      <c r="CL204">
        <v>0</v>
      </c>
      <c r="CN204" t="s">
        <v>109</v>
      </c>
      <c r="CO204" t="s">
        <v>110</v>
      </c>
      <c r="CP204" t="s">
        <v>111</v>
      </c>
      <c r="CQ204">
        <v>3914220</v>
      </c>
      <c r="CR204" t="s">
        <v>756</v>
      </c>
      <c r="CS204" t="s">
        <v>757</v>
      </c>
      <c r="CT204">
        <v>204</v>
      </c>
    </row>
    <row r="205" spans="1:98">
      <c r="A205">
        <v>204</v>
      </c>
      <c r="B205" t="s">
        <v>758</v>
      </c>
      <c r="C205">
        <v>28</v>
      </c>
      <c r="D205" t="s">
        <v>115</v>
      </c>
      <c r="E205" t="s">
        <v>151</v>
      </c>
      <c r="F205" t="s">
        <v>144</v>
      </c>
      <c r="G205" t="s">
        <v>117</v>
      </c>
      <c r="J205" t="s">
        <v>759</v>
      </c>
      <c r="K205">
        <v>0</v>
      </c>
      <c r="L205">
        <v>1</v>
      </c>
      <c r="M205">
        <v>0</v>
      </c>
      <c r="N205">
        <v>1</v>
      </c>
      <c r="O205">
        <v>0</v>
      </c>
      <c r="P205">
        <v>0</v>
      </c>
      <c r="Q205">
        <v>0</v>
      </c>
      <c r="R205">
        <v>0</v>
      </c>
      <c r="S205" t="s">
        <v>760</v>
      </c>
      <c r="X205" t="s">
        <v>119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1</v>
      </c>
      <c r="AE205">
        <v>0</v>
      </c>
      <c r="AG205" t="s">
        <v>120</v>
      </c>
      <c r="AH205" t="s">
        <v>158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1</v>
      </c>
      <c r="AO205">
        <v>0</v>
      </c>
      <c r="AP205">
        <v>0</v>
      </c>
      <c r="BA205" t="s">
        <v>107</v>
      </c>
      <c r="BB205" t="e">
        <f ca="1">- Useful but _xludf.not as good as a regular degree</f>
        <v>#NAME?</v>
      </c>
      <c r="BD205" t="e">
        <f ca="1">- Project Management / Accountancy</f>
        <v>#NAME?</v>
      </c>
      <c r="BE205">
        <v>0</v>
      </c>
      <c r="BF205">
        <v>0</v>
      </c>
      <c r="BG205">
        <v>1</v>
      </c>
      <c r="BH205">
        <v>0</v>
      </c>
      <c r="BI205">
        <v>0</v>
      </c>
      <c r="BJ205">
        <v>0</v>
      </c>
      <c r="BK205">
        <v>0</v>
      </c>
      <c r="BL205">
        <v>0</v>
      </c>
      <c r="BN205" t="s">
        <v>107</v>
      </c>
      <c r="BQ205" t="e">
        <f ca="1">- Cannot afford The courses</f>
        <v>#NAME?</v>
      </c>
      <c r="BR205">
        <v>0</v>
      </c>
      <c r="BS205">
        <v>0</v>
      </c>
      <c r="BT205">
        <v>0</v>
      </c>
      <c r="BU205">
        <v>0</v>
      </c>
      <c r="BV205">
        <v>1</v>
      </c>
      <c r="BW205">
        <v>0</v>
      </c>
      <c r="BX205" t="s">
        <v>179</v>
      </c>
      <c r="BY205" t="e">
        <f ca="1">- Useful but _xludf.not as good as going to university</f>
        <v>#NAME?</v>
      </c>
      <c r="BZ205">
        <v>1</v>
      </c>
      <c r="CA205">
        <v>0</v>
      </c>
      <c r="CB205">
        <v>0</v>
      </c>
      <c r="CC205">
        <v>0</v>
      </c>
      <c r="CD205">
        <v>0</v>
      </c>
      <c r="CE205" t="e">
        <f ca="1">- Facebook groups/pages</f>
        <v>#NAME?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1</v>
      </c>
      <c r="CL205">
        <v>0</v>
      </c>
      <c r="CN205" t="s">
        <v>109</v>
      </c>
      <c r="CO205" t="s">
        <v>110</v>
      </c>
      <c r="CP205" t="s">
        <v>111</v>
      </c>
      <c r="CQ205">
        <v>3914287</v>
      </c>
      <c r="CR205" t="s">
        <v>761</v>
      </c>
      <c r="CS205" t="s">
        <v>762</v>
      </c>
      <c r="CT205">
        <v>205</v>
      </c>
    </row>
    <row r="206" spans="1:98">
      <c r="A206">
        <v>205</v>
      </c>
      <c r="B206" t="s">
        <v>384</v>
      </c>
      <c r="C206">
        <v>21</v>
      </c>
      <c r="D206" t="s">
        <v>98</v>
      </c>
      <c r="E206" t="s">
        <v>177</v>
      </c>
      <c r="F206" t="s">
        <v>100</v>
      </c>
      <c r="G206" t="s">
        <v>117</v>
      </c>
      <c r="J206" t="s">
        <v>103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1</v>
      </c>
      <c r="Q206">
        <v>0</v>
      </c>
      <c r="R206">
        <v>0</v>
      </c>
      <c r="X206" t="s">
        <v>119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1</v>
      </c>
      <c r="AE206">
        <v>0</v>
      </c>
      <c r="AG206" t="s">
        <v>120</v>
      </c>
      <c r="AH206" t="s">
        <v>284</v>
      </c>
      <c r="AI206">
        <v>0</v>
      </c>
      <c r="AJ206">
        <v>1</v>
      </c>
      <c r="AK206">
        <v>0</v>
      </c>
      <c r="AL206">
        <v>1</v>
      </c>
      <c r="AM206">
        <v>0</v>
      </c>
      <c r="AN206">
        <v>0</v>
      </c>
      <c r="AO206">
        <v>0</v>
      </c>
      <c r="AP206">
        <v>0</v>
      </c>
      <c r="BA206" t="s">
        <v>107</v>
      </c>
      <c r="BB206" t="e">
        <f ca="1">- Useful but _xludf.not as good as a regular degree</f>
        <v>#NAME?</v>
      </c>
      <c r="BD206" t="e">
        <f ca="1">- Tourism / Restaurant _xludf.and hotel Management</f>
        <v>#NAME?</v>
      </c>
      <c r="BE206">
        <v>0</v>
      </c>
      <c r="BF206">
        <v>0</v>
      </c>
      <c r="BG206">
        <v>0</v>
      </c>
      <c r="BH206">
        <v>1</v>
      </c>
      <c r="BI206">
        <v>0</v>
      </c>
      <c r="BJ206">
        <v>0</v>
      </c>
      <c r="BK206">
        <v>0</v>
      </c>
      <c r="BL206">
        <v>0</v>
      </c>
      <c r="BN206" t="s">
        <v>107</v>
      </c>
      <c r="BQ206" t="e">
        <f ca="1">- Donâ€™t know how to _xludf.find/enroll in a suitable program</f>
        <v>#NAME?</v>
      </c>
      <c r="BR206">
        <v>0</v>
      </c>
      <c r="BS206">
        <v>0</v>
      </c>
      <c r="BT206">
        <v>0</v>
      </c>
      <c r="BU206">
        <v>1</v>
      </c>
      <c r="BV206">
        <v>0</v>
      </c>
      <c r="BW206">
        <v>0</v>
      </c>
      <c r="BX206" t="s">
        <v>108</v>
      </c>
      <c r="BY206" t="e">
        <f ca="1">- Useful but _xludf.not as good as going to university</f>
        <v>#NAME?</v>
      </c>
      <c r="BZ206">
        <v>1</v>
      </c>
      <c r="CA206">
        <v>0</v>
      </c>
      <c r="CB206">
        <v>0</v>
      </c>
      <c r="CC206">
        <v>0</v>
      </c>
      <c r="CD206">
        <v>0</v>
      </c>
      <c r="CE206" t="e">
        <f ca="1">- Facebook groups/pages  - Friends</f>
        <v>#NAME?</v>
      </c>
      <c r="CF206">
        <v>1</v>
      </c>
      <c r="CG206">
        <v>0</v>
      </c>
      <c r="CH206">
        <v>0</v>
      </c>
      <c r="CI206">
        <v>0</v>
      </c>
      <c r="CJ206">
        <v>0</v>
      </c>
      <c r="CK206">
        <v>1</v>
      </c>
      <c r="CL206">
        <v>0</v>
      </c>
      <c r="CN206" t="s">
        <v>109</v>
      </c>
      <c r="CO206" t="s">
        <v>110</v>
      </c>
      <c r="CP206" t="s">
        <v>111</v>
      </c>
      <c r="CQ206">
        <v>3914330</v>
      </c>
      <c r="CR206" t="s">
        <v>763</v>
      </c>
      <c r="CS206" t="s">
        <v>764</v>
      </c>
      <c r="CT206">
        <v>206</v>
      </c>
    </row>
    <row r="207" spans="1:98">
      <c r="A207">
        <v>206</v>
      </c>
      <c r="B207" t="s">
        <v>384</v>
      </c>
      <c r="C207">
        <v>21</v>
      </c>
      <c r="D207" t="s">
        <v>98</v>
      </c>
      <c r="E207" t="s">
        <v>177</v>
      </c>
      <c r="F207" t="s">
        <v>169</v>
      </c>
      <c r="G207" t="s">
        <v>117</v>
      </c>
      <c r="J207" t="s">
        <v>297</v>
      </c>
      <c r="K207">
        <v>0</v>
      </c>
      <c r="L207">
        <v>0</v>
      </c>
      <c r="M207">
        <v>0</v>
      </c>
      <c r="N207">
        <v>1</v>
      </c>
      <c r="O207">
        <v>0</v>
      </c>
      <c r="P207">
        <v>0</v>
      </c>
      <c r="Q207">
        <v>1</v>
      </c>
      <c r="R207">
        <v>0</v>
      </c>
      <c r="X207" t="s">
        <v>272</v>
      </c>
      <c r="Y207">
        <v>0</v>
      </c>
      <c r="Z207">
        <v>0</v>
      </c>
      <c r="AA207">
        <v>0</v>
      </c>
      <c r="AB207">
        <v>0</v>
      </c>
      <c r="AC207">
        <v>1</v>
      </c>
      <c r="AD207">
        <v>1</v>
      </c>
      <c r="AE207">
        <v>0</v>
      </c>
      <c r="AG207" t="s">
        <v>120</v>
      </c>
      <c r="AH207" t="s">
        <v>129</v>
      </c>
      <c r="AI207">
        <v>0</v>
      </c>
      <c r="AJ207">
        <v>1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BA207" t="s">
        <v>106</v>
      </c>
      <c r="BB207" t="e">
        <f ca="1">- Useful but _xludf.not as good as a regular degree</f>
        <v>#NAME?</v>
      </c>
      <c r="BD207" t="e">
        <f ca="1">- Project Management / Accountancy - Nursing / medical care</f>
        <v>#NAME?</v>
      </c>
      <c r="BE207">
        <v>0</v>
      </c>
      <c r="BF207">
        <v>0</v>
      </c>
      <c r="BG207">
        <v>1</v>
      </c>
      <c r="BH207">
        <v>0</v>
      </c>
      <c r="BI207">
        <v>1</v>
      </c>
      <c r="BJ207">
        <v>0</v>
      </c>
      <c r="BK207">
        <v>0</v>
      </c>
      <c r="BL207">
        <v>0</v>
      </c>
      <c r="BN207" t="s">
        <v>107</v>
      </c>
      <c r="BQ207" t="e">
        <f ca="1">- No internet connection / computer - Donâ€™t know how to _xludf.find/enroll in a suitable program</f>
        <v>#NAME?</v>
      </c>
      <c r="BR207">
        <v>0</v>
      </c>
      <c r="BS207">
        <v>0</v>
      </c>
      <c r="BT207">
        <v>1</v>
      </c>
      <c r="BU207">
        <v>1</v>
      </c>
      <c r="BV207">
        <v>0</v>
      </c>
      <c r="BW207">
        <v>0</v>
      </c>
      <c r="BX207" t="s">
        <v>108</v>
      </c>
      <c r="BY207" t="e">
        <f ca="1">- Useful but _xludf.not as good as going to university</f>
        <v>#NAME?</v>
      </c>
      <c r="BZ207">
        <v>1</v>
      </c>
      <c r="CA207">
        <v>0</v>
      </c>
      <c r="CB207">
        <v>0</v>
      </c>
      <c r="CC207">
        <v>0</v>
      </c>
      <c r="CD207">
        <v>0</v>
      </c>
      <c r="CE207" t="e">
        <f ca="1">- Facebook groups/pages</f>
        <v>#NAME?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1</v>
      </c>
      <c r="CL207">
        <v>0</v>
      </c>
      <c r="CN207" t="s">
        <v>109</v>
      </c>
      <c r="CO207" t="s">
        <v>110</v>
      </c>
      <c r="CP207" t="s">
        <v>111</v>
      </c>
      <c r="CQ207">
        <v>3914352</v>
      </c>
      <c r="CR207" t="s">
        <v>765</v>
      </c>
      <c r="CS207" t="s">
        <v>766</v>
      </c>
      <c r="CT207">
        <v>207</v>
      </c>
    </row>
    <row r="208" spans="1:98">
      <c r="A208">
        <v>207</v>
      </c>
      <c r="B208" t="s">
        <v>758</v>
      </c>
      <c r="C208">
        <v>22</v>
      </c>
      <c r="D208" t="s">
        <v>98</v>
      </c>
      <c r="E208" t="s">
        <v>151</v>
      </c>
      <c r="F208" t="s">
        <v>100</v>
      </c>
      <c r="G208" t="s">
        <v>117</v>
      </c>
      <c r="J208" t="s">
        <v>492</v>
      </c>
      <c r="K208">
        <v>0</v>
      </c>
      <c r="L208">
        <v>0</v>
      </c>
      <c r="M208">
        <v>0</v>
      </c>
      <c r="N208">
        <v>0</v>
      </c>
      <c r="O208">
        <v>1</v>
      </c>
      <c r="P208">
        <v>1</v>
      </c>
      <c r="Q208">
        <v>0</v>
      </c>
      <c r="R208">
        <v>0</v>
      </c>
      <c r="X208" t="s">
        <v>136</v>
      </c>
      <c r="Y208">
        <v>0</v>
      </c>
      <c r="Z208">
        <v>0</v>
      </c>
      <c r="AA208">
        <v>0</v>
      </c>
      <c r="AB208">
        <v>1</v>
      </c>
      <c r="AC208">
        <v>1</v>
      </c>
      <c r="AD208">
        <v>0</v>
      </c>
      <c r="AE208">
        <v>0</v>
      </c>
      <c r="AG208" t="s">
        <v>120</v>
      </c>
      <c r="AH208" t="s">
        <v>129</v>
      </c>
      <c r="AI208">
        <v>0</v>
      </c>
      <c r="AJ208">
        <v>1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BA208" t="s">
        <v>107</v>
      </c>
      <c r="BB208" t="e">
        <f ca="1">- _xludf.not Useful</f>
        <v>#NAME?</v>
      </c>
      <c r="BD208" t="e">
        <f ca="1">- Nursing / medical care</f>
        <v>#NAME?</v>
      </c>
      <c r="BE208">
        <v>0</v>
      </c>
      <c r="BF208">
        <v>0</v>
      </c>
      <c r="BG208">
        <v>0</v>
      </c>
      <c r="BH208">
        <v>0</v>
      </c>
      <c r="BI208">
        <v>1</v>
      </c>
      <c r="BJ208">
        <v>0</v>
      </c>
      <c r="BK208">
        <v>0</v>
      </c>
      <c r="BL208">
        <v>0</v>
      </c>
      <c r="BN208" t="s">
        <v>107</v>
      </c>
      <c r="BQ208" t="e">
        <f ca="1">- _xludf.not available in subjects I want to study</f>
        <v>#NAME?</v>
      </c>
      <c r="BR208">
        <v>1</v>
      </c>
      <c r="BS208">
        <v>0</v>
      </c>
      <c r="BT208">
        <v>0</v>
      </c>
      <c r="BU208">
        <v>0</v>
      </c>
      <c r="BV208">
        <v>0</v>
      </c>
      <c r="BW208">
        <v>0</v>
      </c>
      <c r="BX208" t="s">
        <v>108</v>
      </c>
      <c r="BY208" t="s">
        <v>199</v>
      </c>
      <c r="BZ208">
        <v>1</v>
      </c>
      <c r="CA208">
        <v>0</v>
      </c>
      <c r="CB208">
        <v>0</v>
      </c>
      <c r="CC208">
        <v>0</v>
      </c>
      <c r="CD208">
        <v>1</v>
      </c>
      <c r="CE208" t="e">
        <f ca="1">- Facebook groups/pages</f>
        <v>#NAME?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1</v>
      </c>
      <c r="CL208">
        <v>0</v>
      </c>
      <c r="CN208" t="s">
        <v>109</v>
      </c>
      <c r="CO208" t="s">
        <v>110</v>
      </c>
      <c r="CP208" t="s">
        <v>111</v>
      </c>
      <c r="CQ208">
        <v>3914362</v>
      </c>
      <c r="CR208" t="s">
        <v>767</v>
      </c>
      <c r="CS208" t="s">
        <v>768</v>
      </c>
      <c r="CT208">
        <v>208</v>
      </c>
    </row>
    <row r="209" spans="1:98">
      <c r="A209">
        <v>208</v>
      </c>
      <c r="B209" t="s">
        <v>97</v>
      </c>
      <c r="C209">
        <v>26</v>
      </c>
      <c r="D209" t="s">
        <v>98</v>
      </c>
      <c r="E209" t="s">
        <v>177</v>
      </c>
      <c r="F209" t="s">
        <v>157</v>
      </c>
      <c r="G209" t="s">
        <v>117</v>
      </c>
      <c r="J209" t="s">
        <v>769</v>
      </c>
      <c r="K209">
        <v>1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1</v>
      </c>
      <c r="R209">
        <v>1</v>
      </c>
      <c r="T209" t="s">
        <v>770</v>
      </c>
      <c r="X209" t="s">
        <v>127</v>
      </c>
      <c r="Y209">
        <v>0</v>
      </c>
      <c r="Z209">
        <v>0</v>
      </c>
      <c r="AA209">
        <v>0</v>
      </c>
      <c r="AB209">
        <v>1</v>
      </c>
      <c r="AC209">
        <v>0</v>
      </c>
      <c r="AD209">
        <v>0</v>
      </c>
      <c r="AE209">
        <v>0</v>
      </c>
      <c r="AG209" t="s">
        <v>120</v>
      </c>
      <c r="AH209" t="s">
        <v>771</v>
      </c>
      <c r="AI209">
        <v>0</v>
      </c>
      <c r="AJ209">
        <v>0</v>
      </c>
      <c r="AK209">
        <v>0</v>
      </c>
      <c r="AL209">
        <v>1</v>
      </c>
      <c r="AM209">
        <v>0</v>
      </c>
      <c r="AN209">
        <v>1</v>
      </c>
      <c r="AO209">
        <v>1</v>
      </c>
      <c r="AP209">
        <v>0</v>
      </c>
      <c r="BA209" t="s">
        <v>107</v>
      </c>
      <c r="BB209" t="e">
        <f ca="1">- Useful but _xludf.not as good as a regular degree</f>
        <v>#NAME?</v>
      </c>
      <c r="BD209" t="e">
        <f ca="1">- Project Management / Accountancy</f>
        <v>#NAME?</v>
      </c>
      <c r="BE209">
        <v>0</v>
      </c>
      <c r="BF209">
        <v>0</v>
      </c>
      <c r="BG209">
        <v>1</v>
      </c>
      <c r="BH209">
        <v>0</v>
      </c>
      <c r="BI209">
        <v>0</v>
      </c>
      <c r="BJ209">
        <v>0</v>
      </c>
      <c r="BK209">
        <v>0</v>
      </c>
      <c r="BL209">
        <v>0</v>
      </c>
      <c r="BN209" t="s">
        <v>107</v>
      </c>
      <c r="BQ209" t="e">
        <f ca="1">- No internet connection / computer</f>
        <v>#NAME?</v>
      </c>
      <c r="BR209">
        <v>0</v>
      </c>
      <c r="BS209">
        <v>0</v>
      </c>
      <c r="BT209">
        <v>1</v>
      </c>
      <c r="BU209">
        <v>0</v>
      </c>
      <c r="BV209">
        <v>0</v>
      </c>
      <c r="BW209">
        <v>0</v>
      </c>
      <c r="BX209" t="s">
        <v>108</v>
      </c>
      <c r="BY209" t="s">
        <v>199</v>
      </c>
      <c r="BZ209">
        <v>1</v>
      </c>
      <c r="CA209">
        <v>0</v>
      </c>
      <c r="CB209">
        <v>0</v>
      </c>
      <c r="CC209">
        <v>0</v>
      </c>
      <c r="CD209">
        <v>1</v>
      </c>
      <c r="CE209" t="e">
        <f ca="1">- Facebook groups/pages  - Friends</f>
        <v>#NAME?</v>
      </c>
      <c r="CF209">
        <v>1</v>
      </c>
      <c r="CG209">
        <v>0</v>
      </c>
      <c r="CH209">
        <v>0</v>
      </c>
      <c r="CI209">
        <v>0</v>
      </c>
      <c r="CJ209">
        <v>0</v>
      </c>
      <c r="CK209">
        <v>1</v>
      </c>
      <c r="CL209">
        <v>0</v>
      </c>
      <c r="CN209" t="s">
        <v>109</v>
      </c>
      <c r="CO209" t="s">
        <v>110</v>
      </c>
      <c r="CP209" t="s">
        <v>111</v>
      </c>
      <c r="CQ209">
        <v>3914391</v>
      </c>
      <c r="CR209" t="s">
        <v>772</v>
      </c>
      <c r="CS209" t="s">
        <v>773</v>
      </c>
      <c r="CT209">
        <v>209</v>
      </c>
    </row>
    <row r="210" spans="1:98">
      <c r="A210">
        <v>209</v>
      </c>
      <c r="B210" t="s">
        <v>97</v>
      </c>
      <c r="C210">
        <v>17</v>
      </c>
      <c r="D210" t="s">
        <v>115</v>
      </c>
      <c r="E210" t="s">
        <v>177</v>
      </c>
      <c r="F210" t="s">
        <v>277</v>
      </c>
      <c r="G210" t="s">
        <v>117</v>
      </c>
      <c r="J210" t="s">
        <v>334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1</v>
      </c>
      <c r="R210">
        <v>1</v>
      </c>
      <c r="X210" t="s">
        <v>127</v>
      </c>
      <c r="Y210">
        <v>0</v>
      </c>
      <c r="Z210">
        <v>0</v>
      </c>
      <c r="AA210">
        <v>0</v>
      </c>
      <c r="AB210">
        <v>1</v>
      </c>
      <c r="AC210">
        <v>0</v>
      </c>
      <c r="AD210">
        <v>0</v>
      </c>
      <c r="AE210">
        <v>0</v>
      </c>
      <c r="AG210" t="s">
        <v>120</v>
      </c>
      <c r="AH210" t="s">
        <v>184</v>
      </c>
      <c r="AI210">
        <v>1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R210" t="s">
        <v>107</v>
      </c>
      <c r="AS210" t="e">
        <f ca="1">- Cannot contact public servants _xludf.or Teachers - School, college _xludf.or directorate out of service</f>
        <v>#NAME?</v>
      </c>
      <c r="AT210">
        <v>1</v>
      </c>
      <c r="AU210">
        <v>0</v>
      </c>
      <c r="AV210">
        <v>1</v>
      </c>
      <c r="AW210">
        <v>0</v>
      </c>
      <c r="AX210">
        <v>0</v>
      </c>
      <c r="AY210">
        <v>0</v>
      </c>
      <c r="BA210" t="s">
        <v>107</v>
      </c>
      <c r="BB210" t="e">
        <f ca="1">- Useful but _xludf.not as good as a regular degree</f>
        <v>#NAME?</v>
      </c>
      <c r="BD210" t="e">
        <f ca="1">- Project Management / Accountancy - Nursing / medical care</f>
        <v>#NAME?</v>
      </c>
      <c r="BE210">
        <v>0</v>
      </c>
      <c r="BF210">
        <v>0</v>
      </c>
      <c r="BG210">
        <v>1</v>
      </c>
      <c r="BH210">
        <v>0</v>
      </c>
      <c r="BI210">
        <v>1</v>
      </c>
      <c r="BJ210">
        <v>0</v>
      </c>
      <c r="BK210">
        <v>0</v>
      </c>
      <c r="BL210">
        <v>0</v>
      </c>
      <c r="BN210" t="s">
        <v>107</v>
      </c>
      <c r="BQ210" t="e">
        <f ca="1">- No internet connection / computer - Donâ€™t know how to _xludf.find/enroll in a suitable program</f>
        <v>#NAME?</v>
      </c>
      <c r="BR210">
        <v>0</v>
      </c>
      <c r="BS210">
        <v>0</v>
      </c>
      <c r="BT210">
        <v>1</v>
      </c>
      <c r="BU210">
        <v>1</v>
      </c>
      <c r="BV210">
        <v>0</v>
      </c>
      <c r="BW210">
        <v>0</v>
      </c>
      <c r="BX210" t="s">
        <v>108</v>
      </c>
      <c r="BY210" t="s">
        <v>199</v>
      </c>
      <c r="BZ210">
        <v>1</v>
      </c>
      <c r="CA210">
        <v>0</v>
      </c>
      <c r="CB210">
        <v>0</v>
      </c>
      <c r="CC210">
        <v>0</v>
      </c>
      <c r="CD210">
        <v>1</v>
      </c>
      <c r="CE210" t="e">
        <f ca="1">- Al-Fanar Media - Facebook groups/pages</f>
        <v>#NAME?</v>
      </c>
      <c r="CF210">
        <v>0</v>
      </c>
      <c r="CG210">
        <v>0</v>
      </c>
      <c r="CH210">
        <v>0</v>
      </c>
      <c r="CI210">
        <v>1</v>
      </c>
      <c r="CJ210">
        <v>0</v>
      </c>
      <c r="CK210">
        <v>1</v>
      </c>
      <c r="CL210">
        <v>0</v>
      </c>
      <c r="CN210" t="s">
        <v>109</v>
      </c>
      <c r="CO210" t="s">
        <v>110</v>
      </c>
      <c r="CP210" t="s">
        <v>111</v>
      </c>
      <c r="CQ210">
        <v>3914559</v>
      </c>
      <c r="CR210" t="s">
        <v>774</v>
      </c>
      <c r="CS210" t="s">
        <v>775</v>
      </c>
      <c r="CT210">
        <v>210</v>
      </c>
    </row>
    <row r="211" spans="1:98">
      <c r="A211">
        <v>210</v>
      </c>
      <c r="B211" t="s">
        <v>114</v>
      </c>
      <c r="C211">
        <v>22</v>
      </c>
      <c r="D211" t="s">
        <v>115</v>
      </c>
      <c r="E211" t="s">
        <v>177</v>
      </c>
      <c r="F211" t="s">
        <v>169</v>
      </c>
      <c r="G211" t="s">
        <v>117</v>
      </c>
      <c r="J211" t="s">
        <v>139</v>
      </c>
      <c r="K211">
        <v>1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T211" t="s">
        <v>776</v>
      </c>
      <c r="X211" t="s">
        <v>127</v>
      </c>
      <c r="Y211">
        <v>0</v>
      </c>
      <c r="Z211">
        <v>0</v>
      </c>
      <c r="AA211">
        <v>0</v>
      </c>
      <c r="AB211">
        <v>1</v>
      </c>
      <c r="AC211">
        <v>0</v>
      </c>
      <c r="AD211">
        <v>0</v>
      </c>
      <c r="AE211">
        <v>0</v>
      </c>
      <c r="AG211" t="s">
        <v>120</v>
      </c>
      <c r="AH211" t="s">
        <v>129</v>
      </c>
      <c r="AI211">
        <v>0</v>
      </c>
      <c r="AJ211">
        <v>1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BA211" t="s">
        <v>107</v>
      </c>
      <c r="BB211" t="e">
        <f ca="1">- Useful but _xludf.not as good as a regular degree</f>
        <v>#NAME?</v>
      </c>
      <c r="BD211" t="e">
        <f ca="1">- Project Management / Accountancy</f>
        <v>#NAME?</v>
      </c>
      <c r="BE211">
        <v>0</v>
      </c>
      <c r="BF211">
        <v>0</v>
      </c>
      <c r="BG211">
        <v>1</v>
      </c>
      <c r="BH211">
        <v>0</v>
      </c>
      <c r="BI211">
        <v>0</v>
      </c>
      <c r="BJ211">
        <v>0</v>
      </c>
      <c r="BK211">
        <v>0</v>
      </c>
      <c r="BL211">
        <v>0</v>
      </c>
      <c r="BN211" t="s">
        <v>107</v>
      </c>
      <c r="BQ211" t="e">
        <f ca="1">- Do _xludf.not _xludf.count towards a recognized qualification - Cannot afford The courses</f>
        <v>#NAME?</v>
      </c>
      <c r="BR211">
        <v>0</v>
      </c>
      <c r="BS211">
        <v>1</v>
      </c>
      <c r="BT211">
        <v>0</v>
      </c>
      <c r="BU211">
        <v>0</v>
      </c>
      <c r="BV211">
        <v>1</v>
      </c>
      <c r="BW211">
        <v>0</v>
      </c>
      <c r="BX211" t="s">
        <v>108</v>
      </c>
      <c r="BY211" t="s">
        <v>199</v>
      </c>
      <c r="BZ211">
        <v>1</v>
      </c>
      <c r="CA211">
        <v>0</v>
      </c>
      <c r="CB211">
        <v>0</v>
      </c>
      <c r="CC211">
        <v>0</v>
      </c>
      <c r="CD211">
        <v>1</v>
      </c>
      <c r="CE211" t="e">
        <f ca="1">- Al-Fanar Media - Teachers</f>
        <v>#NAME?</v>
      </c>
      <c r="CF211">
        <v>0</v>
      </c>
      <c r="CG211">
        <v>0</v>
      </c>
      <c r="CH211">
        <v>1</v>
      </c>
      <c r="CI211">
        <v>1</v>
      </c>
      <c r="CJ211">
        <v>0</v>
      </c>
      <c r="CK211">
        <v>0</v>
      </c>
      <c r="CL211">
        <v>0</v>
      </c>
      <c r="CN211" t="s">
        <v>109</v>
      </c>
      <c r="CO211" t="s">
        <v>110</v>
      </c>
      <c r="CP211" t="s">
        <v>111</v>
      </c>
      <c r="CQ211">
        <v>3914590</v>
      </c>
      <c r="CR211" t="s">
        <v>777</v>
      </c>
      <c r="CS211" t="s">
        <v>778</v>
      </c>
      <c r="CT211">
        <v>211</v>
      </c>
    </row>
    <row r="212" spans="1:98">
      <c r="A212">
        <v>211</v>
      </c>
      <c r="B212" t="s">
        <v>97</v>
      </c>
      <c r="C212">
        <v>17</v>
      </c>
      <c r="D212" t="s">
        <v>115</v>
      </c>
      <c r="E212" t="s">
        <v>177</v>
      </c>
      <c r="F212" t="s">
        <v>277</v>
      </c>
      <c r="G212" t="s">
        <v>117</v>
      </c>
      <c r="J212" t="s">
        <v>334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1</v>
      </c>
      <c r="R212">
        <v>1</v>
      </c>
      <c r="X212" t="s">
        <v>127</v>
      </c>
      <c r="Y212">
        <v>0</v>
      </c>
      <c r="Z212">
        <v>0</v>
      </c>
      <c r="AA212">
        <v>0</v>
      </c>
      <c r="AB212">
        <v>1</v>
      </c>
      <c r="AC212">
        <v>0</v>
      </c>
      <c r="AD212">
        <v>0</v>
      </c>
      <c r="AE212">
        <v>0</v>
      </c>
      <c r="AG212" t="s">
        <v>120</v>
      </c>
      <c r="AH212" t="s">
        <v>184</v>
      </c>
      <c r="AI212">
        <v>1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R212" t="s">
        <v>107</v>
      </c>
      <c r="AS212" t="e">
        <f ca="1">- Cannot contact public servants _xludf.or Teachers - School, college _xludf.or directorate out of service</f>
        <v>#NAME?</v>
      </c>
      <c r="AT212">
        <v>1</v>
      </c>
      <c r="AU212">
        <v>0</v>
      </c>
      <c r="AV212">
        <v>1</v>
      </c>
      <c r="AW212">
        <v>0</v>
      </c>
      <c r="AX212">
        <v>0</v>
      </c>
      <c r="AY212">
        <v>0</v>
      </c>
      <c r="BA212" t="s">
        <v>107</v>
      </c>
      <c r="BB212" t="e">
        <f ca="1">- Useful but _xludf.not as good as a regular degree</f>
        <v>#NAME?</v>
      </c>
      <c r="BD212" t="e">
        <f ca="1">- Project Management / Accountancy - Nursing / medical care</f>
        <v>#NAME?</v>
      </c>
      <c r="BE212">
        <v>0</v>
      </c>
      <c r="BF212">
        <v>0</v>
      </c>
      <c r="BG212">
        <v>1</v>
      </c>
      <c r="BH212">
        <v>0</v>
      </c>
      <c r="BI212">
        <v>1</v>
      </c>
      <c r="BJ212">
        <v>0</v>
      </c>
      <c r="BK212">
        <v>0</v>
      </c>
      <c r="BL212">
        <v>0</v>
      </c>
      <c r="BN212" t="s">
        <v>107</v>
      </c>
      <c r="BQ212" t="e">
        <f ca="1">- No internet connection / computer - Donâ€™t know how to _xludf.find/enroll in a suitable program</f>
        <v>#NAME?</v>
      </c>
      <c r="BR212">
        <v>0</v>
      </c>
      <c r="BS212">
        <v>0</v>
      </c>
      <c r="BT212">
        <v>1</v>
      </c>
      <c r="BU212">
        <v>1</v>
      </c>
      <c r="BV212">
        <v>0</v>
      </c>
      <c r="BW212">
        <v>0</v>
      </c>
      <c r="BX212" t="s">
        <v>108</v>
      </c>
      <c r="BY212" t="s">
        <v>199</v>
      </c>
      <c r="BZ212">
        <v>1</v>
      </c>
      <c r="CA212">
        <v>0</v>
      </c>
      <c r="CB212">
        <v>0</v>
      </c>
      <c r="CC212">
        <v>0</v>
      </c>
      <c r="CD212">
        <v>1</v>
      </c>
      <c r="CE212" t="e">
        <f ca="1">- Al-Fanar Media - Facebook groups/pages</f>
        <v>#NAME?</v>
      </c>
      <c r="CF212">
        <v>0</v>
      </c>
      <c r="CG212">
        <v>0</v>
      </c>
      <c r="CH212">
        <v>0</v>
      </c>
      <c r="CI212">
        <v>1</v>
      </c>
      <c r="CJ212">
        <v>0</v>
      </c>
      <c r="CK212">
        <v>1</v>
      </c>
      <c r="CL212">
        <v>0</v>
      </c>
      <c r="CN212" t="s">
        <v>109</v>
      </c>
      <c r="CO212" t="s">
        <v>110</v>
      </c>
      <c r="CP212" t="s">
        <v>111</v>
      </c>
      <c r="CQ212">
        <v>3914633</v>
      </c>
      <c r="CR212" t="s">
        <v>779</v>
      </c>
      <c r="CS212" t="s">
        <v>780</v>
      </c>
      <c r="CT212">
        <v>212</v>
      </c>
    </row>
    <row r="213" spans="1:98">
      <c r="A213">
        <v>212</v>
      </c>
      <c r="B213" t="s">
        <v>97</v>
      </c>
      <c r="C213">
        <v>25</v>
      </c>
      <c r="D213" t="s">
        <v>115</v>
      </c>
      <c r="E213" t="s">
        <v>177</v>
      </c>
      <c r="F213" t="s">
        <v>157</v>
      </c>
      <c r="G213" t="s">
        <v>117</v>
      </c>
      <c r="J213" t="s">
        <v>781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1</v>
      </c>
      <c r="Q213">
        <v>1</v>
      </c>
      <c r="R213">
        <v>0</v>
      </c>
      <c r="X213" t="s">
        <v>127</v>
      </c>
      <c r="Y213">
        <v>0</v>
      </c>
      <c r="Z213">
        <v>0</v>
      </c>
      <c r="AA213">
        <v>0</v>
      </c>
      <c r="AB213">
        <v>1</v>
      </c>
      <c r="AC213">
        <v>0</v>
      </c>
      <c r="AD213">
        <v>0</v>
      </c>
      <c r="AE213">
        <v>0</v>
      </c>
      <c r="AG213" t="s">
        <v>128</v>
      </c>
      <c r="AH213" t="s">
        <v>388</v>
      </c>
      <c r="AI213">
        <v>0</v>
      </c>
      <c r="AJ213">
        <v>1</v>
      </c>
      <c r="AK213">
        <v>0</v>
      </c>
      <c r="AL213">
        <v>1</v>
      </c>
      <c r="AM213">
        <v>0</v>
      </c>
      <c r="AN213">
        <v>1</v>
      </c>
      <c r="AO213">
        <v>1</v>
      </c>
      <c r="AP213">
        <v>1</v>
      </c>
      <c r="BA213" t="s">
        <v>107</v>
      </c>
      <c r="BB213" t="e">
        <f ca="1">- Very Useful _xludf.and provides a job opportunity _xludf.right away.</f>
        <v>#NAME?</v>
      </c>
      <c r="BD213" t="e">
        <f ca="1">- Construction (builder, carpenter, electrician, blacksmith) - Mechanics _xludf.and machinery</f>
        <v>#NAME?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1</v>
      </c>
      <c r="BK213">
        <v>1</v>
      </c>
      <c r="BL213">
        <v>0</v>
      </c>
      <c r="BN213" t="s">
        <v>107</v>
      </c>
      <c r="BQ213" t="e">
        <f ca="1">- No internet connection / computer - Cannot afford The courses</f>
        <v>#NAME?</v>
      </c>
      <c r="BR213">
        <v>0</v>
      </c>
      <c r="BS213">
        <v>0</v>
      </c>
      <c r="BT213">
        <v>1</v>
      </c>
      <c r="BU213">
        <v>0</v>
      </c>
      <c r="BV213">
        <v>1</v>
      </c>
      <c r="BW213">
        <v>0</v>
      </c>
      <c r="BX213" t="s">
        <v>108</v>
      </c>
      <c r="BY213" t="e">
        <f ca="1">- Useful but _xludf.not as good as going to university</f>
        <v>#NAME?</v>
      </c>
      <c r="BZ213">
        <v>1</v>
      </c>
      <c r="CA213">
        <v>0</v>
      </c>
      <c r="CB213">
        <v>0</v>
      </c>
      <c r="CC213">
        <v>0</v>
      </c>
      <c r="CD213">
        <v>0</v>
      </c>
      <c r="CE213" t="e">
        <f ca="1">- Facebook groups/pages  - Friends</f>
        <v>#NAME?</v>
      </c>
      <c r="CF213">
        <v>1</v>
      </c>
      <c r="CG213">
        <v>0</v>
      </c>
      <c r="CH213">
        <v>0</v>
      </c>
      <c r="CI213">
        <v>0</v>
      </c>
      <c r="CJ213">
        <v>0</v>
      </c>
      <c r="CK213">
        <v>1</v>
      </c>
      <c r="CL213">
        <v>0</v>
      </c>
      <c r="CN213" t="s">
        <v>109</v>
      </c>
      <c r="CO213" t="s">
        <v>110</v>
      </c>
      <c r="CP213" t="s">
        <v>111</v>
      </c>
      <c r="CQ213">
        <v>3915314</v>
      </c>
      <c r="CR213" t="s">
        <v>782</v>
      </c>
      <c r="CS213" t="s">
        <v>783</v>
      </c>
      <c r="CT213">
        <v>213</v>
      </c>
    </row>
    <row r="214" spans="1:98">
      <c r="A214">
        <v>213</v>
      </c>
      <c r="B214" t="s">
        <v>161</v>
      </c>
      <c r="C214">
        <v>22</v>
      </c>
      <c r="D214" t="s">
        <v>115</v>
      </c>
      <c r="E214" t="s">
        <v>156</v>
      </c>
      <c r="F214" t="s">
        <v>144</v>
      </c>
      <c r="G214" t="s">
        <v>117</v>
      </c>
      <c r="J214" t="s">
        <v>118</v>
      </c>
      <c r="K214">
        <v>0</v>
      </c>
      <c r="L214">
        <v>0</v>
      </c>
      <c r="M214">
        <v>0</v>
      </c>
      <c r="N214">
        <v>1</v>
      </c>
      <c r="O214">
        <v>0</v>
      </c>
      <c r="P214">
        <v>0</v>
      </c>
      <c r="Q214">
        <v>0</v>
      </c>
      <c r="R214">
        <v>0</v>
      </c>
      <c r="X214" t="s">
        <v>127</v>
      </c>
      <c r="Y214">
        <v>0</v>
      </c>
      <c r="Z214">
        <v>0</v>
      </c>
      <c r="AA214">
        <v>0</v>
      </c>
      <c r="AB214">
        <v>1</v>
      </c>
      <c r="AC214">
        <v>0</v>
      </c>
      <c r="AD214">
        <v>0</v>
      </c>
      <c r="AE214">
        <v>0</v>
      </c>
      <c r="AG214" t="s">
        <v>120</v>
      </c>
      <c r="AH214" t="s">
        <v>184</v>
      </c>
      <c r="AI214">
        <v>1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R214" t="s">
        <v>106</v>
      </c>
      <c r="AS214" t="e">
        <f ca="1">- Have to go in person but can _xludf.not go _xludf.for security reasons</f>
        <v>#NAME?</v>
      </c>
      <c r="AT214">
        <v>0</v>
      </c>
      <c r="AU214">
        <v>1</v>
      </c>
      <c r="AV214">
        <v>0</v>
      </c>
      <c r="AW214">
        <v>0</v>
      </c>
      <c r="AX214">
        <v>0</v>
      </c>
      <c r="AY214">
        <v>0</v>
      </c>
      <c r="BA214" t="s">
        <v>107</v>
      </c>
      <c r="BB214" t="e">
        <f ca="1">- Very Useful _xludf.and provides a job opportunity _xludf.right away.</f>
        <v>#NAME?</v>
      </c>
      <c r="BD214" t="e">
        <f ca="1">- Project Management / Accountancy</f>
        <v>#NAME?</v>
      </c>
      <c r="BE214">
        <v>0</v>
      </c>
      <c r="BF214">
        <v>0</v>
      </c>
      <c r="BG214">
        <v>1</v>
      </c>
      <c r="BH214">
        <v>0</v>
      </c>
      <c r="BI214">
        <v>0</v>
      </c>
      <c r="BJ214">
        <v>0</v>
      </c>
      <c r="BK214">
        <v>0</v>
      </c>
      <c r="BL214">
        <v>0</v>
      </c>
      <c r="BN214" t="s">
        <v>107</v>
      </c>
      <c r="BQ214" t="e">
        <f ca="1">- Cannot afford The courses</f>
        <v>#NAME?</v>
      </c>
      <c r="BR214">
        <v>0</v>
      </c>
      <c r="BS214">
        <v>0</v>
      </c>
      <c r="BT214">
        <v>0</v>
      </c>
      <c r="BU214">
        <v>0</v>
      </c>
      <c r="BV214">
        <v>1</v>
      </c>
      <c r="BW214">
        <v>0</v>
      </c>
      <c r="BX214" t="s">
        <v>179</v>
      </c>
      <c r="BY214" t="e">
        <f ca="1">- Useful but _xludf.not as good as going to university</f>
        <v>#NAME?</v>
      </c>
      <c r="BZ214">
        <v>1</v>
      </c>
      <c r="CA214">
        <v>0</v>
      </c>
      <c r="CB214">
        <v>0</v>
      </c>
      <c r="CC214">
        <v>0</v>
      </c>
      <c r="CD214">
        <v>0</v>
      </c>
      <c r="CE214" t="e">
        <f ca="1">- DUBARAH - Teachers</f>
        <v>#NAME?</v>
      </c>
      <c r="CF214">
        <v>0</v>
      </c>
      <c r="CG214">
        <v>1</v>
      </c>
      <c r="CH214">
        <v>1</v>
      </c>
      <c r="CI214">
        <v>0</v>
      </c>
      <c r="CJ214">
        <v>0</v>
      </c>
      <c r="CK214">
        <v>0</v>
      </c>
      <c r="CL214">
        <v>0</v>
      </c>
      <c r="CN214" t="s">
        <v>109</v>
      </c>
      <c r="CO214" t="s">
        <v>110</v>
      </c>
      <c r="CP214" t="s">
        <v>111</v>
      </c>
      <c r="CQ214">
        <v>3915431</v>
      </c>
      <c r="CR214" t="s">
        <v>784</v>
      </c>
      <c r="CS214" t="s">
        <v>785</v>
      </c>
      <c r="CT214">
        <v>214</v>
      </c>
    </row>
    <row r="215" spans="1:98">
      <c r="A215">
        <v>214</v>
      </c>
      <c r="B215" t="s">
        <v>97</v>
      </c>
      <c r="C215">
        <v>26</v>
      </c>
      <c r="D215" t="s">
        <v>115</v>
      </c>
      <c r="E215" t="s">
        <v>451</v>
      </c>
      <c r="F215" t="s">
        <v>100</v>
      </c>
      <c r="G215" t="s">
        <v>117</v>
      </c>
      <c r="J215" t="s">
        <v>297</v>
      </c>
      <c r="K215">
        <v>0</v>
      </c>
      <c r="L215">
        <v>0</v>
      </c>
      <c r="M215">
        <v>0</v>
      </c>
      <c r="N215">
        <v>1</v>
      </c>
      <c r="O215">
        <v>0</v>
      </c>
      <c r="P215">
        <v>0</v>
      </c>
      <c r="Q215">
        <v>1</v>
      </c>
      <c r="R215">
        <v>0</v>
      </c>
      <c r="X215" t="s">
        <v>127</v>
      </c>
      <c r="Y215">
        <v>0</v>
      </c>
      <c r="Z215">
        <v>0</v>
      </c>
      <c r="AA215">
        <v>0</v>
      </c>
      <c r="AB215">
        <v>1</v>
      </c>
      <c r="AC215">
        <v>0</v>
      </c>
      <c r="AD215">
        <v>0</v>
      </c>
      <c r="AE215">
        <v>0</v>
      </c>
      <c r="AG215" t="s">
        <v>120</v>
      </c>
      <c r="AH215" t="s">
        <v>786</v>
      </c>
      <c r="AI215">
        <v>0</v>
      </c>
      <c r="AJ215">
        <v>0</v>
      </c>
      <c r="AK215">
        <v>0</v>
      </c>
      <c r="AL215">
        <v>0</v>
      </c>
      <c r="AM215">
        <v>1</v>
      </c>
      <c r="AN215">
        <v>0</v>
      </c>
      <c r="AO215">
        <v>0</v>
      </c>
      <c r="AP215">
        <v>0</v>
      </c>
      <c r="BA215" t="s">
        <v>106</v>
      </c>
      <c r="BB215" t="e">
        <f ca="1">- Useful but _xludf.not as good as a regular degree</f>
        <v>#NAME?</v>
      </c>
      <c r="BD215" t="e">
        <f ca="1">- Project Management / Accountancy</f>
        <v>#NAME?</v>
      </c>
      <c r="BE215">
        <v>0</v>
      </c>
      <c r="BF215">
        <v>0</v>
      </c>
      <c r="BG215">
        <v>1</v>
      </c>
      <c r="BH215">
        <v>0</v>
      </c>
      <c r="BI215">
        <v>0</v>
      </c>
      <c r="BJ215">
        <v>0</v>
      </c>
      <c r="BK215">
        <v>0</v>
      </c>
      <c r="BL215">
        <v>0</v>
      </c>
      <c r="BN215" t="s">
        <v>107</v>
      </c>
      <c r="BQ215" t="e">
        <f ca="1">- Do _xludf.not _xludf.count towards a recognized qualification</f>
        <v>#NAME?</v>
      </c>
      <c r="BR215">
        <v>0</v>
      </c>
      <c r="BS215">
        <v>1</v>
      </c>
      <c r="BT215">
        <v>0</v>
      </c>
      <c r="BU215">
        <v>0</v>
      </c>
      <c r="BV215">
        <v>0</v>
      </c>
      <c r="BW215">
        <v>0</v>
      </c>
      <c r="BX215" t="s">
        <v>179</v>
      </c>
      <c r="BY215" t="e">
        <f ca="1">- Useful but _xludf.not as good as going to university</f>
        <v>#NAME?</v>
      </c>
      <c r="BZ215">
        <v>1</v>
      </c>
      <c r="CA215">
        <v>0</v>
      </c>
      <c r="CB215">
        <v>0</v>
      </c>
      <c r="CC215">
        <v>0</v>
      </c>
      <c r="CD215">
        <v>0</v>
      </c>
      <c r="CE215" t="e">
        <f ca="1">- Friends</f>
        <v>#NAME?</v>
      </c>
      <c r="CF215">
        <v>1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N215" t="s">
        <v>109</v>
      </c>
      <c r="CO215" t="s">
        <v>110</v>
      </c>
      <c r="CP215" t="s">
        <v>111</v>
      </c>
      <c r="CQ215">
        <v>3915444</v>
      </c>
      <c r="CR215" t="s">
        <v>787</v>
      </c>
      <c r="CS215" t="s">
        <v>788</v>
      </c>
      <c r="CT215">
        <v>215</v>
      </c>
    </row>
    <row r="216" spans="1:98">
      <c r="A216">
        <v>215</v>
      </c>
      <c r="B216" t="s">
        <v>789</v>
      </c>
      <c r="C216">
        <v>22</v>
      </c>
      <c r="D216" t="s">
        <v>115</v>
      </c>
      <c r="E216" t="s">
        <v>156</v>
      </c>
      <c r="F216" t="s">
        <v>169</v>
      </c>
      <c r="G216" t="s">
        <v>117</v>
      </c>
      <c r="J216" t="s">
        <v>297</v>
      </c>
      <c r="K216">
        <v>0</v>
      </c>
      <c r="L216">
        <v>0</v>
      </c>
      <c r="M216">
        <v>0</v>
      </c>
      <c r="N216">
        <v>1</v>
      </c>
      <c r="O216">
        <v>0</v>
      </c>
      <c r="P216">
        <v>0</v>
      </c>
      <c r="Q216">
        <v>1</v>
      </c>
      <c r="R216">
        <v>0</v>
      </c>
      <c r="X216" t="s">
        <v>209</v>
      </c>
      <c r="Y216">
        <v>0</v>
      </c>
      <c r="Z216">
        <v>0</v>
      </c>
      <c r="AA216">
        <v>0</v>
      </c>
      <c r="AB216">
        <v>1</v>
      </c>
      <c r="AC216">
        <v>0</v>
      </c>
      <c r="AD216">
        <v>1</v>
      </c>
      <c r="AE216">
        <v>0</v>
      </c>
      <c r="AG216" t="s">
        <v>120</v>
      </c>
      <c r="AH216" t="s">
        <v>129</v>
      </c>
      <c r="AI216">
        <v>0</v>
      </c>
      <c r="AJ216">
        <v>1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BA216" t="s">
        <v>107</v>
      </c>
      <c r="BB216" t="e">
        <f ca="1">- Useful but _xludf.not as good as a regular degree</f>
        <v>#NAME?</v>
      </c>
      <c r="BD216" t="e">
        <f ca="1">- Project Management / Accountancy - Nursing / medical care</f>
        <v>#NAME?</v>
      </c>
      <c r="BE216">
        <v>0</v>
      </c>
      <c r="BF216">
        <v>0</v>
      </c>
      <c r="BG216">
        <v>1</v>
      </c>
      <c r="BH216">
        <v>0</v>
      </c>
      <c r="BI216">
        <v>1</v>
      </c>
      <c r="BJ216">
        <v>0</v>
      </c>
      <c r="BK216">
        <v>0</v>
      </c>
      <c r="BL216">
        <v>0</v>
      </c>
      <c r="BN216" t="s">
        <v>107</v>
      </c>
      <c r="BQ216" t="e">
        <f ca="1">- Cannot afford The courses - Donâ€™t know how to _xludf.find/enroll in a suitable program</f>
        <v>#NAME?</v>
      </c>
      <c r="BR216">
        <v>0</v>
      </c>
      <c r="BS216">
        <v>0</v>
      </c>
      <c r="BT216">
        <v>0</v>
      </c>
      <c r="BU216">
        <v>1</v>
      </c>
      <c r="BV216">
        <v>1</v>
      </c>
      <c r="BW216">
        <v>0</v>
      </c>
      <c r="BX216" t="s">
        <v>179</v>
      </c>
      <c r="BY216" t="s">
        <v>199</v>
      </c>
      <c r="BZ216">
        <v>1</v>
      </c>
      <c r="CA216">
        <v>0</v>
      </c>
      <c r="CB216">
        <v>0</v>
      </c>
      <c r="CC216">
        <v>0</v>
      </c>
      <c r="CD216">
        <v>1</v>
      </c>
      <c r="CE216" t="e">
        <f ca="1">- Facebook groups/pages  - Friends</f>
        <v>#NAME?</v>
      </c>
      <c r="CF216">
        <v>1</v>
      </c>
      <c r="CG216">
        <v>0</v>
      </c>
      <c r="CH216">
        <v>0</v>
      </c>
      <c r="CI216">
        <v>0</v>
      </c>
      <c r="CJ216">
        <v>0</v>
      </c>
      <c r="CK216">
        <v>1</v>
      </c>
      <c r="CL216">
        <v>0</v>
      </c>
      <c r="CN216" t="s">
        <v>109</v>
      </c>
      <c r="CO216" t="s">
        <v>110</v>
      </c>
      <c r="CP216" t="s">
        <v>111</v>
      </c>
      <c r="CQ216">
        <v>3915757</v>
      </c>
      <c r="CR216" t="s">
        <v>790</v>
      </c>
      <c r="CS216" t="s">
        <v>791</v>
      </c>
      <c r="CT216">
        <v>216</v>
      </c>
    </row>
    <row r="217" spans="1:98">
      <c r="A217">
        <v>216</v>
      </c>
      <c r="B217" t="s">
        <v>349</v>
      </c>
      <c r="C217">
        <v>24</v>
      </c>
      <c r="D217" t="s">
        <v>115</v>
      </c>
      <c r="E217" t="s">
        <v>451</v>
      </c>
      <c r="F217" t="s">
        <v>169</v>
      </c>
      <c r="G217" t="s">
        <v>117</v>
      </c>
      <c r="J217" t="s">
        <v>589</v>
      </c>
      <c r="K217">
        <v>0</v>
      </c>
      <c r="L217">
        <v>0</v>
      </c>
      <c r="M217">
        <v>0</v>
      </c>
      <c r="N217">
        <v>1</v>
      </c>
      <c r="O217">
        <v>0</v>
      </c>
      <c r="P217">
        <v>0</v>
      </c>
      <c r="Q217">
        <v>0</v>
      </c>
      <c r="R217">
        <v>1</v>
      </c>
      <c r="X217" t="s">
        <v>209</v>
      </c>
      <c r="Y217">
        <v>0</v>
      </c>
      <c r="Z217">
        <v>0</v>
      </c>
      <c r="AA217">
        <v>0</v>
      </c>
      <c r="AB217">
        <v>1</v>
      </c>
      <c r="AC217">
        <v>0</v>
      </c>
      <c r="AD217">
        <v>1</v>
      </c>
      <c r="AE217">
        <v>0</v>
      </c>
      <c r="AG217" t="s">
        <v>104</v>
      </c>
      <c r="AH217" t="s">
        <v>792</v>
      </c>
      <c r="AI217">
        <v>0</v>
      </c>
      <c r="AJ217">
        <v>1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1</v>
      </c>
      <c r="BA217" t="s">
        <v>107</v>
      </c>
      <c r="BB217" t="e">
        <f ca="1">- Very Useful _xludf.and provides a job opportunity _xludf.right away.</f>
        <v>#NAME?</v>
      </c>
      <c r="BD217" t="e">
        <f ca="1">- Project Management / Accountancy</f>
        <v>#NAME?</v>
      </c>
      <c r="BE217">
        <v>0</v>
      </c>
      <c r="BF217">
        <v>0</v>
      </c>
      <c r="BG217">
        <v>1</v>
      </c>
      <c r="BH217">
        <v>0</v>
      </c>
      <c r="BI217">
        <v>0</v>
      </c>
      <c r="BJ217">
        <v>0</v>
      </c>
      <c r="BK217">
        <v>0</v>
      </c>
      <c r="BL217">
        <v>0</v>
      </c>
      <c r="BN217" t="s">
        <v>107</v>
      </c>
      <c r="BQ217" t="e">
        <f ca="1">- No internet connection / computer - Do _xludf.not _xludf.count towards a recognized qualification</f>
        <v>#NAME?</v>
      </c>
      <c r="BR217">
        <v>0</v>
      </c>
      <c r="BS217">
        <v>1</v>
      </c>
      <c r="BT217">
        <v>1</v>
      </c>
      <c r="BU217">
        <v>0</v>
      </c>
      <c r="BV217">
        <v>0</v>
      </c>
      <c r="BW217">
        <v>0</v>
      </c>
      <c r="BX217" t="s">
        <v>108</v>
      </c>
      <c r="BY217" t="e">
        <f ca="1">- Useful but _xludf.not as good as going to university</f>
        <v>#NAME?</v>
      </c>
      <c r="BZ217">
        <v>1</v>
      </c>
      <c r="CA217">
        <v>0</v>
      </c>
      <c r="CB217">
        <v>0</v>
      </c>
      <c r="CC217">
        <v>0</v>
      </c>
      <c r="CD217">
        <v>0</v>
      </c>
      <c r="CE217" t="e">
        <f ca="1">- Facebook groups/pages  - Friends</f>
        <v>#NAME?</v>
      </c>
      <c r="CF217">
        <v>1</v>
      </c>
      <c r="CG217">
        <v>0</v>
      </c>
      <c r="CH217">
        <v>0</v>
      </c>
      <c r="CI217">
        <v>0</v>
      </c>
      <c r="CJ217">
        <v>0</v>
      </c>
      <c r="CK217">
        <v>1</v>
      </c>
      <c r="CL217">
        <v>0</v>
      </c>
      <c r="CN217" t="s">
        <v>109</v>
      </c>
      <c r="CO217" t="s">
        <v>110</v>
      </c>
      <c r="CP217" t="s">
        <v>111</v>
      </c>
      <c r="CQ217">
        <v>3915804</v>
      </c>
      <c r="CR217" t="s">
        <v>793</v>
      </c>
      <c r="CS217" t="s">
        <v>794</v>
      </c>
      <c r="CT217">
        <v>217</v>
      </c>
    </row>
    <row r="218" spans="1:98">
      <c r="A218">
        <v>217</v>
      </c>
      <c r="B218" t="s">
        <v>349</v>
      </c>
      <c r="C218">
        <v>21</v>
      </c>
      <c r="D218" t="s">
        <v>115</v>
      </c>
      <c r="E218" t="s">
        <v>168</v>
      </c>
      <c r="F218" t="s">
        <v>169</v>
      </c>
      <c r="G218" t="s">
        <v>207</v>
      </c>
      <c r="J218" t="s">
        <v>103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1</v>
      </c>
      <c r="Q218">
        <v>0</v>
      </c>
      <c r="R218">
        <v>0</v>
      </c>
      <c r="X218" t="s">
        <v>308</v>
      </c>
      <c r="Y218">
        <v>0</v>
      </c>
      <c r="Z218">
        <v>0</v>
      </c>
      <c r="AA218">
        <v>0</v>
      </c>
      <c r="AB218">
        <v>0</v>
      </c>
      <c r="AC218">
        <v>1</v>
      </c>
      <c r="AD218">
        <v>0</v>
      </c>
      <c r="AE218">
        <v>0</v>
      </c>
      <c r="AG218" t="s">
        <v>137</v>
      </c>
      <c r="AH218" t="s">
        <v>129</v>
      </c>
      <c r="AI218">
        <v>0</v>
      </c>
      <c r="AJ218">
        <v>1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BA218" t="s">
        <v>107</v>
      </c>
      <c r="BB218" t="e">
        <f ca="1">- Useful but _xludf.not as good as a regular degree</f>
        <v>#NAME?</v>
      </c>
      <c r="BD218" t="e">
        <f ca="1">- Tourism / Restaurant _xludf.and hotel Management</f>
        <v>#NAME?</v>
      </c>
      <c r="BE218">
        <v>0</v>
      </c>
      <c r="BF218">
        <v>0</v>
      </c>
      <c r="BG218">
        <v>0</v>
      </c>
      <c r="BH218">
        <v>1</v>
      </c>
      <c r="BI218">
        <v>0</v>
      </c>
      <c r="BJ218">
        <v>0</v>
      </c>
      <c r="BK218">
        <v>0</v>
      </c>
      <c r="BL218">
        <v>0</v>
      </c>
      <c r="BN218" t="s">
        <v>107</v>
      </c>
      <c r="BQ218" t="e">
        <f ca="1">- Do _xludf.not _xludf.count towards a recognized qualification - Cannot afford The courses</f>
        <v>#NAME?</v>
      </c>
      <c r="BR218">
        <v>0</v>
      </c>
      <c r="BS218">
        <v>1</v>
      </c>
      <c r="BT218">
        <v>0</v>
      </c>
      <c r="BU218">
        <v>0</v>
      </c>
      <c r="BV218">
        <v>1</v>
      </c>
      <c r="BW218">
        <v>0</v>
      </c>
      <c r="BX218" t="s">
        <v>179</v>
      </c>
      <c r="BY218" t="e">
        <f ca="1">- _xludf.not worth The _xludf.time _xludf.or money spent on it</f>
        <v>#NAME?</v>
      </c>
      <c r="BZ218">
        <v>0</v>
      </c>
      <c r="CA218">
        <v>1</v>
      </c>
      <c r="CB218">
        <v>0</v>
      </c>
      <c r="CC218">
        <v>0</v>
      </c>
      <c r="CD218">
        <v>0</v>
      </c>
      <c r="CE218" t="e">
        <f ca="1">- Facebook groups/pages</f>
        <v>#NAME?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1</v>
      </c>
      <c r="CL218">
        <v>0</v>
      </c>
      <c r="CN218" t="s">
        <v>109</v>
      </c>
      <c r="CO218" t="s">
        <v>110</v>
      </c>
      <c r="CP218" t="s">
        <v>111</v>
      </c>
      <c r="CQ218">
        <v>3915819</v>
      </c>
      <c r="CR218" t="s">
        <v>795</v>
      </c>
      <c r="CS218" t="s">
        <v>796</v>
      </c>
      <c r="CT218">
        <v>218</v>
      </c>
    </row>
    <row r="219" spans="1:98">
      <c r="A219">
        <v>218</v>
      </c>
      <c r="B219" t="s">
        <v>97</v>
      </c>
      <c r="C219">
        <v>27</v>
      </c>
      <c r="D219" t="s">
        <v>98</v>
      </c>
      <c r="E219" t="s">
        <v>162</v>
      </c>
      <c r="F219" t="s">
        <v>169</v>
      </c>
      <c r="G219" t="s">
        <v>117</v>
      </c>
      <c r="J219" t="s">
        <v>103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1</v>
      </c>
      <c r="Q219">
        <v>0</v>
      </c>
      <c r="R219">
        <v>0</v>
      </c>
      <c r="X219" t="s">
        <v>197</v>
      </c>
      <c r="Y219">
        <v>1</v>
      </c>
      <c r="Z219">
        <v>0</v>
      </c>
      <c r="AA219">
        <v>0</v>
      </c>
      <c r="AB219">
        <v>1</v>
      </c>
      <c r="AC219">
        <v>0</v>
      </c>
      <c r="AD219">
        <v>0</v>
      </c>
      <c r="AE219">
        <v>0</v>
      </c>
      <c r="AG219" t="s">
        <v>120</v>
      </c>
      <c r="AH219" t="s">
        <v>129</v>
      </c>
      <c r="AI219">
        <v>0</v>
      </c>
      <c r="AJ219">
        <v>1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BA219" t="s">
        <v>107</v>
      </c>
      <c r="BB219" t="e">
        <f ca="1">- Useful but _xludf.not as good as a regular degree</f>
        <v>#NAME?</v>
      </c>
      <c r="BD219" t="e">
        <f ca="1">- Project Management / Accountancy</f>
        <v>#NAME?</v>
      </c>
      <c r="BE219">
        <v>0</v>
      </c>
      <c r="BF219">
        <v>0</v>
      </c>
      <c r="BG219">
        <v>1</v>
      </c>
      <c r="BH219">
        <v>0</v>
      </c>
      <c r="BI219">
        <v>0</v>
      </c>
      <c r="BJ219">
        <v>0</v>
      </c>
      <c r="BK219">
        <v>0</v>
      </c>
      <c r="BL219">
        <v>0</v>
      </c>
      <c r="BN219" t="s">
        <v>107</v>
      </c>
      <c r="BQ219" t="e">
        <f ca="1">- No internet connection / computer - Donâ€™t know how to _xludf.find/enroll in a suitable program</f>
        <v>#NAME?</v>
      </c>
      <c r="BR219">
        <v>0</v>
      </c>
      <c r="BS219">
        <v>0</v>
      </c>
      <c r="BT219">
        <v>1</v>
      </c>
      <c r="BU219">
        <v>1</v>
      </c>
      <c r="BV219">
        <v>0</v>
      </c>
      <c r="BW219">
        <v>0</v>
      </c>
      <c r="BX219" t="s">
        <v>108</v>
      </c>
      <c r="BY219" t="e">
        <f ca="1">- Difficult to access</f>
        <v>#NAME?</v>
      </c>
      <c r="BZ219">
        <v>0</v>
      </c>
      <c r="CA219">
        <v>0</v>
      </c>
      <c r="CB219">
        <v>0</v>
      </c>
      <c r="CC219">
        <v>1</v>
      </c>
      <c r="CD219">
        <v>0</v>
      </c>
      <c r="CE219" t="e">
        <f ca="1">- Facebook groups/pages</f>
        <v>#NAME?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1</v>
      </c>
      <c r="CL219">
        <v>0</v>
      </c>
      <c r="CN219" t="s">
        <v>109</v>
      </c>
      <c r="CO219" t="s">
        <v>110</v>
      </c>
      <c r="CP219" t="s">
        <v>111</v>
      </c>
      <c r="CQ219">
        <v>3915826</v>
      </c>
      <c r="CR219" t="s">
        <v>797</v>
      </c>
      <c r="CS219" t="s">
        <v>798</v>
      </c>
      <c r="CT219">
        <v>219</v>
      </c>
    </row>
    <row r="220" spans="1:98">
      <c r="A220">
        <v>219</v>
      </c>
      <c r="B220" t="s">
        <v>799</v>
      </c>
      <c r="C220">
        <v>20</v>
      </c>
      <c r="D220" t="s">
        <v>115</v>
      </c>
      <c r="E220" t="s">
        <v>177</v>
      </c>
      <c r="F220" t="s">
        <v>169</v>
      </c>
      <c r="G220" t="s">
        <v>117</v>
      </c>
      <c r="J220" t="s">
        <v>781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1</v>
      </c>
      <c r="Q220">
        <v>1</v>
      </c>
      <c r="R220">
        <v>0</v>
      </c>
      <c r="X220" t="s">
        <v>661</v>
      </c>
      <c r="Y220">
        <v>0</v>
      </c>
      <c r="Z220">
        <v>0</v>
      </c>
      <c r="AA220">
        <v>0</v>
      </c>
      <c r="AB220">
        <v>1</v>
      </c>
      <c r="AC220">
        <v>0</v>
      </c>
      <c r="AD220">
        <v>0</v>
      </c>
      <c r="AE220">
        <v>1</v>
      </c>
      <c r="AF220" t="s">
        <v>800</v>
      </c>
      <c r="AG220" t="s">
        <v>120</v>
      </c>
      <c r="AH220" t="s">
        <v>129</v>
      </c>
      <c r="AI220">
        <v>0</v>
      </c>
      <c r="AJ220">
        <v>1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BA220" t="s">
        <v>107</v>
      </c>
      <c r="BB220" t="e">
        <f ca="1">- Very Useful _xludf.and provides a job opportunity _xludf.right away.</f>
        <v>#NAME?</v>
      </c>
      <c r="BD220" t="e">
        <f ca="1">- Mechanics _xludf.and machinery- Nursing / medical care</f>
        <v>#NAME?</v>
      </c>
      <c r="BE220">
        <v>0</v>
      </c>
      <c r="BF220">
        <v>0</v>
      </c>
      <c r="BG220">
        <v>0</v>
      </c>
      <c r="BH220">
        <v>0</v>
      </c>
      <c r="BI220">
        <v>1</v>
      </c>
      <c r="BJ220">
        <v>0</v>
      </c>
      <c r="BK220">
        <v>1</v>
      </c>
      <c r="BL220">
        <v>0</v>
      </c>
      <c r="BN220" t="s">
        <v>107</v>
      </c>
      <c r="BQ220" t="e">
        <f ca="1">- No internet connection / computer - Donâ€™t know how to _xludf.find/enroll in a suitable program</f>
        <v>#NAME?</v>
      </c>
      <c r="BR220">
        <v>0</v>
      </c>
      <c r="BS220">
        <v>0</v>
      </c>
      <c r="BT220">
        <v>1</v>
      </c>
      <c r="BU220">
        <v>1</v>
      </c>
      <c r="BV220">
        <v>0</v>
      </c>
      <c r="BW220">
        <v>0</v>
      </c>
      <c r="BX220" t="s">
        <v>233</v>
      </c>
      <c r="BY220" t="e">
        <f ca="1">- Difficult to access</f>
        <v>#NAME?</v>
      </c>
      <c r="BZ220">
        <v>0</v>
      </c>
      <c r="CA220">
        <v>0</v>
      </c>
      <c r="CB220">
        <v>0</v>
      </c>
      <c r="CC220">
        <v>1</v>
      </c>
      <c r="CD220">
        <v>0</v>
      </c>
      <c r="CE220" t="e">
        <f ca="1">- Facebook groups/pages  - Friends</f>
        <v>#NAME?</v>
      </c>
      <c r="CF220">
        <v>1</v>
      </c>
      <c r="CG220">
        <v>0</v>
      </c>
      <c r="CH220">
        <v>0</v>
      </c>
      <c r="CI220">
        <v>0</v>
      </c>
      <c r="CJ220">
        <v>0</v>
      </c>
      <c r="CK220">
        <v>1</v>
      </c>
      <c r="CL220">
        <v>0</v>
      </c>
      <c r="CN220" t="s">
        <v>109</v>
      </c>
      <c r="CO220" t="s">
        <v>110</v>
      </c>
      <c r="CP220" t="s">
        <v>111</v>
      </c>
      <c r="CQ220">
        <v>3915843</v>
      </c>
      <c r="CR220" t="s">
        <v>801</v>
      </c>
      <c r="CS220" t="s">
        <v>802</v>
      </c>
      <c r="CT220">
        <v>220</v>
      </c>
    </row>
    <row r="221" spans="1:98">
      <c r="A221">
        <v>220</v>
      </c>
      <c r="B221" t="s">
        <v>114</v>
      </c>
      <c r="C221">
        <v>29</v>
      </c>
      <c r="D221" t="s">
        <v>115</v>
      </c>
      <c r="E221" t="s">
        <v>168</v>
      </c>
      <c r="F221" t="s">
        <v>157</v>
      </c>
      <c r="G221" t="s">
        <v>117</v>
      </c>
      <c r="J221" t="s">
        <v>457</v>
      </c>
      <c r="K221">
        <v>0</v>
      </c>
      <c r="L221">
        <v>1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 t="s">
        <v>484</v>
      </c>
      <c r="X221" t="s">
        <v>119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1</v>
      </c>
      <c r="AE221">
        <v>0</v>
      </c>
      <c r="AG221" t="s">
        <v>120</v>
      </c>
      <c r="AH221" t="s">
        <v>163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1</v>
      </c>
      <c r="AP221">
        <v>0</v>
      </c>
      <c r="BA221" t="s">
        <v>107</v>
      </c>
      <c r="BB221" t="e">
        <f ca="1">- Very Useful _xludf.and provides a job opportunity _xludf.right away.</f>
        <v>#NAME?</v>
      </c>
      <c r="BD221" t="s">
        <v>139</v>
      </c>
      <c r="BE221">
        <v>0</v>
      </c>
      <c r="BF221">
        <v>1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 t="s">
        <v>803</v>
      </c>
      <c r="BN221" t="s">
        <v>107</v>
      </c>
      <c r="BQ221" t="e">
        <f ca="1">- Donâ€™t know how to _xludf.find/enroll in a suitable program</f>
        <v>#NAME?</v>
      </c>
      <c r="BR221">
        <v>0</v>
      </c>
      <c r="BS221">
        <v>0</v>
      </c>
      <c r="BT221">
        <v>0</v>
      </c>
      <c r="BU221">
        <v>1</v>
      </c>
      <c r="BV221">
        <v>0</v>
      </c>
      <c r="BW221">
        <v>0</v>
      </c>
      <c r="BX221" t="s">
        <v>108</v>
      </c>
      <c r="BY221" t="e">
        <f ca="1">- Very Useful, as good as a regular degree</f>
        <v>#NAME?</v>
      </c>
      <c r="BZ221">
        <v>0</v>
      </c>
      <c r="CA221">
        <v>0</v>
      </c>
      <c r="CB221">
        <v>1</v>
      </c>
      <c r="CC221">
        <v>0</v>
      </c>
      <c r="CD221">
        <v>0</v>
      </c>
      <c r="CE221" t="e">
        <f ca="1">- Facebook groups/pages</f>
        <v>#NAME?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1</v>
      </c>
      <c r="CL221">
        <v>0</v>
      </c>
      <c r="CN221" t="s">
        <v>109</v>
      </c>
      <c r="CO221" t="s">
        <v>110</v>
      </c>
      <c r="CP221" t="s">
        <v>111</v>
      </c>
      <c r="CQ221">
        <v>3915948</v>
      </c>
      <c r="CR221" t="s">
        <v>804</v>
      </c>
      <c r="CS221" t="s">
        <v>805</v>
      </c>
      <c r="CT221">
        <v>221</v>
      </c>
    </row>
    <row r="222" spans="1:98">
      <c r="A222">
        <v>221</v>
      </c>
      <c r="B222" t="s">
        <v>224</v>
      </c>
      <c r="C222">
        <v>24</v>
      </c>
      <c r="D222" t="s">
        <v>98</v>
      </c>
      <c r="E222" t="s">
        <v>124</v>
      </c>
      <c r="F222" t="s">
        <v>183</v>
      </c>
      <c r="G222" t="s">
        <v>117</v>
      </c>
      <c r="J222" t="s">
        <v>297</v>
      </c>
      <c r="K222">
        <v>0</v>
      </c>
      <c r="L222">
        <v>0</v>
      </c>
      <c r="M222">
        <v>0</v>
      </c>
      <c r="N222">
        <v>1</v>
      </c>
      <c r="O222">
        <v>0</v>
      </c>
      <c r="P222">
        <v>0</v>
      </c>
      <c r="Q222">
        <v>1</v>
      </c>
      <c r="R222">
        <v>0</v>
      </c>
      <c r="X222" t="s">
        <v>327</v>
      </c>
      <c r="Y222">
        <v>0</v>
      </c>
      <c r="Z222">
        <v>1</v>
      </c>
      <c r="AA222">
        <v>0</v>
      </c>
      <c r="AB222">
        <v>0</v>
      </c>
      <c r="AC222">
        <v>0</v>
      </c>
      <c r="AD222">
        <v>0</v>
      </c>
      <c r="AE222">
        <v>0</v>
      </c>
      <c r="AG222" t="s">
        <v>120</v>
      </c>
      <c r="AH222" t="s">
        <v>184</v>
      </c>
      <c r="AI222">
        <v>1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R222" t="s">
        <v>107</v>
      </c>
      <c r="AS222" t="e">
        <f ca="1">- Cannot contact public servants _xludf.or Teachers - Retrieving papers is expensive _xludf.now _xludf.and I Do _xludf.not Have The money - Donâ€™t Have family in Syria to _xludf.help me - Have to go in person but can _xludf.not go _xludf.for security reasons</f>
        <v>#NAME?</v>
      </c>
      <c r="AT222">
        <v>0</v>
      </c>
      <c r="AU222">
        <v>1</v>
      </c>
      <c r="AV222">
        <v>1</v>
      </c>
      <c r="AW222">
        <v>1</v>
      </c>
      <c r="AX222">
        <v>1</v>
      </c>
      <c r="AY222">
        <v>0</v>
      </c>
      <c r="BA222" t="s">
        <v>107</v>
      </c>
      <c r="BB222" t="e">
        <f ca="1">- _xludf.not Useful</f>
        <v>#NAME?</v>
      </c>
      <c r="BD222" t="e">
        <f ca="1">- Nursing / medical care</f>
        <v>#NAME?</v>
      </c>
      <c r="BE222">
        <v>0</v>
      </c>
      <c r="BF222">
        <v>0</v>
      </c>
      <c r="BG222">
        <v>0</v>
      </c>
      <c r="BH222">
        <v>0</v>
      </c>
      <c r="BI222">
        <v>1</v>
      </c>
      <c r="BJ222">
        <v>0</v>
      </c>
      <c r="BK222">
        <v>0</v>
      </c>
      <c r="BL222">
        <v>0</v>
      </c>
      <c r="BN222" t="s">
        <v>107</v>
      </c>
      <c r="BQ222" t="e">
        <f ca="1">- Donâ€™t know how to _xludf.find/enroll in a suitable program</f>
        <v>#NAME?</v>
      </c>
      <c r="BR222">
        <v>0</v>
      </c>
      <c r="BS222">
        <v>0</v>
      </c>
      <c r="BT222">
        <v>0</v>
      </c>
      <c r="BU222">
        <v>1</v>
      </c>
      <c r="BV222">
        <v>0</v>
      </c>
      <c r="BW222">
        <v>0</v>
      </c>
      <c r="BX222" t="s">
        <v>108</v>
      </c>
      <c r="BY222" t="e">
        <f ca="1">- _xludf.not worth The _xludf.time _xludf.or money spent on it - Too Difficult to study alone</f>
        <v>#NAME?</v>
      </c>
      <c r="BZ222">
        <v>0</v>
      </c>
      <c r="CA222">
        <v>1</v>
      </c>
      <c r="CB222">
        <v>0</v>
      </c>
      <c r="CC222">
        <v>0</v>
      </c>
      <c r="CD222">
        <v>1</v>
      </c>
      <c r="CE222" t="e">
        <f ca="1">- Al-Fanar Media - Friends</f>
        <v>#NAME?</v>
      </c>
      <c r="CF222">
        <v>1</v>
      </c>
      <c r="CG222">
        <v>0</v>
      </c>
      <c r="CH222">
        <v>0</v>
      </c>
      <c r="CI222">
        <v>1</v>
      </c>
      <c r="CJ222">
        <v>0</v>
      </c>
      <c r="CK222">
        <v>0</v>
      </c>
      <c r="CL222">
        <v>0</v>
      </c>
      <c r="CN222" t="s">
        <v>109</v>
      </c>
      <c r="CO222" t="s">
        <v>110</v>
      </c>
      <c r="CP222" t="s">
        <v>111</v>
      </c>
      <c r="CQ222">
        <v>3915950</v>
      </c>
      <c r="CR222" t="s">
        <v>806</v>
      </c>
      <c r="CS222" t="s">
        <v>807</v>
      </c>
      <c r="CT222">
        <v>222</v>
      </c>
    </row>
    <row r="223" spans="1:98">
      <c r="A223">
        <v>222</v>
      </c>
      <c r="B223" t="s">
        <v>431</v>
      </c>
      <c r="C223">
        <v>27</v>
      </c>
      <c r="D223" t="s">
        <v>115</v>
      </c>
      <c r="E223" t="s">
        <v>133</v>
      </c>
      <c r="F223" t="s">
        <v>157</v>
      </c>
      <c r="G223" t="s">
        <v>117</v>
      </c>
      <c r="J223" t="s">
        <v>271</v>
      </c>
      <c r="K223">
        <v>0</v>
      </c>
      <c r="L223">
        <v>0</v>
      </c>
      <c r="M223">
        <v>0</v>
      </c>
      <c r="N223">
        <v>0</v>
      </c>
      <c r="O223">
        <v>1</v>
      </c>
      <c r="P223">
        <v>0</v>
      </c>
      <c r="Q223">
        <v>0</v>
      </c>
      <c r="R223">
        <v>0</v>
      </c>
      <c r="X223" t="s">
        <v>127</v>
      </c>
      <c r="Y223">
        <v>0</v>
      </c>
      <c r="Z223">
        <v>0</v>
      </c>
      <c r="AA223">
        <v>0</v>
      </c>
      <c r="AB223">
        <v>1</v>
      </c>
      <c r="AC223">
        <v>0</v>
      </c>
      <c r="AD223">
        <v>0</v>
      </c>
      <c r="AE223">
        <v>0</v>
      </c>
      <c r="AG223" t="s">
        <v>120</v>
      </c>
      <c r="AH223" t="s">
        <v>287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1</v>
      </c>
      <c r="AO223">
        <v>1</v>
      </c>
      <c r="AP223">
        <v>0</v>
      </c>
      <c r="BA223" t="s">
        <v>107</v>
      </c>
      <c r="BB223" t="e">
        <f ca="1">- _xludf.not Useful</f>
        <v>#NAME?</v>
      </c>
      <c r="BD223" t="e">
        <f ca="1">- I am _xludf.not interested in vocational education</f>
        <v>#NAME?</v>
      </c>
      <c r="BE223">
        <v>1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N223" t="s">
        <v>107</v>
      </c>
      <c r="BQ223" t="e">
        <f ca="1">- Do _xludf.not _xludf.count towards a recognized qualification</f>
        <v>#NAME?</v>
      </c>
      <c r="BR223">
        <v>0</v>
      </c>
      <c r="BS223">
        <v>1</v>
      </c>
      <c r="BT223">
        <v>0</v>
      </c>
      <c r="BU223">
        <v>0</v>
      </c>
      <c r="BV223">
        <v>0</v>
      </c>
      <c r="BW223">
        <v>0</v>
      </c>
      <c r="BX223" t="s">
        <v>108</v>
      </c>
      <c r="BY223" t="e">
        <f ca="1">- Useful but _xludf.not as good as going to university  - Difficult to access</f>
        <v>#NAME?</v>
      </c>
      <c r="BZ223">
        <v>1</v>
      </c>
      <c r="CA223">
        <v>0</v>
      </c>
      <c r="CB223">
        <v>0</v>
      </c>
      <c r="CC223">
        <v>1</v>
      </c>
      <c r="CD223">
        <v>0</v>
      </c>
      <c r="CE223" t="e">
        <f ca="1">- Friends - Teachers</f>
        <v>#NAME?</v>
      </c>
      <c r="CF223">
        <v>1</v>
      </c>
      <c r="CG223">
        <v>0</v>
      </c>
      <c r="CH223">
        <v>1</v>
      </c>
      <c r="CI223">
        <v>0</v>
      </c>
      <c r="CJ223">
        <v>0</v>
      </c>
      <c r="CK223">
        <v>0</v>
      </c>
      <c r="CL223">
        <v>0</v>
      </c>
      <c r="CN223" t="s">
        <v>109</v>
      </c>
      <c r="CO223" t="s">
        <v>110</v>
      </c>
      <c r="CP223" t="s">
        <v>111</v>
      </c>
      <c r="CQ223">
        <v>3915978</v>
      </c>
      <c r="CR223" t="s">
        <v>808</v>
      </c>
      <c r="CS223" t="s">
        <v>809</v>
      </c>
      <c r="CT223">
        <v>223</v>
      </c>
    </row>
    <row r="224" spans="1:98">
      <c r="A224">
        <v>223</v>
      </c>
      <c r="B224" t="s">
        <v>97</v>
      </c>
      <c r="C224">
        <v>25</v>
      </c>
      <c r="D224" t="s">
        <v>115</v>
      </c>
      <c r="E224" t="s">
        <v>177</v>
      </c>
      <c r="F224" t="s">
        <v>100</v>
      </c>
      <c r="G224" t="s">
        <v>117</v>
      </c>
      <c r="J224" t="s">
        <v>297</v>
      </c>
      <c r="K224">
        <v>0</v>
      </c>
      <c r="L224">
        <v>0</v>
      </c>
      <c r="M224">
        <v>0</v>
      </c>
      <c r="N224">
        <v>1</v>
      </c>
      <c r="O224">
        <v>0</v>
      </c>
      <c r="P224">
        <v>0</v>
      </c>
      <c r="Q224">
        <v>1</v>
      </c>
      <c r="R224">
        <v>0</v>
      </c>
      <c r="X224" t="s">
        <v>209</v>
      </c>
      <c r="Y224">
        <v>0</v>
      </c>
      <c r="Z224">
        <v>0</v>
      </c>
      <c r="AA224">
        <v>0</v>
      </c>
      <c r="AB224">
        <v>1</v>
      </c>
      <c r="AC224">
        <v>0</v>
      </c>
      <c r="AD224">
        <v>1</v>
      </c>
      <c r="AE224">
        <v>0</v>
      </c>
      <c r="AG224" t="s">
        <v>128</v>
      </c>
      <c r="AH224" t="s">
        <v>335</v>
      </c>
      <c r="AI224">
        <v>0</v>
      </c>
      <c r="AJ224">
        <v>1</v>
      </c>
      <c r="AK224">
        <v>0</v>
      </c>
      <c r="AL224">
        <v>1</v>
      </c>
      <c r="AM224">
        <v>0</v>
      </c>
      <c r="AN224">
        <v>1</v>
      </c>
      <c r="AO224">
        <v>1</v>
      </c>
      <c r="AP224">
        <v>1</v>
      </c>
      <c r="BA224" t="s">
        <v>107</v>
      </c>
      <c r="BB224" t="e">
        <f ca="1">- Useful but _xludf.not as good as a regular degree</f>
        <v>#NAME?</v>
      </c>
      <c r="BD224" t="e">
        <f ca="1">- Project Management / Accountancy</f>
        <v>#NAME?</v>
      </c>
      <c r="BE224">
        <v>0</v>
      </c>
      <c r="BF224">
        <v>0</v>
      </c>
      <c r="BG224">
        <v>1</v>
      </c>
      <c r="BH224">
        <v>0</v>
      </c>
      <c r="BI224">
        <v>0</v>
      </c>
      <c r="BJ224">
        <v>0</v>
      </c>
      <c r="BK224">
        <v>0</v>
      </c>
      <c r="BL224">
        <v>0</v>
      </c>
      <c r="BN224" t="s">
        <v>106</v>
      </c>
      <c r="BO224" t="s">
        <v>249</v>
      </c>
      <c r="BX224" t="s">
        <v>108</v>
      </c>
      <c r="BY224" t="e">
        <f ca="1">- _xludf.not worth The _xludf.time _xludf.or money spent on it</f>
        <v>#NAME?</v>
      </c>
      <c r="BZ224">
        <v>0</v>
      </c>
      <c r="CA224">
        <v>1</v>
      </c>
      <c r="CB224">
        <v>0</v>
      </c>
      <c r="CC224">
        <v>0</v>
      </c>
      <c r="CD224">
        <v>0</v>
      </c>
      <c r="CE224" t="e">
        <f ca="1">- Facebook groups/pages  - Friends - Teachers</f>
        <v>#NAME?</v>
      </c>
      <c r="CF224">
        <v>1</v>
      </c>
      <c r="CG224">
        <v>0</v>
      </c>
      <c r="CH224">
        <v>1</v>
      </c>
      <c r="CI224">
        <v>0</v>
      </c>
      <c r="CJ224">
        <v>0</v>
      </c>
      <c r="CK224">
        <v>1</v>
      </c>
      <c r="CL224">
        <v>0</v>
      </c>
      <c r="CN224" t="s">
        <v>109</v>
      </c>
      <c r="CO224" t="s">
        <v>110</v>
      </c>
      <c r="CP224" t="s">
        <v>111</v>
      </c>
      <c r="CQ224">
        <v>3916115</v>
      </c>
      <c r="CR224" s="1" t="s">
        <v>810</v>
      </c>
      <c r="CS224" t="s">
        <v>811</v>
      </c>
      <c r="CT224">
        <v>224</v>
      </c>
    </row>
    <row r="225" spans="1:98">
      <c r="A225">
        <v>224</v>
      </c>
      <c r="B225" t="s">
        <v>296</v>
      </c>
      <c r="C225">
        <v>26</v>
      </c>
      <c r="D225" t="s">
        <v>115</v>
      </c>
      <c r="E225" t="s">
        <v>99</v>
      </c>
      <c r="F225" t="s">
        <v>157</v>
      </c>
      <c r="G225" t="s">
        <v>117</v>
      </c>
      <c r="J225" t="s">
        <v>621</v>
      </c>
      <c r="K225">
        <v>1</v>
      </c>
      <c r="L225">
        <v>0</v>
      </c>
      <c r="M225">
        <v>0</v>
      </c>
      <c r="N225">
        <v>0</v>
      </c>
      <c r="O225">
        <v>0</v>
      </c>
      <c r="P225">
        <v>1</v>
      </c>
      <c r="Q225">
        <v>0</v>
      </c>
      <c r="R225">
        <v>0</v>
      </c>
      <c r="T225" t="s">
        <v>660</v>
      </c>
      <c r="X225" t="s">
        <v>127</v>
      </c>
      <c r="Y225">
        <v>0</v>
      </c>
      <c r="Z225">
        <v>0</v>
      </c>
      <c r="AA225">
        <v>0</v>
      </c>
      <c r="AB225">
        <v>1</v>
      </c>
      <c r="AC225">
        <v>0</v>
      </c>
      <c r="AD225">
        <v>0</v>
      </c>
      <c r="AE225">
        <v>0</v>
      </c>
      <c r="AG225" t="s">
        <v>120</v>
      </c>
      <c r="AH225" t="s">
        <v>273</v>
      </c>
      <c r="AI225">
        <v>0</v>
      </c>
      <c r="AJ225">
        <v>1</v>
      </c>
      <c r="AK225">
        <v>0</v>
      </c>
      <c r="AL225">
        <v>1</v>
      </c>
      <c r="AM225">
        <v>0</v>
      </c>
      <c r="AN225">
        <v>1</v>
      </c>
      <c r="AO225">
        <v>1</v>
      </c>
      <c r="AP225">
        <v>0</v>
      </c>
      <c r="BA225" t="s">
        <v>107</v>
      </c>
      <c r="BB225" t="e">
        <f ca="1">- Very Useful _xludf.and provides a job opportunity _xludf.right away.</f>
        <v>#NAME?</v>
      </c>
      <c r="BD225" t="e">
        <f ca="1">- Construction (builder, carpenter, electrician, blacksmith) Agriculture</f>
        <v>#NAME?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1</v>
      </c>
      <c r="BK225">
        <v>0</v>
      </c>
      <c r="BL225">
        <v>1</v>
      </c>
      <c r="BN225" t="s">
        <v>107</v>
      </c>
      <c r="BQ225" t="e">
        <f ca="1">- _xludf.not available in subjects I want to study - Donâ€™t know how to _xludf.find/enroll in a suitable program</f>
        <v>#NAME?</v>
      </c>
      <c r="BR225">
        <v>1</v>
      </c>
      <c r="BS225">
        <v>0</v>
      </c>
      <c r="BT225">
        <v>0</v>
      </c>
      <c r="BU225">
        <v>1</v>
      </c>
      <c r="BV225">
        <v>0</v>
      </c>
      <c r="BW225">
        <v>0</v>
      </c>
      <c r="BX225" t="s">
        <v>179</v>
      </c>
      <c r="BY225" t="e">
        <f ca="1">- Very Useful, as good as a regular - - Difficult to access</f>
        <v>#NAME?</v>
      </c>
      <c r="BZ225">
        <v>0</v>
      </c>
      <c r="CA225">
        <v>0</v>
      </c>
      <c r="CB225">
        <v>1</v>
      </c>
      <c r="CC225">
        <v>1</v>
      </c>
      <c r="CD225">
        <v>0</v>
      </c>
      <c r="CE225" t="e">
        <f ca="1">- Facebook groups/pages  - Friends</f>
        <v>#NAME?</v>
      </c>
      <c r="CF225">
        <v>1</v>
      </c>
      <c r="CG225">
        <v>0</v>
      </c>
      <c r="CH225">
        <v>0</v>
      </c>
      <c r="CI225">
        <v>0</v>
      </c>
      <c r="CJ225">
        <v>0</v>
      </c>
      <c r="CK225">
        <v>1</v>
      </c>
      <c r="CL225">
        <v>0</v>
      </c>
      <c r="CN225" t="s">
        <v>109</v>
      </c>
      <c r="CO225" t="s">
        <v>110</v>
      </c>
      <c r="CP225" t="s">
        <v>111</v>
      </c>
      <c r="CQ225">
        <v>3916120</v>
      </c>
      <c r="CR225" t="s">
        <v>812</v>
      </c>
      <c r="CS225" t="s">
        <v>813</v>
      </c>
      <c r="CT225">
        <v>225</v>
      </c>
    </row>
    <row r="226" spans="1:98">
      <c r="A226">
        <v>225</v>
      </c>
      <c r="B226" t="s">
        <v>143</v>
      </c>
      <c r="C226">
        <v>18</v>
      </c>
      <c r="D226" t="s">
        <v>98</v>
      </c>
      <c r="E226" t="s">
        <v>168</v>
      </c>
      <c r="F226" t="s">
        <v>169</v>
      </c>
      <c r="G226" t="s">
        <v>207</v>
      </c>
      <c r="J226" t="s">
        <v>145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1</v>
      </c>
      <c r="R226">
        <v>0</v>
      </c>
      <c r="X226" t="s">
        <v>136</v>
      </c>
      <c r="Y226">
        <v>0</v>
      </c>
      <c r="Z226">
        <v>0</v>
      </c>
      <c r="AA226">
        <v>0</v>
      </c>
      <c r="AB226">
        <v>1</v>
      </c>
      <c r="AC226">
        <v>1</v>
      </c>
      <c r="AD226">
        <v>0</v>
      </c>
      <c r="AE226">
        <v>0</v>
      </c>
      <c r="AG226" t="s">
        <v>128</v>
      </c>
      <c r="AH226" t="s">
        <v>129</v>
      </c>
      <c r="AI226">
        <v>0</v>
      </c>
      <c r="AJ226">
        <v>1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BA226" t="s">
        <v>107</v>
      </c>
      <c r="BB226" t="e">
        <f ca="1">- Useful but _xludf.not as good as a regular degree</f>
        <v>#NAME?</v>
      </c>
      <c r="BD226" t="e">
        <f ca="1">- I am _xludf.not interested in vocational education</f>
        <v>#NAME?</v>
      </c>
      <c r="BE226">
        <v>1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N226" t="s">
        <v>106</v>
      </c>
      <c r="BO226" t="s">
        <v>164</v>
      </c>
      <c r="BX226" t="s">
        <v>108</v>
      </c>
      <c r="BY226" t="s">
        <v>199</v>
      </c>
      <c r="BZ226">
        <v>1</v>
      </c>
      <c r="CA226">
        <v>0</v>
      </c>
      <c r="CB226">
        <v>0</v>
      </c>
      <c r="CC226">
        <v>0</v>
      </c>
      <c r="CD226">
        <v>1</v>
      </c>
      <c r="CE226" t="e">
        <f ca="1">- Facebook groups/pages  - Friends</f>
        <v>#NAME?</v>
      </c>
      <c r="CF226">
        <v>1</v>
      </c>
      <c r="CG226">
        <v>0</v>
      </c>
      <c r="CH226">
        <v>0</v>
      </c>
      <c r="CI226">
        <v>0</v>
      </c>
      <c r="CJ226">
        <v>0</v>
      </c>
      <c r="CK226">
        <v>1</v>
      </c>
      <c r="CL226">
        <v>0</v>
      </c>
      <c r="CN226" t="s">
        <v>109</v>
      </c>
      <c r="CO226" t="s">
        <v>110</v>
      </c>
      <c r="CP226" t="s">
        <v>111</v>
      </c>
      <c r="CQ226">
        <v>3916214</v>
      </c>
      <c r="CR226" t="s">
        <v>814</v>
      </c>
      <c r="CS226" t="s">
        <v>815</v>
      </c>
      <c r="CT226">
        <v>226</v>
      </c>
    </row>
    <row r="227" spans="1:98">
      <c r="A227">
        <v>226</v>
      </c>
      <c r="B227" t="s">
        <v>816</v>
      </c>
      <c r="C227">
        <v>17</v>
      </c>
      <c r="D227" t="s">
        <v>98</v>
      </c>
      <c r="E227" t="s">
        <v>177</v>
      </c>
      <c r="F227" t="s">
        <v>183</v>
      </c>
      <c r="G227" t="s">
        <v>117</v>
      </c>
      <c r="J227" t="s">
        <v>118</v>
      </c>
      <c r="K227">
        <v>0</v>
      </c>
      <c r="L227">
        <v>0</v>
      </c>
      <c r="M227">
        <v>0</v>
      </c>
      <c r="N227">
        <v>1</v>
      </c>
      <c r="O227">
        <v>0</v>
      </c>
      <c r="P227">
        <v>0</v>
      </c>
      <c r="Q227">
        <v>0</v>
      </c>
      <c r="R227">
        <v>0</v>
      </c>
      <c r="X227" t="s">
        <v>127</v>
      </c>
      <c r="Y227">
        <v>0</v>
      </c>
      <c r="Z227">
        <v>0</v>
      </c>
      <c r="AA227">
        <v>0</v>
      </c>
      <c r="AB227">
        <v>1</v>
      </c>
      <c r="AC227">
        <v>0</v>
      </c>
      <c r="AD227">
        <v>0</v>
      </c>
      <c r="AE227">
        <v>0</v>
      </c>
      <c r="AG227" t="s">
        <v>128</v>
      </c>
      <c r="AH227" t="s">
        <v>129</v>
      </c>
      <c r="AI227">
        <v>0</v>
      </c>
      <c r="AJ227">
        <v>1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BA227" t="s">
        <v>107</v>
      </c>
      <c r="BB227" t="e">
        <f ca="1">- Useful but _xludf.not as good as a regular degree</f>
        <v>#NAME?</v>
      </c>
      <c r="BD227" t="e">
        <f ca="1">- Project Management / Accountancy - Tourism / Restaurant _xludf.and hotel Management</f>
        <v>#NAME?</v>
      </c>
      <c r="BE227">
        <v>0</v>
      </c>
      <c r="BF227">
        <v>0</v>
      </c>
      <c r="BG227">
        <v>1</v>
      </c>
      <c r="BH227">
        <v>1</v>
      </c>
      <c r="BI227">
        <v>0</v>
      </c>
      <c r="BJ227">
        <v>0</v>
      </c>
      <c r="BK227">
        <v>0</v>
      </c>
      <c r="BL227">
        <v>0</v>
      </c>
      <c r="BN227" t="s">
        <v>107</v>
      </c>
      <c r="BQ227" t="e">
        <f ca="1">- Do _xludf.not _xludf.count towards a recognized qualification - Cannot afford The courses</f>
        <v>#NAME?</v>
      </c>
      <c r="BR227">
        <v>0</v>
      </c>
      <c r="BS227">
        <v>1</v>
      </c>
      <c r="BT227">
        <v>0</v>
      </c>
      <c r="BU227">
        <v>0</v>
      </c>
      <c r="BV227">
        <v>1</v>
      </c>
      <c r="BW227">
        <v>0</v>
      </c>
      <c r="BX227" t="s">
        <v>108</v>
      </c>
      <c r="BY227" t="e">
        <f ca="1">- _xludf.not worth The _xludf.time _xludf.or money spent on it - Too Difficult to study alone</f>
        <v>#NAME?</v>
      </c>
      <c r="BZ227">
        <v>0</v>
      </c>
      <c r="CA227">
        <v>1</v>
      </c>
      <c r="CB227">
        <v>0</v>
      </c>
      <c r="CC227">
        <v>0</v>
      </c>
      <c r="CD227">
        <v>1</v>
      </c>
      <c r="CE227" t="e">
        <f ca="1">- Facebook groups/pages  - Friends</f>
        <v>#NAME?</v>
      </c>
      <c r="CF227">
        <v>1</v>
      </c>
      <c r="CG227">
        <v>0</v>
      </c>
      <c r="CH227">
        <v>0</v>
      </c>
      <c r="CI227">
        <v>0</v>
      </c>
      <c r="CJ227">
        <v>0</v>
      </c>
      <c r="CK227">
        <v>1</v>
      </c>
      <c r="CL227">
        <v>0</v>
      </c>
      <c r="CN227" t="s">
        <v>109</v>
      </c>
      <c r="CO227" t="s">
        <v>110</v>
      </c>
      <c r="CP227" t="s">
        <v>111</v>
      </c>
      <c r="CQ227">
        <v>3916305</v>
      </c>
      <c r="CR227" t="s">
        <v>817</v>
      </c>
      <c r="CS227" t="s">
        <v>818</v>
      </c>
      <c r="CT227">
        <v>227</v>
      </c>
    </row>
    <row r="228" spans="1:98">
      <c r="A228">
        <v>227</v>
      </c>
      <c r="B228" t="s">
        <v>819</v>
      </c>
      <c r="C228">
        <v>28</v>
      </c>
      <c r="D228" t="s">
        <v>115</v>
      </c>
      <c r="E228" t="s">
        <v>99</v>
      </c>
      <c r="F228" t="s">
        <v>100</v>
      </c>
      <c r="G228" t="s">
        <v>117</v>
      </c>
      <c r="J228" t="s">
        <v>208</v>
      </c>
      <c r="K228">
        <v>0</v>
      </c>
      <c r="L228">
        <v>0</v>
      </c>
      <c r="M228">
        <v>1</v>
      </c>
      <c r="N228">
        <v>0</v>
      </c>
      <c r="O228">
        <v>0</v>
      </c>
      <c r="P228">
        <v>0</v>
      </c>
      <c r="Q228">
        <v>1</v>
      </c>
      <c r="R228">
        <v>0</v>
      </c>
      <c r="X228" t="s">
        <v>136</v>
      </c>
      <c r="Y228">
        <v>0</v>
      </c>
      <c r="Z228">
        <v>0</v>
      </c>
      <c r="AA228">
        <v>0</v>
      </c>
      <c r="AB228">
        <v>1</v>
      </c>
      <c r="AC228">
        <v>1</v>
      </c>
      <c r="AD228">
        <v>0</v>
      </c>
      <c r="AE228">
        <v>0</v>
      </c>
      <c r="AG228" t="s">
        <v>128</v>
      </c>
      <c r="AH228" t="s">
        <v>820</v>
      </c>
      <c r="AI228">
        <v>0</v>
      </c>
      <c r="AJ228">
        <v>1</v>
      </c>
      <c r="AK228">
        <v>0</v>
      </c>
      <c r="AL228">
        <v>1</v>
      </c>
      <c r="AM228">
        <v>1</v>
      </c>
      <c r="AN228">
        <v>0</v>
      </c>
      <c r="AO228">
        <v>0</v>
      </c>
      <c r="AP228">
        <v>0</v>
      </c>
      <c r="BA228" t="s">
        <v>107</v>
      </c>
      <c r="BB228" t="e">
        <f ca="1">- Useful but _xludf.not as good as a regular degree</f>
        <v>#NAME?</v>
      </c>
      <c r="BD228" t="e">
        <f ca="1">- Construction (builder, carpenter, electrician, blacksmith) - Project Management / Accountancy</f>
        <v>#NAME?</v>
      </c>
      <c r="BE228">
        <v>0</v>
      </c>
      <c r="BF228">
        <v>0</v>
      </c>
      <c r="BG228">
        <v>1</v>
      </c>
      <c r="BH228">
        <v>0</v>
      </c>
      <c r="BI228">
        <v>0</v>
      </c>
      <c r="BJ228">
        <v>1</v>
      </c>
      <c r="BK228">
        <v>0</v>
      </c>
      <c r="BL228">
        <v>0</v>
      </c>
      <c r="BN228" t="s">
        <v>107</v>
      </c>
      <c r="BQ228" t="e">
        <f ca="1">- No internet connection / computer - Do _xludf.not _xludf.count towards a recognized qualification</f>
        <v>#NAME?</v>
      </c>
      <c r="BR228">
        <v>0</v>
      </c>
      <c r="BS228">
        <v>1</v>
      </c>
      <c r="BT228">
        <v>1</v>
      </c>
      <c r="BU228">
        <v>0</v>
      </c>
      <c r="BV228">
        <v>0</v>
      </c>
      <c r="BW228">
        <v>0</v>
      </c>
      <c r="BX228" t="s">
        <v>108</v>
      </c>
      <c r="BY228" t="e">
        <f ca="1">- Very Useful, as good as a regular degree - Useful but _xludf.not as good as going to university</f>
        <v>#NAME?</v>
      </c>
      <c r="BZ228">
        <v>1</v>
      </c>
      <c r="CA228">
        <v>0</v>
      </c>
      <c r="CB228">
        <v>1</v>
      </c>
      <c r="CC228">
        <v>0</v>
      </c>
      <c r="CD228">
        <v>0</v>
      </c>
      <c r="CE228" t="e">
        <f ca="1">- DUBARAH - Friends</f>
        <v>#NAME?</v>
      </c>
      <c r="CF228">
        <v>1</v>
      </c>
      <c r="CG228">
        <v>1</v>
      </c>
      <c r="CH228">
        <v>0</v>
      </c>
      <c r="CI228">
        <v>0</v>
      </c>
      <c r="CJ228">
        <v>0</v>
      </c>
      <c r="CK228">
        <v>0</v>
      </c>
      <c r="CL228">
        <v>0</v>
      </c>
      <c r="CN228" t="s">
        <v>109</v>
      </c>
      <c r="CO228" t="s">
        <v>110</v>
      </c>
      <c r="CP228" t="s">
        <v>111</v>
      </c>
      <c r="CQ228">
        <v>3916346</v>
      </c>
      <c r="CR228" t="s">
        <v>821</v>
      </c>
      <c r="CS228" t="s">
        <v>822</v>
      </c>
      <c r="CT228">
        <v>228</v>
      </c>
    </row>
    <row r="229" spans="1:98">
      <c r="A229">
        <v>228</v>
      </c>
      <c r="B229" t="s">
        <v>823</v>
      </c>
      <c r="C229">
        <v>27</v>
      </c>
      <c r="D229" t="s">
        <v>115</v>
      </c>
      <c r="E229" t="s">
        <v>451</v>
      </c>
      <c r="F229" t="s">
        <v>100</v>
      </c>
      <c r="G229" t="s">
        <v>117</v>
      </c>
      <c r="J229" t="s">
        <v>271</v>
      </c>
      <c r="K229">
        <v>0</v>
      </c>
      <c r="L229">
        <v>0</v>
      </c>
      <c r="M229">
        <v>0</v>
      </c>
      <c r="N229">
        <v>0</v>
      </c>
      <c r="O229">
        <v>1</v>
      </c>
      <c r="P229">
        <v>0</v>
      </c>
      <c r="Q229">
        <v>0</v>
      </c>
      <c r="R229">
        <v>0</v>
      </c>
      <c r="X229" t="s">
        <v>127</v>
      </c>
      <c r="Y229">
        <v>0</v>
      </c>
      <c r="Z229">
        <v>0</v>
      </c>
      <c r="AA229">
        <v>0</v>
      </c>
      <c r="AB229">
        <v>1</v>
      </c>
      <c r="AC229">
        <v>0</v>
      </c>
      <c r="AD229">
        <v>0</v>
      </c>
      <c r="AE229">
        <v>0</v>
      </c>
      <c r="AG229" t="s">
        <v>120</v>
      </c>
      <c r="AH229" t="s">
        <v>198</v>
      </c>
      <c r="AI229">
        <v>0</v>
      </c>
      <c r="AJ229">
        <v>1</v>
      </c>
      <c r="AK229">
        <v>0</v>
      </c>
      <c r="AL229">
        <v>1</v>
      </c>
      <c r="AM229">
        <v>0</v>
      </c>
      <c r="AN229">
        <v>1</v>
      </c>
      <c r="AO229">
        <v>0</v>
      </c>
      <c r="AP229">
        <v>0</v>
      </c>
      <c r="BA229" t="s">
        <v>107</v>
      </c>
      <c r="BB229" t="e">
        <f ca="1">- Useful but _xludf.not as good as a regular degree</f>
        <v>#NAME?</v>
      </c>
      <c r="BD229" t="e">
        <f ca="1">- Tourism / Restaurant _xludf.and hotel Management - Nursing / medical care</f>
        <v>#NAME?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</v>
      </c>
      <c r="BK229">
        <v>0</v>
      </c>
      <c r="BL229">
        <v>0</v>
      </c>
      <c r="BN229" t="s">
        <v>107</v>
      </c>
      <c r="BQ229" t="e">
        <f ca="1">- Cannot afford The courses</f>
        <v>#NAME?</v>
      </c>
      <c r="BR229">
        <v>0</v>
      </c>
      <c r="BS229">
        <v>0</v>
      </c>
      <c r="BT229">
        <v>0</v>
      </c>
      <c r="BU229">
        <v>0</v>
      </c>
      <c r="BV229">
        <v>1</v>
      </c>
      <c r="BW229">
        <v>0</v>
      </c>
      <c r="BX229" t="s">
        <v>179</v>
      </c>
      <c r="BY229" t="e">
        <f ca="1">- Useful but _xludf.not as good as going to university</f>
        <v>#NAME?</v>
      </c>
      <c r="BZ229">
        <v>1</v>
      </c>
      <c r="CA229">
        <v>0</v>
      </c>
      <c r="CB229">
        <v>0</v>
      </c>
      <c r="CC229">
        <v>0</v>
      </c>
      <c r="CD229">
        <v>0</v>
      </c>
      <c r="CE229" t="e">
        <f ca="1">- Friends</f>
        <v>#NAME?</v>
      </c>
      <c r="CF229">
        <v>1</v>
      </c>
      <c r="CG229">
        <v>0</v>
      </c>
      <c r="CH229">
        <v>0</v>
      </c>
      <c r="CI229">
        <v>0</v>
      </c>
      <c r="CJ229">
        <v>0</v>
      </c>
      <c r="CK229">
        <v>0</v>
      </c>
      <c r="CL229">
        <v>0</v>
      </c>
      <c r="CN229" t="s">
        <v>109</v>
      </c>
      <c r="CO229" t="s">
        <v>110</v>
      </c>
      <c r="CP229" t="s">
        <v>111</v>
      </c>
      <c r="CQ229">
        <v>3916535</v>
      </c>
      <c r="CR229" t="s">
        <v>824</v>
      </c>
      <c r="CS229" t="s">
        <v>825</v>
      </c>
      <c r="CT229">
        <v>229</v>
      </c>
    </row>
    <row r="230" spans="1:98">
      <c r="A230">
        <v>229</v>
      </c>
      <c r="B230" t="s">
        <v>97</v>
      </c>
      <c r="C230">
        <v>18</v>
      </c>
      <c r="D230" t="s">
        <v>115</v>
      </c>
      <c r="E230" t="s">
        <v>133</v>
      </c>
      <c r="F230" t="s">
        <v>169</v>
      </c>
      <c r="G230" t="s">
        <v>117</v>
      </c>
      <c r="J230" t="s">
        <v>237</v>
      </c>
      <c r="K230">
        <v>0</v>
      </c>
      <c r="L230">
        <v>0</v>
      </c>
      <c r="M230">
        <v>1</v>
      </c>
      <c r="N230">
        <v>1</v>
      </c>
      <c r="O230">
        <v>0</v>
      </c>
      <c r="P230">
        <v>0</v>
      </c>
      <c r="Q230">
        <v>0</v>
      </c>
      <c r="R230">
        <v>0</v>
      </c>
      <c r="X230" t="s">
        <v>127</v>
      </c>
      <c r="Y230">
        <v>0</v>
      </c>
      <c r="Z230">
        <v>0</v>
      </c>
      <c r="AA230">
        <v>0</v>
      </c>
      <c r="AB230">
        <v>1</v>
      </c>
      <c r="AC230">
        <v>0</v>
      </c>
      <c r="AD230">
        <v>0</v>
      </c>
      <c r="AE230">
        <v>0</v>
      </c>
      <c r="AG230" t="s">
        <v>120</v>
      </c>
      <c r="AH230" t="s">
        <v>184</v>
      </c>
      <c r="AI230">
        <v>1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R230" t="s">
        <v>106</v>
      </c>
      <c r="AS230" t="e">
        <f ca="1">- Retrieving papers is expensive _xludf.now _xludf.and I Do _xludf.not Have The money - Donâ€™t Have family in Syria to _xludf.help me</f>
        <v>#NAME?</v>
      </c>
      <c r="AT230">
        <v>0</v>
      </c>
      <c r="AU230">
        <v>0</v>
      </c>
      <c r="AV230">
        <v>0</v>
      </c>
      <c r="AW230">
        <v>1</v>
      </c>
      <c r="AX230">
        <v>1</v>
      </c>
      <c r="AY230">
        <v>0</v>
      </c>
      <c r="BA230" t="s">
        <v>107</v>
      </c>
      <c r="BB230" t="e">
        <f ca="1">- Very Useful _xludf.and provides a job opportunity _xludf.right away.</f>
        <v>#NAME?</v>
      </c>
      <c r="BD230" t="e">
        <f ca="1">- Project Management / Accountancy - Tourism / Restaurant _xludf.and hotel Management</f>
        <v>#NAME?</v>
      </c>
      <c r="BE230">
        <v>0</v>
      </c>
      <c r="BF230">
        <v>0</v>
      </c>
      <c r="BG230">
        <v>1</v>
      </c>
      <c r="BH230">
        <v>1</v>
      </c>
      <c r="BI230">
        <v>0</v>
      </c>
      <c r="BJ230">
        <v>0</v>
      </c>
      <c r="BK230">
        <v>0</v>
      </c>
      <c r="BL230">
        <v>0</v>
      </c>
      <c r="BN230" t="s">
        <v>107</v>
      </c>
      <c r="BQ230" t="e">
        <f ca="1">- Cannot afford The courses - Donâ€™t know how to _xludf.find/enroll in a suitable program</f>
        <v>#NAME?</v>
      </c>
      <c r="BR230">
        <v>0</v>
      </c>
      <c r="BS230">
        <v>0</v>
      </c>
      <c r="BT230">
        <v>0</v>
      </c>
      <c r="BU230">
        <v>1</v>
      </c>
      <c r="BV230">
        <v>1</v>
      </c>
      <c r="BW230">
        <v>0</v>
      </c>
      <c r="BX230" t="s">
        <v>179</v>
      </c>
      <c r="BY230" t="e">
        <f ca="1">- Useful but _xludf.not as good as going to university</f>
        <v>#NAME?</v>
      </c>
      <c r="BZ230">
        <v>1</v>
      </c>
      <c r="CA230">
        <v>0</v>
      </c>
      <c r="CB230">
        <v>0</v>
      </c>
      <c r="CC230">
        <v>0</v>
      </c>
      <c r="CD230">
        <v>0</v>
      </c>
      <c r="CE230" t="e">
        <f ca="1">- Friends</f>
        <v>#NAME?</v>
      </c>
      <c r="CF230">
        <v>1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N230" t="s">
        <v>109</v>
      </c>
      <c r="CO230" t="s">
        <v>110</v>
      </c>
      <c r="CP230" t="s">
        <v>111</v>
      </c>
      <c r="CQ230">
        <v>3916578</v>
      </c>
      <c r="CR230" t="s">
        <v>826</v>
      </c>
      <c r="CS230" t="s">
        <v>827</v>
      </c>
      <c r="CT230">
        <v>230</v>
      </c>
    </row>
    <row r="231" spans="1:98">
      <c r="A231">
        <v>230</v>
      </c>
      <c r="B231" t="s">
        <v>214</v>
      </c>
      <c r="C231">
        <v>19</v>
      </c>
      <c r="D231" t="s">
        <v>115</v>
      </c>
      <c r="E231" t="s">
        <v>379</v>
      </c>
      <c r="F231" t="s">
        <v>169</v>
      </c>
      <c r="G231" t="s">
        <v>117</v>
      </c>
      <c r="J231" t="s">
        <v>139</v>
      </c>
      <c r="K231">
        <v>1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T231" t="s">
        <v>828</v>
      </c>
      <c r="X231" t="s">
        <v>327</v>
      </c>
      <c r="Y231">
        <v>0</v>
      </c>
      <c r="Z231">
        <v>1</v>
      </c>
      <c r="AA231">
        <v>0</v>
      </c>
      <c r="AB231">
        <v>0</v>
      </c>
      <c r="AC231">
        <v>0</v>
      </c>
      <c r="AD231">
        <v>0</v>
      </c>
      <c r="AE231">
        <v>0</v>
      </c>
      <c r="AG231" t="s">
        <v>120</v>
      </c>
      <c r="AH231" t="s">
        <v>129</v>
      </c>
      <c r="AI231">
        <v>0</v>
      </c>
      <c r="AJ231">
        <v>1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BA231" t="s">
        <v>106</v>
      </c>
      <c r="BB231" t="e">
        <f ca="1">- Very Useful _xludf.and provides a job opportunity _xludf.right away.</f>
        <v>#NAME?</v>
      </c>
      <c r="BD231" t="s">
        <v>139</v>
      </c>
      <c r="BE231">
        <v>0</v>
      </c>
      <c r="BF231">
        <v>1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 t="s">
        <v>829</v>
      </c>
      <c r="BN231" t="s">
        <v>107</v>
      </c>
      <c r="BQ231" t="e">
        <f ca="1">- No internet connection / computer</f>
        <v>#NAME?</v>
      </c>
      <c r="BR231">
        <v>0</v>
      </c>
      <c r="BS231">
        <v>0</v>
      </c>
      <c r="BT231">
        <v>1</v>
      </c>
      <c r="BU231">
        <v>0</v>
      </c>
      <c r="BV231">
        <v>0</v>
      </c>
      <c r="BW231">
        <v>0</v>
      </c>
      <c r="BX231" t="s">
        <v>108</v>
      </c>
      <c r="BY231" t="e">
        <f ca="1">- Too Difficult to study alone</f>
        <v>#NAME?</v>
      </c>
      <c r="BZ231">
        <v>0</v>
      </c>
      <c r="CA231">
        <v>0</v>
      </c>
      <c r="CB231">
        <v>0</v>
      </c>
      <c r="CC231">
        <v>0</v>
      </c>
      <c r="CD231">
        <v>1</v>
      </c>
      <c r="CE231" t="e">
        <f ca="1">- Facebook groups/pages</f>
        <v>#NAME?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1</v>
      </c>
      <c r="CL231">
        <v>0</v>
      </c>
      <c r="CN231" t="s">
        <v>109</v>
      </c>
      <c r="CO231" t="s">
        <v>110</v>
      </c>
      <c r="CP231" t="s">
        <v>111</v>
      </c>
      <c r="CQ231">
        <v>3916571</v>
      </c>
      <c r="CR231" t="s">
        <v>830</v>
      </c>
      <c r="CS231" t="s">
        <v>831</v>
      </c>
      <c r="CT231">
        <v>231</v>
      </c>
    </row>
    <row r="232" spans="1:98">
      <c r="A232">
        <v>231</v>
      </c>
      <c r="B232" t="s">
        <v>161</v>
      </c>
      <c r="C232">
        <v>23</v>
      </c>
      <c r="D232" t="s">
        <v>115</v>
      </c>
      <c r="E232" t="s">
        <v>156</v>
      </c>
      <c r="F232" t="s">
        <v>125</v>
      </c>
      <c r="G232" t="s">
        <v>117</v>
      </c>
      <c r="J232" t="s">
        <v>208</v>
      </c>
      <c r="K232">
        <v>0</v>
      </c>
      <c r="L232">
        <v>0</v>
      </c>
      <c r="M232">
        <v>1</v>
      </c>
      <c r="N232">
        <v>0</v>
      </c>
      <c r="O232">
        <v>0</v>
      </c>
      <c r="P232">
        <v>0</v>
      </c>
      <c r="Q232">
        <v>1</v>
      </c>
      <c r="R232">
        <v>0</v>
      </c>
      <c r="X232" t="s">
        <v>136</v>
      </c>
      <c r="Y232">
        <v>0</v>
      </c>
      <c r="Z232">
        <v>0</v>
      </c>
      <c r="AA232">
        <v>0</v>
      </c>
      <c r="AB232">
        <v>1</v>
      </c>
      <c r="AC232">
        <v>1</v>
      </c>
      <c r="AD232">
        <v>0</v>
      </c>
      <c r="AE232">
        <v>0</v>
      </c>
      <c r="AG232" t="s">
        <v>128</v>
      </c>
      <c r="AH232" t="s">
        <v>129</v>
      </c>
      <c r="AI232">
        <v>0</v>
      </c>
      <c r="AJ232">
        <v>1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BA232" t="s">
        <v>106</v>
      </c>
      <c r="BB232" t="e">
        <f ca="1">- Useful but _xludf.not as good as a regular degree</f>
        <v>#NAME?</v>
      </c>
      <c r="BD232" t="e">
        <f ca="1">- Construction (builder, carpenter, electrician, blacksmith) - Mechanics _xludf.and machinery</f>
        <v>#NAME?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1</v>
      </c>
      <c r="BK232">
        <v>1</v>
      </c>
      <c r="BL232">
        <v>0</v>
      </c>
      <c r="BN232" t="s">
        <v>107</v>
      </c>
      <c r="BQ232" t="e">
        <f ca="1">- Do _xludf.not _xludf.count towards a recognized qualification - Cannot afford The courses</f>
        <v>#NAME?</v>
      </c>
      <c r="BR232">
        <v>0</v>
      </c>
      <c r="BS232">
        <v>1</v>
      </c>
      <c r="BT232">
        <v>0</v>
      </c>
      <c r="BU232">
        <v>0</v>
      </c>
      <c r="BV232">
        <v>1</v>
      </c>
      <c r="BW232">
        <v>0</v>
      </c>
      <c r="BX232" t="s">
        <v>108</v>
      </c>
      <c r="BY232" t="s">
        <v>199</v>
      </c>
      <c r="BZ232">
        <v>1</v>
      </c>
      <c r="CA232">
        <v>0</v>
      </c>
      <c r="CB232">
        <v>0</v>
      </c>
      <c r="CC232">
        <v>0</v>
      </c>
      <c r="CD232">
        <v>1</v>
      </c>
      <c r="CE232" t="e">
        <f ca="1">- Facebook groups/pages  - Friends</f>
        <v>#NAME?</v>
      </c>
      <c r="CF232">
        <v>1</v>
      </c>
      <c r="CG232">
        <v>0</v>
      </c>
      <c r="CH232">
        <v>0</v>
      </c>
      <c r="CI232">
        <v>0</v>
      </c>
      <c r="CJ232">
        <v>0</v>
      </c>
      <c r="CK232">
        <v>1</v>
      </c>
      <c r="CL232">
        <v>0</v>
      </c>
      <c r="CN232" t="s">
        <v>109</v>
      </c>
      <c r="CO232" t="s">
        <v>110</v>
      </c>
      <c r="CP232" t="s">
        <v>111</v>
      </c>
      <c r="CQ232">
        <v>3916628</v>
      </c>
      <c r="CR232" t="s">
        <v>832</v>
      </c>
      <c r="CS232" t="s">
        <v>833</v>
      </c>
      <c r="CT232">
        <v>232</v>
      </c>
    </row>
    <row r="233" spans="1:98">
      <c r="A233">
        <v>232</v>
      </c>
      <c r="B233" t="s">
        <v>224</v>
      </c>
      <c r="C233">
        <v>20</v>
      </c>
      <c r="D233" t="s">
        <v>115</v>
      </c>
      <c r="E233" t="s">
        <v>156</v>
      </c>
      <c r="F233" t="s">
        <v>169</v>
      </c>
      <c r="G233" t="s">
        <v>101</v>
      </c>
      <c r="H233" t="s">
        <v>102</v>
      </c>
      <c r="U233" t="s">
        <v>139</v>
      </c>
      <c r="W233" t="s">
        <v>147</v>
      </c>
      <c r="AG233" t="s">
        <v>104</v>
      </c>
      <c r="AH233" t="s">
        <v>129</v>
      </c>
      <c r="AI233">
        <v>0</v>
      </c>
      <c r="AJ233">
        <v>1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BA233" t="s">
        <v>107</v>
      </c>
      <c r="BB233" t="e">
        <f ca="1">- Useful but _xludf.not as good as a regular degree</f>
        <v>#NAME?</v>
      </c>
      <c r="BD233" t="s">
        <v>834</v>
      </c>
      <c r="BE233">
        <v>0</v>
      </c>
      <c r="BF233">
        <v>0</v>
      </c>
      <c r="BG233">
        <v>1</v>
      </c>
      <c r="BH233">
        <v>0</v>
      </c>
      <c r="BI233">
        <v>1</v>
      </c>
      <c r="BJ233">
        <v>0</v>
      </c>
      <c r="BK233">
        <v>0</v>
      </c>
      <c r="BL233">
        <v>1</v>
      </c>
      <c r="BN233" t="s">
        <v>107</v>
      </c>
      <c r="BQ233" t="e">
        <f ca="1">- Donâ€™t know how to _xludf.find/enroll in a suitable program</f>
        <v>#NAME?</v>
      </c>
      <c r="BR233">
        <v>0</v>
      </c>
      <c r="BS233">
        <v>0</v>
      </c>
      <c r="BT233">
        <v>0</v>
      </c>
      <c r="BU233">
        <v>1</v>
      </c>
      <c r="BV233">
        <v>0</v>
      </c>
      <c r="BW233">
        <v>0</v>
      </c>
      <c r="BX233" t="s">
        <v>179</v>
      </c>
      <c r="BY233" t="s">
        <v>199</v>
      </c>
      <c r="BZ233">
        <v>1</v>
      </c>
      <c r="CA233">
        <v>0</v>
      </c>
      <c r="CB233">
        <v>0</v>
      </c>
      <c r="CC233">
        <v>0</v>
      </c>
      <c r="CD233">
        <v>1</v>
      </c>
      <c r="CE233" t="e">
        <f ca="1">- Facebook groups/pages</f>
        <v>#NAME?</v>
      </c>
      <c r="CF233">
        <v>0</v>
      </c>
      <c r="CG233">
        <v>0</v>
      </c>
      <c r="CH233">
        <v>0</v>
      </c>
      <c r="CI233">
        <v>0</v>
      </c>
      <c r="CJ233">
        <v>0</v>
      </c>
      <c r="CK233">
        <v>1</v>
      </c>
      <c r="CL233">
        <v>0</v>
      </c>
      <c r="CN233" t="s">
        <v>109</v>
      </c>
      <c r="CO233" t="s">
        <v>110</v>
      </c>
      <c r="CP233" t="s">
        <v>111</v>
      </c>
      <c r="CQ233">
        <v>3916730</v>
      </c>
      <c r="CR233" t="s">
        <v>835</v>
      </c>
      <c r="CS233" t="s">
        <v>836</v>
      </c>
      <c r="CT233">
        <v>233</v>
      </c>
    </row>
    <row r="234" spans="1:98">
      <c r="A234">
        <v>233</v>
      </c>
      <c r="B234" t="s">
        <v>114</v>
      </c>
      <c r="C234">
        <v>20</v>
      </c>
      <c r="D234" t="s">
        <v>98</v>
      </c>
      <c r="E234" t="s">
        <v>177</v>
      </c>
      <c r="F234" t="s">
        <v>183</v>
      </c>
      <c r="G234" t="s">
        <v>117</v>
      </c>
      <c r="J234" t="s">
        <v>103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1</v>
      </c>
      <c r="Q234">
        <v>0</v>
      </c>
      <c r="R234">
        <v>0</v>
      </c>
      <c r="X234" t="s">
        <v>327</v>
      </c>
      <c r="Y234">
        <v>0</v>
      </c>
      <c r="Z234">
        <v>1</v>
      </c>
      <c r="AA234">
        <v>0</v>
      </c>
      <c r="AB234">
        <v>0</v>
      </c>
      <c r="AC234">
        <v>0</v>
      </c>
      <c r="AD234">
        <v>0</v>
      </c>
      <c r="AE234">
        <v>0</v>
      </c>
      <c r="AG234" t="s">
        <v>120</v>
      </c>
      <c r="AH234" t="s">
        <v>184</v>
      </c>
      <c r="AI234">
        <v>1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R234" t="s">
        <v>107</v>
      </c>
      <c r="AS234" t="e">
        <f ca="1">- Have to go in person but can _xludf.not go _xludf.for security reasons</f>
        <v>#NAME?</v>
      </c>
      <c r="AT234">
        <v>0</v>
      </c>
      <c r="AU234">
        <v>1</v>
      </c>
      <c r="AV234">
        <v>0</v>
      </c>
      <c r="AW234">
        <v>0</v>
      </c>
      <c r="AX234">
        <v>0</v>
      </c>
      <c r="AY234">
        <v>0</v>
      </c>
      <c r="BA234" t="s">
        <v>107</v>
      </c>
      <c r="BB234" t="e">
        <f ca="1">- Very Useful _xludf.and provides a job opportunity _xludf.right away.</f>
        <v>#NAME?</v>
      </c>
      <c r="BD234" t="e">
        <f ca="1">- Tourism / Restaurant _xludf.and hotel Management - Nursing / medical care</f>
        <v>#NAME?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</v>
      </c>
      <c r="BK234">
        <v>0</v>
      </c>
      <c r="BL234">
        <v>0</v>
      </c>
      <c r="BN234" t="s">
        <v>107</v>
      </c>
      <c r="BQ234" t="e">
        <f ca="1">- No internet connection / computer</f>
        <v>#NAME?</v>
      </c>
      <c r="BR234">
        <v>0</v>
      </c>
      <c r="BS234">
        <v>0</v>
      </c>
      <c r="BT234">
        <v>1</v>
      </c>
      <c r="BU234">
        <v>0</v>
      </c>
      <c r="BV234">
        <v>0</v>
      </c>
      <c r="BW234">
        <v>0</v>
      </c>
      <c r="BX234" t="s">
        <v>108</v>
      </c>
      <c r="BY234" t="s">
        <v>199</v>
      </c>
      <c r="BZ234">
        <v>1</v>
      </c>
      <c r="CA234">
        <v>0</v>
      </c>
      <c r="CB234">
        <v>0</v>
      </c>
      <c r="CC234">
        <v>0</v>
      </c>
      <c r="CD234">
        <v>1</v>
      </c>
      <c r="CE234" t="e">
        <f ca="1">- Teachers</f>
        <v>#NAME?</v>
      </c>
      <c r="CF234">
        <v>0</v>
      </c>
      <c r="CG234">
        <v>0</v>
      </c>
      <c r="CH234">
        <v>1</v>
      </c>
      <c r="CI234">
        <v>0</v>
      </c>
      <c r="CJ234">
        <v>0</v>
      </c>
      <c r="CK234">
        <v>0</v>
      </c>
      <c r="CL234">
        <v>0</v>
      </c>
      <c r="CN234" t="s">
        <v>109</v>
      </c>
      <c r="CO234" t="s">
        <v>110</v>
      </c>
      <c r="CP234" t="s">
        <v>111</v>
      </c>
      <c r="CQ234">
        <v>3916739</v>
      </c>
      <c r="CR234" t="s">
        <v>837</v>
      </c>
      <c r="CS234" t="s">
        <v>838</v>
      </c>
      <c r="CT234">
        <v>234</v>
      </c>
    </row>
    <row r="235" spans="1:98">
      <c r="A235">
        <v>234</v>
      </c>
      <c r="B235" t="s">
        <v>143</v>
      </c>
      <c r="C235">
        <v>18</v>
      </c>
      <c r="D235" t="s">
        <v>115</v>
      </c>
      <c r="E235" t="s">
        <v>177</v>
      </c>
      <c r="F235" t="s">
        <v>183</v>
      </c>
      <c r="G235" t="s">
        <v>117</v>
      </c>
      <c r="J235" t="s">
        <v>839</v>
      </c>
      <c r="K235">
        <v>0</v>
      </c>
      <c r="L235">
        <v>1</v>
      </c>
      <c r="M235">
        <v>0</v>
      </c>
      <c r="N235">
        <v>1</v>
      </c>
      <c r="O235">
        <v>0</v>
      </c>
      <c r="P235">
        <v>0</v>
      </c>
      <c r="Q235">
        <v>1</v>
      </c>
      <c r="R235">
        <v>0</v>
      </c>
      <c r="S235" t="s">
        <v>840</v>
      </c>
      <c r="X235" t="s">
        <v>523</v>
      </c>
      <c r="Y235">
        <v>1</v>
      </c>
      <c r="Z235">
        <v>0</v>
      </c>
      <c r="AA235">
        <v>0</v>
      </c>
      <c r="AB235">
        <v>1</v>
      </c>
      <c r="AC235">
        <v>0</v>
      </c>
      <c r="AD235">
        <v>1</v>
      </c>
      <c r="AE235">
        <v>0</v>
      </c>
      <c r="AG235" t="s">
        <v>120</v>
      </c>
      <c r="AH235" t="s">
        <v>184</v>
      </c>
      <c r="AI235">
        <v>1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R235" t="s">
        <v>107</v>
      </c>
      <c r="AS235" t="e">
        <f ca="1">- Cannot contact public servants _xludf.or Teachers</f>
        <v>#NAME?</v>
      </c>
      <c r="AT235">
        <v>0</v>
      </c>
      <c r="AU235">
        <v>0</v>
      </c>
      <c r="AV235">
        <v>1</v>
      </c>
      <c r="AW235">
        <v>0</v>
      </c>
      <c r="AX235">
        <v>0</v>
      </c>
      <c r="AY235">
        <v>0</v>
      </c>
      <c r="BA235" t="s">
        <v>107</v>
      </c>
      <c r="BB235" t="s">
        <v>139</v>
      </c>
      <c r="BC235" t="s">
        <v>841</v>
      </c>
      <c r="BD235" t="e">
        <f ca="1">- Construction (builder, carpenter, electrician, blacksmith)</f>
        <v>#NAME?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1</v>
      </c>
      <c r="BK235">
        <v>0</v>
      </c>
      <c r="BL235">
        <v>0</v>
      </c>
      <c r="BN235" t="s">
        <v>107</v>
      </c>
      <c r="BQ235" t="e">
        <f ca="1">- Donâ€™t know how to _xludf.find/enroll in a suitable program</f>
        <v>#NAME?</v>
      </c>
      <c r="BR235">
        <v>0</v>
      </c>
      <c r="BS235">
        <v>0</v>
      </c>
      <c r="BT235">
        <v>0</v>
      </c>
      <c r="BU235">
        <v>1</v>
      </c>
      <c r="BV235">
        <v>0</v>
      </c>
      <c r="BW235">
        <v>0</v>
      </c>
      <c r="BX235" t="s">
        <v>108</v>
      </c>
      <c r="BY235" t="e">
        <f ca="1">- Useful but _xludf.not as good as going to university</f>
        <v>#NAME?</v>
      </c>
      <c r="BZ235">
        <v>1</v>
      </c>
      <c r="CA235">
        <v>0</v>
      </c>
      <c r="CB235">
        <v>0</v>
      </c>
      <c r="CC235">
        <v>0</v>
      </c>
      <c r="CD235">
        <v>0</v>
      </c>
      <c r="CE235" t="e">
        <f ca="1">- Facebook groups/pages</f>
        <v>#NAME?</v>
      </c>
      <c r="CF235">
        <v>0</v>
      </c>
      <c r="CG235">
        <v>0</v>
      </c>
      <c r="CH235">
        <v>0</v>
      </c>
      <c r="CI235">
        <v>0</v>
      </c>
      <c r="CJ235">
        <v>0</v>
      </c>
      <c r="CK235">
        <v>1</v>
      </c>
      <c r="CL235">
        <v>0</v>
      </c>
      <c r="CN235" t="s">
        <v>109</v>
      </c>
      <c r="CO235" t="s">
        <v>110</v>
      </c>
      <c r="CP235" t="s">
        <v>111</v>
      </c>
      <c r="CQ235">
        <v>3916764</v>
      </c>
      <c r="CR235" t="s">
        <v>842</v>
      </c>
      <c r="CS235" t="s">
        <v>843</v>
      </c>
      <c r="CT235">
        <v>235</v>
      </c>
    </row>
    <row r="236" spans="1:98">
      <c r="A236">
        <v>235</v>
      </c>
      <c r="B236" t="s">
        <v>182</v>
      </c>
      <c r="C236">
        <v>20</v>
      </c>
      <c r="D236" t="s">
        <v>98</v>
      </c>
      <c r="E236" t="s">
        <v>168</v>
      </c>
      <c r="F236" t="s">
        <v>100</v>
      </c>
      <c r="G236" t="s">
        <v>117</v>
      </c>
      <c r="J236" t="s">
        <v>187</v>
      </c>
      <c r="K236">
        <v>0</v>
      </c>
      <c r="L236">
        <v>0</v>
      </c>
      <c r="M236">
        <v>1</v>
      </c>
      <c r="N236">
        <v>0</v>
      </c>
      <c r="O236">
        <v>0</v>
      </c>
      <c r="P236">
        <v>0</v>
      </c>
      <c r="Q236">
        <v>0</v>
      </c>
      <c r="R236">
        <v>0</v>
      </c>
      <c r="X236" t="s">
        <v>127</v>
      </c>
      <c r="Y236">
        <v>0</v>
      </c>
      <c r="Z236">
        <v>0</v>
      </c>
      <c r="AA236">
        <v>0</v>
      </c>
      <c r="AB236">
        <v>1</v>
      </c>
      <c r="AC236">
        <v>0</v>
      </c>
      <c r="AD236">
        <v>0</v>
      </c>
      <c r="AE236">
        <v>0</v>
      </c>
      <c r="AG236" t="s">
        <v>120</v>
      </c>
      <c r="AH236" t="s">
        <v>146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1</v>
      </c>
      <c r="BA236" t="s">
        <v>107</v>
      </c>
      <c r="BB236" t="e">
        <f ca="1">- Useful but _xludf.not as good as a regular degree</f>
        <v>#NAME?</v>
      </c>
      <c r="BD236" t="e">
        <f ca="1">- Nursing / medical care</f>
        <v>#NAME?</v>
      </c>
      <c r="BE236">
        <v>0</v>
      </c>
      <c r="BF236">
        <v>0</v>
      </c>
      <c r="BG236">
        <v>0</v>
      </c>
      <c r="BH236">
        <v>0</v>
      </c>
      <c r="BI236">
        <v>1</v>
      </c>
      <c r="BJ236">
        <v>0</v>
      </c>
      <c r="BK236">
        <v>0</v>
      </c>
      <c r="BL236">
        <v>0</v>
      </c>
      <c r="BN236" t="s">
        <v>107</v>
      </c>
      <c r="BQ236" t="e">
        <f ca="1">- No internet connection / computer</f>
        <v>#NAME?</v>
      </c>
      <c r="BR236">
        <v>0</v>
      </c>
      <c r="BS236">
        <v>0</v>
      </c>
      <c r="BT236">
        <v>1</v>
      </c>
      <c r="BU236">
        <v>0</v>
      </c>
      <c r="BV236">
        <v>0</v>
      </c>
      <c r="BW236">
        <v>0</v>
      </c>
      <c r="BX236" t="s">
        <v>108</v>
      </c>
      <c r="BY236" t="e">
        <f ca="1">- Too Difficult to study alone</f>
        <v>#NAME?</v>
      </c>
      <c r="BZ236">
        <v>0</v>
      </c>
      <c r="CA236">
        <v>0</v>
      </c>
      <c r="CB236">
        <v>0</v>
      </c>
      <c r="CC236">
        <v>0</v>
      </c>
      <c r="CD236">
        <v>1</v>
      </c>
      <c r="CE236" t="e">
        <f ca="1">- Friends - Teachers</f>
        <v>#NAME?</v>
      </c>
      <c r="CF236">
        <v>1</v>
      </c>
      <c r="CG236">
        <v>0</v>
      </c>
      <c r="CH236">
        <v>1</v>
      </c>
      <c r="CI236">
        <v>0</v>
      </c>
      <c r="CJ236">
        <v>0</v>
      </c>
      <c r="CK236">
        <v>0</v>
      </c>
      <c r="CL236">
        <v>0</v>
      </c>
      <c r="CN236" t="s">
        <v>109</v>
      </c>
      <c r="CO236" t="s">
        <v>110</v>
      </c>
      <c r="CP236" t="s">
        <v>111</v>
      </c>
      <c r="CQ236">
        <v>3916815</v>
      </c>
      <c r="CR236" t="s">
        <v>844</v>
      </c>
      <c r="CS236" t="s">
        <v>845</v>
      </c>
      <c r="CT236">
        <v>236</v>
      </c>
    </row>
    <row r="237" spans="1:98">
      <c r="A237">
        <v>236</v>
      </c>
      <c r="B237" t="s">
        <v>533</v>
      </c>
      <c r="C237">
        <v>19</v>
      </c>
      <c r="D237" t="s">
        <v>115</v>
      </c>
      <c r="E237" t="s">
        <v>177</v>
      </c>
      <c r="F237" t="s">
        <v>183</v>
      </c>
      <c r="G237" t="s">
        <v>117</v>
      </c>
      <c r="J237" t="s">
        <v>118</v>
      </c>
      <c r="K237">
        <v>0</v>
      </c>
      <c r="L237">
        <v>0</v>
      </c>
      <c r="M237">
        <v>0</v>
      </c>
      <c r="N237">
        <v>1</v>
      </c>
      <c r="O237">
        <v>0</v>
      </c>
      <c r="P237">
        <v>0</v>
      </c>
      <c r="Q237">
        <v>0</v>
      </c>
      <c r="R237">
        <v>0</v>
      </c>
      <c r="X237" t="s">
        <v>846</v>
      </c>
      <c r="Y237">
        <v>1</v>
      </c>
      <c r="Z237">
        <v>1</v>
      </c>
      <c r="AA237">
        <v>0</v>
      </c>
      <c r="AB237">
        <v>1</v>
      </c>
      <c r="AC237">
        <v>0</v>
      </c>
      <c r="AD237">
        <v>1</v>
      </c>
      <c r="AE237">
        <v>0</v>
      </c>
      <c r="AG237" t="s">
        <v>120</v>
      </c>
      <c r="AH237" t="s">
        <v>139</v>
      </c>
      <c r="AI237">
        <v>0</v>
      </c>
      <c r="AJ237">
        <v>0</v>
      </c>
      <c r="AK237">
        <v>1</v>
      </c>
      <c r="AL237">
        <v>0</v>
      </c>
      <c r="AM237">
        <v>0</v>
      </c>
      <c r="AN237">
        <v>0</v>
      </c>
      <c r="AO237">
        <v>0</v>
      </c>
      <c r="AP237">
        <v>0</v>
      </c>
      <c r="AQ237" t="s">
        <v>847</v>
      </c>
      <c r="BA237" t="s">
        <v>107</v>
      </c>
      <c r="BB237" t="e">
        <f ca="1">- Useful but _xludf.not as good as a regular degree</f>
        <v>#NAME?</v>
      </c>
      <c r="BD237" t="s">
        <v>139</v>
      </c>
      <c r="BE237">
        <v>0</v>
      </c>
      <c r="BF237">
        <v>1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 t="s">
        <v>848</v>
      </c>
      <c r="BN237" t="s">
        <v>107</v>
      </c>
      <c r="BQ237" t="e">
        <f ca="1">- No internet connection / computer</f>
        <v>#NAME?</v>
      </c>
      <c r="BR237">
        <v>0</v>
      </c>
      <c r="BS237">
        <v>0</v>
      </c>
      <c r="BT237">
        <v>1</v>
      </c>
      <c r="BU237">
        <v>0</v>
      </c>
      <c r="BV237">
        <v>0</v>
      </c>
      <c r="BW237">
        <v>0</v>
      </c>
      <c r="BX237" t="s">
        <v>257</v>
      </c>
      <c r="BY237" t="e">
        <f ca="1">- Too Difficult to study alone</f>
        <v>#NAME?</v>
      </c>
      <c r="BZ237">
        <v>0</v>
      </c>
      <c r="CA237">
        <v>0</v>
      </c>
      <c r="CB237">
        <v>0</v>
      </c>
      <c r="CC237">
        <v>0</v>
      </c>
      <c r="CD237">
        <v>1</v>
      </c>
      <c r="CE237" t="e">
        <f ca="1">- Facebook groups/pages</f>
        <v>#NAME?</v>
      </c>
      <c r="CF237">
        <v>0</v>
      </c>
      <c r="CG237">
        <v>0</v>
      </c>
      <c r="CH237">
        <v>0</v>
      </c>
      <c r="CI237">
        <v>0</v>
      </c>
      <c r="CJ237">
        <v>0</v>
      </c>
      <c r="CK237">
        <v>1</v>
      </c>
      <c r="CL237">
        <v>0</v>
      </c>
      <c r="CN237" t="s">
        <v>109</v>
      </c>
      <c r="CO237" t="s">
        <v>110</v>
      </c>
      <c r="CP237" t="s">
        <v>111</v>
      </c>
      <c r="CQ237">
        <v>3916849</v>
      </c>
      <c r="CR237" t="s">
        <v>849</v>
      </c>
      <c r="CS237" t="s">
        <v>850</v>
      </c>
      <c r="CT237">
        <v>237</v>
      </c>
    </row>
    <row r="238" spans="1:98">
      <c r="A238">
        <v>237</v>
      </c>
      <c r="B238" t="s">
        <v>143</v>
      </c>
      <c r="C238">
        <v>24</v>
      </c>
      <c r="D238" t="s">
        <v>115</v>
      </c>
      <c r="E238" t="s">
        <v>156</v>
      </c>
      <c r="F238" t="s">
        <v>144</v>
      </c>
      <c r="G238" t="s">
        <v>117</v>
      </c>
      <c r="J238" t="s">
        <v>506</v>
      </c>
      <c r="K238">
        <v>0</v>
      </c>
      <c r="L238">
        <v>0</v>
      </c>
      <c r="M238">
        <v>0</v>
      </c>
      <c r="N238">
        <v>1</v>
      </c>
      <c r="O238">
        <v>0</v>
      </c>
      <c r="P238">
        <v>1</v>
      </c>
      <c r="Q238">
        <v>0</v>
      </c>
      <c r="R238">
        <v>0</v>
      </c>
      <c r="X238" t="s">
        <v>197</v>
      </c>
      <c r="Y238">
        <v>1</v>
      </c>
      <c r="Z238">
        <v>0</v>
      </c>
      <c r="AA238">
        <v>0</v>
      </c>
      <c r="AB238">
        <v>1</v>
      </c>
      <c r="AC238">
        <v>0</v>
      </c>
      <c r="AD238">
        <v>0</v>
      </c>
      <c r="AE238">
        <v>0</v>
      </c>
      <c r="AG238" t="s">
        <v>120</v>
      </c>
      <c r="AH238" t="s">
        <v>851</v>
      </c>
      <c r="AI238">
        <v>1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1</v>
      </c>
      <c r="AR238" t="s">
        <v>106</v>
      </c>
      <c r="AS238" t="e">
        <f ca="1">- Cannot contact public servants _xludf.or Teachers - Have to go in person but can _xludf.not go _xludf.for security reasons</f>
        <v>#NAME?</v>
      </c>
      <c r="AT238">
        <v>0</v>
      </c>
      <c r="AU238">
        <v>1</v>
      </c>
      <c r="AV238">
        <v>1</v>
      </c>
      <c r="AW238">
        <v>0</v>
      </c>
      <c r="AX238">
        <v>0</v>
      </c>
      <c r="AY238">
        <v>0</v>
      </c>
      <c r="BA238" t="s">
        <v>107</v>
      </c>
      <c r="BB238" t="e">
        <f ca="1">- Useful but _xludf.not as good as a regular degree</f>
        <v>#NAME?</v>
      </c>
      <c r="BD238" t="e">
        <f ca="1">- Tourism / Restaurant _xludf.and hotel Management - Nursing / medical care</f>
        <v>#NAME?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</v>
      </c>
      <c r="BK238">
        <v>0</v>
      </c>
      <c r="BL238">
        <v>0</v>
      </c>
      <c r="BN238" t="s">
        <v>107</v>
      </c>
      <c r="BQ238" t="e">
        <f ca="1">- Do _xludf.not _xludf.count towards a recognized qualification - Cannot afford The courses</f>
        <v>#NAME?</v>
      </c>
      <c r="BR238">
        <v>0</v>
      </c>
      <c r="BS238">
        <v>1</v>
      </c>
      <c r="BT238">
        <v>0</v>
      </c>
      <c r="BU238">
        <v>0</v>
      </c>
      <c r="BV238">
        <v>1</v>
      </c>
      <c r="BW238">
        <v>0</v>
      </c>
      <c r="BX238" t="s">
        <v>108</v>
      </c>
      <c r="BY238" t="s">
        <v>199</v>
      </c>
      <c r="BZ238">
        <v>1</v>
      </c>
      <c r="CA238">
        <v>0</v>
      </c>
      <c r="CB238">
        <v>0</v>
      </c>
      <c r="CC238">
        <v>0</v>
      </c>
      <c r="CD238">
        <v>1</v>
      </c>
      <c r="CE238" t="e">
        <f ca="1">- Facebook groups/pages  - Teachers</f>
        <v>#NAME?</v>
      </c>
      <c r="CF238">
        <v>0</v>
      </c>
      <c r="CG238">
        <v>0</v>
      </c>
      <c r="CH238">
        <v>1</v>
      </c>
      <c r="CI238">
        <v>0</v>
      </c>
      <c r="CJ238">
        <v>0</v>
      </c>
      <c r="CK238">
        <v>1</v>
      </c>
      <c r="CL238">
        <v>0</v>
      </c>
      <c r="CN238" t="s">
        <v>109</v>
      </c>
      <c r="CO238" t="s">
        <v>110</v>
      </c>
      <c r="CP238" t="s">
        <v>111</v>
      </c>
      <c r="CQ238">
        <v>3916868</v>
      </c>
      <c r="CR238" t="s">
        <v>852</v>
      </c>
      <c r="CS238" t="s">
        <v>853</v>
      </c>
      <c r="CT238">
        <v>238</v>
      </c>
    </row>
    <row r="239" spans="1:98">
      <c r="A239">
        <v>238</v>
      </c>
      <c r="B239" t="s">
        <v>584</v>
      </c>
      <c r="C239">
        <v>23</v>
      </c>
      <c r="D239" t="s">
        <v>115</v>
      </c>
      <c r="E239" t="s">
        <v>177</v>
      </c>
      <c r="F239" t="s">
        <v>169</v>
      </c>
      <c r="G239" t="s">
        <v>101</v>
      </c>
      <c r="H239" t="s">
        <v>102</v>
      </c>
      <c r="U239" t="s">
        <v>152</v>
      </c>
      <c r="AG239" t="s">
        <v>104</v>
      </c>
      <c r="AH239" t="s">
        <v>854</v>
      </c>
      <c r="AI239">
        <v>0</v>
      </c>
      <c r="AJ239">
        <v>1</v>
      </c>
      <c r="AK239">
        <v>0</v>
      </c>
      <c r="AL239">
        <v>0</v>
      </c>
      <c r="AM239">
        <v>1</v>
      </c>
      <c r="AN239">
        <v>0</v>
      </c>
      <c r="AO239">
        <v>0</v>
      </c>
      <c r="AP239">
        <v>1</v>
      </c>
      <c r="BA239" t="s">
        <v>107</v>
      </c>
      <c r="BB239" t="e">
        <f ca="1">- Useful but _xludf.not as good as a regular degree</f>
        <v>#NAME?</v>
      </c>
      <c r="BD239" t="e">
        <f ca="1">- Construction (builder, carpenter, electrician, blacksmith) - Nursing / medical care</f>
        <v>#NAME?</v>
      </c>
      <c r="BE239">
        <v>0</v>
      </c>
      <c r="BF239">
        <v>0</v>
      </c>
      <c r="BG239">
        <v>0</v>
      </c>
      <c r="BH239">
        <v>0</v>
      </c>
      <c r="BI239">
        <v>1</v>
      </c>
      <c r="BJ239">
        <v>1</v>
      </c>
      <c r="BK239">
        <v>0</v>
      </c>
      <c r="BL239">
        <v>0</v>
      </c>
      <c r="BN239" t="s">
        <v>107</v>
      </c>
      <c r="BQ239" t="e">
        <f ca="1">- _xludf.not available in subjects I want to study</f>
        <v>#NAME?</v>
      </c>
      <c r="BR239">
        <v>1</v>
      </c>
      <c r="BS239">
        <v>0</v>
      </c>
      <c r="BT239">
        <v>0</v>
      </c>
      <c r="BU239">
        <v>0</v>
      </c>
      <c r="BV239">
        <v>0</v>
      </c>
      <c r="BW239">
        <v>0</v>
      </c>
      <c r="BX239" t="s">
        <v>108</v>
      </c>
      <c r="BY239" t="e">
        <f ca="1">- Useful but _xludf.not as good as going to university</f>
        <v>#NAME?</v>
      </c>
      <c r="BZ239">
        <v>1</v>
      </c>
      <c r="CA239">
        <v>0</v>
      </c>
      <c r="CB239">
        <v>0</v>
      </c>
      <c r="CC239">
        <v>0</v>
      </c>
      <c r="CD239">
        <v>0</v>
      </c>
      <c r="CE239" t="e">
        <f ca="1">- Facebook groups/pages  - Friends</f>
        <v>#NAME?</v>
      </c>
      <c r="CF239">
        <v>1</v>
      </c>
      <c r="CG239">
        <v>0</v>
      </c>
      <c r="CH239">
        <v>0</v>
      </c>
      <c r="CI239">
        <v>0</v>
      </c>
      <c r="CJ239">
        <v>0</v>
      </c>
      <c r="CK239">
        <v>1</v>
      </c>
      <c r="CL239">
        <v>0</v>
      </c>
      <c r="CN239" t="s">
        <v>109</v>
      </c>
      <c r="CO239" t="s">
        <v>110</v>
      </c>
      <c r="CP239" t="s">
        <v>111</v>
      </c>
      <c r="CQ239">
        <v>3916873</v>
      </c>
      <c r="CR239" t="s">
        <v>855</v>
      </c>
      <c r="CS239" t="s">
        <v>856</v>
      </c>
      <c r="CT239">
        <v>239</v>
      </c>
    </row>
    <row r="240" spans="1:98">
      <c r="A240">
        <v>239</v>
      </c>
      <c r="B240" t="s">
        <v>97</v>
      </c>
      <c r="C240">
        <v>18</v>
      </c>
      <c r="D240" t="s">
        <v>98</v>
      </c>
      <c r="E240" t="s">
        <v>177</v>
      </c>
      <c r="F240" t="s">
        <v>183</v>
      </c>
      <c r="G240" t="s">
        <v>207</v>
      </c>
      <c r="J240" t="s">
        <v>103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1</v>
      </c>
      <c r="Q240">
        <v>0</v>
      </c>
      <c r="R240">
        <v>0</v>
      </c>
      <c r="X240" t="s">
        <v>327</v>
      </c>
      <c r="Y240">
        <v>0</v>
      </c>
      <c r="Z240">
        <v>1</v>
      </c>
      <c r="AA240">
        <v>0</v>
      </c>
      <c r="AB240">
        <v>0</v>
      </c>
      <c r="AC240">
        <v>0</v>
      </c>
      <c r="AD240">
        <v>0</v>
      </c>
      <c r="AE240">
        <v>0</v>
      </c>
      <c r="AG240" t="s">
        <v>120</v>
      </c>
      <c r="AH240" t="s">
        <v>139</v>
      </c>
      <c r="AI240">
        <v>0</v>
      </c>
      <c r="AJ240">
        <v>0</v>
      </c>
      <c r="AK240">
        <v>1</v>
      </c>
      <c r="AL240">
        <v>0</v>
      </c>
      <c r="AM240">
        <v>0</v>
      </c>
      <c r="AN240">
        <v>0</v>
      </c>
      <c r="AO240">
        <v>0</v>
      </c>
      <c r="AP240">
        <v>0</v>
      </c>
      <c r="AQ240" t="s">
        <v>204</v>
      </c>
      <c r="BA240" t="s">
        <v>107</v>
      </c>
      <c r="BB240" t="e">
        <f ca="1">- Useful but _xludf.not as good as a regular degree</f>
        <v>#NAME?</v>
      </c>
      <c r="BD240" t="e">
        <f ca="1">- Tourism / Restaurant _xludf.and hotel Management</f>
        <v>#NAME?</v>
      </c>
      <c r="BE240">
        <v>0</v>
      </c>
      <c r="BF240">
        <v>0</v>
      </c>
      <c r="BG240">
        <v>0</v>
      </c>
      <c r="BH240">
        <v>1</v>
      </c>
      <c r="BI240">
        <v>0</v>
      </c>
      <c r="BJ240">
        <v>0</v>
      </c>
      <c r="BK240">
        <v>0</v>
      </c>
      <c r="BL240">
        <v>0</v>
      </c>
      <c r="BN240" t="s">
        <v>107</v>
      </c>
      <c r="BQ240" t="e">
        <f ca="1">- _xludf.not available in subjects I want to study - Cannot afford The courses - Donâ€™t know how to _xludf.find/enroll in a suitable program</f>
        <v>#NAME?</v>
      </c>
      <c r="BR240">
        <v>1</v>
      </c>
      <c r="BS240">
        <v>0</v>
      </c>
      <c r="BT240">
        <v>0</v>
      </c>
      <c r="BU240">
        <v>1</v>
      </c>
      <c r="BV240">
        <v>1</v>
      </c>
      <c r="BW240">
        <v>0</v>
      </c>
      <c r="BX240" t="s">
        <v>108</v>
      </c>
      <c r="BY240" t="e">
        <f ca="1">- Useful but _xludf.not as good as going to university</f>
        <v>#NAME?</v>
      </c>
      <c r="BZ240">
        <v>1</v>
      </c>
      <c r="CA240">
        <v>0</v>
      </c>
      <c r="CB240">
        <v>0</v>
      </c>
      <c r="CC240">
        <v>0</v>
      </c>
      <c r="CD240">
        <v>0</v>
      </c>
      <c r="CE240" t="e">
        <f ca="1">- Facebook groups/pages</f>
        <v>#NAME?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1</v>
      </c>
      <c r="CL240">
        <v>0</v>
      </c>
      <c r="CN240" t="s">
        <v>109</v>
      </c>
      <c r="CO240" t="s">
        <v>110</v>
      </c>
      <c r="CP240" t="s">
        <v>111</v>
      </c>
      <c r="CQ240">
        <v>3916926</v>
      </c>
      <c r="CR240" t="s">
        <v>857</v>
      </c>
      <c r="CS240" t="s">
        <v>858</v>
      </c>
      <c r="CT240">
        <v>240</v>
      </c>
    </row>
    <row r="241" spans="1:98">
      <c r="A241">
        <v>240</v>
      </c>
      <c r="B241" t="s">
        <v>97</v>
      </c>
      <c r="C241">
        <v>22</v>
      </c>
      <c r="D241" t="s">
        <v>115</v>
      </c>
      <c r="E241" t="s">
        <v>156</v>
      </c>
      <c r="F241" t="s">
        <v>100</v>
      </c>
      <c r="G241" t="s">
        <v>117</v>
      </c>
      <c r="J241" t="s">
        <v>103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0</v>
      </c>
      <c r="R241">
        <v>0</v>
      </c>
      <c r="X241" t="s">
        <v>127</v>
      </c>
      <c r="Y241">
        <v>0</v>
      </c>
      <c r="Z241">
        <v>0</v>
      </c>
      <c r="AA241">
        <v>0</v>
      </c>
      <c r="AB241">
        <v>1</v>
      </c>
      <c r="AC241">
        <v>0</v>
      </c>
      <c r="AD241">
        <v>0</v>
      </c>
      <c r="AE241">
        <v>0</v>
      </c>
      <c r="AG241" t="s">
        <v>120</v>
      </c>
      <c r="AH241" t="s">
        <v>350</v>
      </c>
      <c r="AI241">
        <v>0</v>
      </c>
      <c r="AJ241">
        <v>1</v>
      </c>
      <c r="AK241">
        <v>0</v>
      </c>
      <c r="AL241">
        <v>1</v>
      </c>
      <c r="AM241">
        <v>0</v>
      </c>
      <c r="AN241">
        <v>0</v>
      </c>
      <c r="AO241">
        <v>0</v>
      </c>
      <c r="AP241">
        <v>1</v>
      </c>
      <c r="BA241" t="s">
        <v>106</v>
      </c>
      <c r="BB241" t="e">
        <f ca="1">- Useful but _xludf.not as good as a regular degree</f>
        <v>#NAME?</v>
      </c>
      <c r="BD241" t="e">
        <f ca="1">- Tourism / Restaurant _xludf.and hotel Management - Nursing / medical care</f>
        <v>#NAME?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</v>
      </c>
      <c r="BK241">
        <v>0</v>
      </c>
      <c r="BL241">
        <v>0</v>
      </c>
      <c r="BN241" t="s">
        <v>107</v>
      </c>
      <c r="BQ241" t="e">
        <f ca="1">- Cannot afford The courses</f>
        <v>#NAME?</v>
      </c>
      <c r="BR241">
        <v>0</v>
      </c>
      <c r="BS241">
        <v>0</v>
      </c>
      <c r="BT241">
        <v>0</v>
      </c>
      <c r="BU241">
        <v>0</v>
      </c>
      <c r="BV241">
        <v>1</v>
      </c>
      <c r="BW241">
        <v>0</v>
      </c>
      <c r="BX241" t="s">
        <v>108</v>
      </c>
      <c r="BY241" t="e">
        <f ca="1">- _xludf.not worth The _xludf.time _xludf.or money spent on it Ù…- Useful but _xludf.not as good as going to university  - Too Difficult to study alone</f>
        <v>#NAME?</v>
      </c>
      <c r="BZ241">
        <v>1</v>
      </c>
      <c r="CA241">
        <v>1</v>
      </c>
      <c r="CB241">
        <v>0</v>
      </c>
      <c r="CC241">
        <v>0</v>
      </c>
      <c r="CD241">
        <v>1</v>
      </c>
      <c r="CE241" t="e">
        <f ca="1">- Teachers</f>
        <v>#NAME?</v>
      </c>
      <c r="CF241">
        <v>0</v>
      </c>
      <c r="CG241">
        <v>0</v>
      </c>
      <c r="CH241">
        <v>1</v>
      </c>
      <c r="CI241">
        <v>0</v>
      </c>
      <c r="CJ241">
        <v>0</v>
      </c>
      <c r="CK241">
        <v>0</v>
      </c>
      <c r="CL241">
        <v>0</v>
      </c>
      <c r="CN241" t="s">
        <v>109</v>
      </c>
      <c r="CO241" t="s">
        <v>110</v>
      </c>
      <c r="CP241" t="s">
        <v>111</v>
      </c>
      <c r="CQ241">
        <v>3916990</v>
      </c>
      <c r="CR241" t="s">
        <v>859</v>
      </c>
      <c r="CS241" t="s">
        <v>860</v>
      </c>
      <c r="CT241">
        <v>241</v>
      </c>
    </row>
    <row r="242" spans="1:98">
      <c r="A242">
        <v>241</v>
      </c>
      <c r="B242" t="s">
        <v>861</v>
      </c>
      <c r="C242">
        <v>23</v>
      </c>
      <c r="D242" t="s">
        <v>115</v>
      </c>
      <c r="E242" t="s">
        <v>156</v>
      </c>
      <c r="F242" t="s">
        <v>169</v>
      </c>
      <c r="G242" t="s">
        <v>101</v>
      </c>
      <c r="H242" t="s">
        <v>102</v>
      </c>
      <c r="U242" t="s">
        <v>145</v>
      </c>
      <c r="AG242" t="s">
        <v>104</v>
      </c>
      <c r="AH242" t="s">
        <v>129</v>
      </c>
      <c r="AI242">
        <v>0</v>
      </c>
      <c r="AJ242">
        <v>1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BA242" t="s">
        <v>107</v>
      </c>
      <c r="BB242" t="e">
        <f ca="1">- Very Useful _xludf.and provides a job opportunity _xludf.right away.</f>
        <v>#NAME?</v>
      </c>
      <c r="BD242" t="s">
        <v>668</v>
      </c>
      <c r="BE242">
        <v>0</v>
      </c>
      <c r="BF242">
        <v>0</v>
      </c>
      <c r="BG242">
        <v>1</v>
      </c>
      <c r="BH242">
        <v>0</v>
      </c>
      <c r="BI242">
        <v>0</v>
      </c>
      <c r="BJ242">
        <v>0</v>
      </c>
      <c r="BK242">
        <v>0</v>
      </c>
      <c r="BL242">
        <v>1</v>
      </c>
      <c r="BN242" t="s">
        <v>107</v>
      </c>
      <c r="BQ242" t="e">
        <f ca="1">- Do _xludf.not _xludf.count towards a recognized qualification</f>
        <v>#NAME?</v>
      </c>
      <c r="BR242">
        <v>0</v>
      </c>
      <c r="BS242">
        <v>1</v>
      </c>
      <c r="BT242">
        <v>0</v>
      </c>
      <c r="BU242">
        <v>0</v>
      </c>
      <c r="BV242">
        <v>0</v>
      </c>
      <c r="BW242">
        <v>0</v>
      </c>
      <c r="BX242" t="s">
        <v>108</v>
      </c>
      <c r="BY242" t="e">
        <f ca="1">- Useful but _xludf.not as good as going to university</f>
        <v>#NAME?</v>
      </c>
      <c r="BZ242">
        <v>1</v>
      </c>
      <c r="CA242">
        <v>0</v>
      </c>
      <c r="CB242">
        <v>0</v>
      </c>
      <c r="CC242">
        <v>0</v>
      </c>
      <c r="CD242">
        <v>0</v>
      </c>
      <c r="CE242" t="e">
        <f ca="1">- Facebook groups/pages  - Friends</f>
        <v>#NAME?</v>
      </c>
      <c r="CF242">
        <v>1</v>
      </c>
      <c r="CG242">
        <v>0</v>
      </c>
      <c r="CH242">
        <v>0</v>
      </c>
      <c r="CI242">
        <v>0</v>
      </c>
      <c r="CJ242">
        <v>0</v>
      </c>
      <c r="CK242">
        <v>1</v>
      </c>
      <c r="CL242">
        <v>0</v>
      </c>
      <c r="CN242" t="s">
        <v>109</v>
      </c>
      <c r="CO242" t="s">
        <v>110</v>
      </c>
      <c r="CP242" t="s">
        <v>111</v>
      </c>
      <c r="CQ242">
        <v>3917171</v>
      </c>
      <c r="CR242" t="s">
        <v>862</v>
      </c>
      <c r="CS242" t="s">
        <v>863</v>
      </c>
      <c r="CT242">
        <v>242</v>
      </c>
    </row>
    <row r="243" spans="1:98">
      <c r="A243">
        <v>242</v>
      </c>
      <c r="B243" t="s">
        <v>346</v>
      </c>
      <c r="C243">
        <v>23</v>
      </c>
      <c r="D243" t="s">
        <v>115</v>
      </c>
      <c r="E243" t="s">
        <v>177</v>
      </c>
      <c r="F243" t="s">
        <v>125</v>
      </c>
      <c r="G243" t="s">
        <v>117</v>
      </c>
      <c r="J243" t="s">
        <v>118</v>
      </c>
      <c r="K243">
        <v>0</v>
      </c>
      <c r="L243">
        <v>0</v>
      </c>
      <c r="M243">
        <v>0</v>
      </c>
      <c r="N243">
        <v>1</v>
      </c>
      <c r="O243">
        <v>0</v>
      </c>
      <c r="P243">
        <v>0</v>
      </c>
      <c r="Q243">
        <v>0</v>
      </c>
      <c r="R243">
        <v>0</v>
      </c>
      <c r="X243" t="s">
        <v>127</v>
      </c>
      <c r="Y243">
        <v>0</v>
      </c>
      <c r="Z243">
        <v>0</v>
      </c>
      <c r="AA243">
        <v>0</v>
      </c>
      <c r="AB243">
        <v>1</v>
      </c>
      <c r="AC243">
        <v>0</v>
      </c>
      <c r="AD243">
        <v>0</v>
      </c>
      <c r="AE243">
        <v>0</v>
      </c>
      <c r="AG243" t="s">
        <v>120</v>
      </c>
      <c r="AH243" t="s">
        <v>129</v>
      </c>
      <c r="AI243">
        <v>0</v>
      </c>
      <c r="AJ243">
        <v>1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BA243" t="s">
        <v>107</v>
      </c>
      <c r="BB243" t="e">
        <f ca="1">- Useful but _xludf.not as good as a regular degree</f>
        <v>#NAME?</v>
      </c>
      <c r="BD243" t="e">
        <f ca="1">- Construction (builder, carpenter, electrician, blacksmith) - Project Management / Accountancy</f>
        <v>#NAME?</v>
      </c>
      <c r="BE243">
        <v>0</v>
      </c>
      <c r="BF243">
        <v>0</v>
      </c>
      <c r="BG243">
        <v>1</v>
      </c>
      <c r="BH243">
        <v>0</v>
      </c>
      <c r="BI243">
        <v>0</v>
      </c>
      <c r="BJ243">
        <v>1</v>
      </c>
      <c r="BK243">
        <v>0</v>
      </c>
      <c r="BL243">
        <v>0</v>
      </c>
      <c r="BN243" t="s">
        <v>107</v>
      </c>
      <c r="BQ243" t="e">
        <f ca="1">- Cannot afford The courses</f>
        <v>#NAME?</v>
      </c>
      <c r="BR243">
        <v>0</v>
      </c>
      <c r="BS243">
        <v>0</v>
      </c>
      <c r="BT243">
        <v>0</v>
      </c>
      <c r="BU243">
        <v>0</v>
      </c>
      <c r="BV243">
        <v>1</v>
      </c>
      <c r="BW243">
        <v>0</v>
      </c>
      <c r="BX243" t="s">
        <v>179</v>
      </c>
      <c r="BY243" t="e">
        <f ca="1">- Too Difficult to study alone</f>
        <v>#NAME?</v>
      </c>
      <c r="BZ243">
        <v>0</v>
      </c>
      <c r="CA243">
        <v>0</v>
      </c>
      <c r="CB243">
        <v>0</v>
      </c>
      <c r="CC243">
        <v>0</v>
      </c>
      <c r="CD243">
        <v>1</v>
      </c>
      <c r="CE243" t="e">
        <f ca="1">- Facebook groups/pages  - Friends</f>
        <v>#NAME?</v>
      </c>
      <c r="CF243">
        <v>1</v>
      </c>
      <c r="CG243">
        <v>0</v>
      </c>
      <c r="CH243">
        <v>0</v>
      </c>
      <c r="CI243">
        <v>0</v>
      </c>
      <c r="CJ243">
        <v>0</v>
      </c>
      <c r="CK243">
        <v>1</v>
      </c>
      <c r="CL243">
        <v>0</v>
      </c>
      <c r="CN243" t="s">
        <v>109</v>
      </c>
      <c r="CO243" t="s">
        <v>110</v>
      </c>
      <c r="CP243" t="s">
        <v>111</v>
      </c>
      <c r="CQ243">
        <v>3917183</v>
      </c>
      <c r="CR243" t="s">
        <v>864</v>
      </c>
      <c r="CS243" t="s">
        <v>865</v>
      </c>
      <c r="CT243">
        <v>243</v>
      </c>
    </row>
    <row r="244" spans="1:98">
      <c r="A244">
        <v>243</v>
      </c>
      <c r="B244" t="s">
        <v>182</v>
      </c>
      <c r="C244">
        <v>20</v>
      </c>
      <c r="D244" t="s">
        <v>98</v>
      </c>
      <c r="E244" t="s">
        <v>177</v>
      </c>
      <c r="F244" t="s">
        <v>183</v>
      </c>
      <c r="G244" t="s">
        <v>101</v>
      </c>
      <c r="H244" t="s">
        <v>102</v>
      </c>
      <c r="U244" t="s">
        <v>145</v>
      </c>
      <c r="AG244" t="s">
        <v>104</v>
      </c>
      <c r="AH244" t="s">
        <v>129</v>
      </c>
      <c r="AI244">
        <v>0</v>
      </c>
      <c r="AJ244">
        <v>1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BA244" t="s">
        <v>106</v>
      </c>
      <c r="BB244" t="e">
        <f ca="1">- Useful but _xludf.not as good as a regular degree</f>
        <v>#NAME?</v>
      </c>
      <c r="BD244" t="e">
        <f ca="1">- Mechanics _xludf.and machinery- Project Management / Accountancy</f>
        <v>#NAME?</v>
      </c>
      <c r="BE244">
        <v>0</v>
      </c>
      <c r="BF244">
        <v>0</v>
      </c>
      <c r="BG244">
        <v>1</v>
      </c>
      <c r="BH244">
        <v>0</v>
      </c>
      <c r="BI244">
        <v>0</v>
      </c>
      <c r="BJ244">
        <v>0</v>
      </c>
      <c r="BK244">
        <v>1</v>
      </c>
      <c r="BL244">
        <v>0</v>
      </c>
      <c r="BN244" t="s">
        <v>107</v>
      </c>
      <c r="BQ244" t="e">
        <f ca="1">- _xludf.not available in _xludf.Arabic - Cannot afford The courses</f>
        <v>#NAME?</v>
      </c>
      <c r="BR244">
        <v>0</v>
      </c>
      <c r="BS244">
        <v>0</v>
      </c>
      <c r="BT244">
        <v>0</v>
      </c>
      <c r="BU244">
        <v>0</v>
      </c>
      <c r="BV244">
        <v>1</v>
      </c>
      <c r="BW244">
        <v>1</v>
      </c>
      <c r="BX244" t="s">
        <v>108</v>
      </c>
      <c r="BY244" t="e">
        <f ca="1">- Useful but _xludf.not as good as going to university</f>
        <v>#NAME?</v>
      </c>
      <c r="BZ244">
        <v>1</v>
      </c>
      <c r="CA244">
        <v>0</v>
      </c>
      <c r="CB244">
        <v>0</v>
      </c>
      <c r="CC244">
        <v>0</v>
      </c>
      <c r="CD244">
        <v>0</v>
      </c>
      <c r="CE244" t="e">
        <f ca="1">- Facebook groups/pages  - Friends</f>
        <v>#NAME?</v>
      </c>
      <c r="CF244">
        <v>1</v>
      </c>
      <c r="CG244">
        <v>0</v>
      </c>
      <c r="CH244">
        <v>0</v>
      </c>
      <c r="CI244">
        <v>0</v>
      </c>
      <c r="CJ244">
        <v>0</v>
      </c>
      <c r="CK244">
        <v>1</v>
      </c>
      <c r="CL244">
        <v>0</v>
      </c>
      <c r="CN244" t="s">
        <v>109</v>
      </c>
      <c r="CO244" t="s">
        <v>110</v>
      </c>
      <c r="CP244" t="s">
        <v>111</v>
      </c>
      <c r="CQ244">
        <v>3917194</v>
      </c>
      <c r="CR244" t="s">
        <v>866</v>
      </c>
      <c r="CS244" t="s">
        <v>867</v>
      </c>
      <c r="CT244">
        <v>244</v>
      </c>
    </row>
    <row r="245" spans="1:98">
      <c r="A245">
        <v>244</v>
      </c>
      <c r="B245" t="s">
        <v>599</v>
      </c>
      <c r="C245">
        <v>25</v>
      </c>
      <c r="D245" t="s">
        <v>115</v>
      </c>
      <c r="E245" t="s">
        <v>600</v>
      </c>
      <c r="F245" t="s">
        <v>157</v>
      </c>
      <c r="G245" t="s">
        <v>117</v>
      </c>
      <c r="J245" t="s">
        <v>145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1</v>
      </c>
      <c r="R245">
        <v>0</v>
      </c>
      <c r="X245" t="s">
        <v>119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1</v>
      </c>
      <c r="AE245">
        <v>0</v>
      </c>
      <c r="AG245" t="s">
        <v>128</v>
      </c>
      <c r="AH245" t="s">
        <v>273</v>
      </c>
      <c r="AI245">
        <v>0</v>
      </c>
      <c r="AJ245">
        <v>1</v>
      </c>
      <c r="AK245">
        <v>0</v>
      </c>
      <c r="AL245">
        <v>1</v>
      </c>
      <c r="AM245">
        <v>0</v>
      </c>
      <c r="AN245">
        <v>1</v>
      </c>
      <c r="AO245">
        <v>1</v>
      </c>
      <c r="AP245">
        <v>0</v>
      </c>
      <c r="BA245" t="s">
        <v>107</v>
      </c>
      <c r="BB245" t="e">
        <f ca="1">- Useful but _xludf.not as good as a regular degree</f>
        <v>#NAME?</v>
      </c>
      <c r="BD245" t="e">
        <f ca="1">- Construction (builder, carpenter, electrician, blacksmith)</f>
        <v>#NAME?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1</v>
      </c>
      <c r="BK245">
        <v>0</v>
      </c>
      <c r="BL245">
        <v>0</v>
      </c>
      <c r="BN245" t="s">
        <v>107</v>
      </c>
      <c r="BQ245" t="e">
        <f ca="1">- No internet connection / computer</f>
        <v>#NAME?</v>
      </c>
      <c r="BR245">
        <v>0</v>
      </c>
      <c r="BS245">
        <v>0</v>
      </c>
      <c r="BT245">
        <v>1</v>
      </c>
      <c r="BU245">
        <v>0</v>
      </c>
      <c r="BV245">
        <v>0</v>
      </c>
      <c r="BW245">
        <v>0</v>
      </c>
      <c r="BX245" t="s">
        <v>108</v>
      </c>
      <c r="BY245" t="e">
        <f ca="1">- Useful but _xludf.not as good as going to university</f>
        <v>#NAME?</v>
      </c>
      <c r="BZ245">
        <v>1</v>
      </c>
      <c r="CA245">
        <v>0</v>
      </c>
      <c r="CB245">
        <v>0</v>
      </c>
      <c r="CC245">
        <v>0</v>
      </c>
      <c r="CD245">
        <v>0</v>
      </c>
      <c r="CE245" t="e">
        <f ca="1">- Friends - Teachers</f>
        <v>#NAME?</v>
      </c>
      <c r="CF245">
        <v>1</v>
      </c>
      <c r="CG245">
        <v>0</v>
      </c>
      <c r="CH245">
        <v>1</v>
      </c>
      <c r="CI245">
        <v>0</v>
      </c>
      <c r="CJ245">
        <v>0</v>
      </c>
      <c r="CK245">
        <v>0</v>
      </c>
      <c r="CL245">
        <v>0</v>
      </c>
      <c r="CN245" t="s">
        <v>109</v>
      </c>
      <c r="CO245" t="s">
        <v>110</v>
      </c>
      <c r="CP245" t="s">
        <v>111</v>
      </c>
      <c r="CQ245">
        <v>3917322</v>
      </c>
      <c r="CR245" t="s">
        <v>868</v>
      </c>
      <c r="CS245" t="s">
        <v>869</v>
      </c>
      <c r="CT245">
        <v>245</v>
      </c>
    </row>
    <row r="246" spans="1:98">
      <c r="A246">
        <v>245</v>
      </c>
      <c r="B246" t="s">
        <v>870</v>
      </c>
      <c r="C246">
        <v>26</v>
      </c>
      <c r="D246" t="s">
        <v>115</v>
      </c>
      <c r="E246" t="s">
        <v>177</v>
      </c>
      <c r="F246" t="s">
        <v>100</v>
      </c>
      <c r="G246" t="s">
        <v>117</v>
      </c>
      <c r="J246" t="s">
        <v>366</v>
      </c>
      <c r="K246">
        <v>0</v>
      </c>
      <c r="L246">
        <v>0</v>
      </c>
      <c r="M246">
        <v>1</v>
      </c>
      <c r="N246">
        <v>0</v>
      </c>
      <c r="O246">
        <v>0</v>
      </c>
      <c r="P246">
        <v>1</v>
      </c>
      <c r="Q246">
        <v>0</v>
      </c>
      <c r="R246">
        <v>0</v>
      </c>
      <c r="X246" t="s">
        <v>871</v>
      </c>
      <c r="Y246">
        <v>1</v>
      </c>
      <c r="Z246">
        <v>0</v>
      </c>
      <c r="AA246">
        <v>0</v>
      </c>
      <c r="AB246">
        <v>0</v>
      </c>
      <c r="AC246">
        <v>1</v>
      </c>
      <c r="AD246">
        <v>0</v>
      </c>
      <c r="AE246">
        <v>0</v>
      </c>
      <c r="AG246" t="s">
        <v>120</v>
      </c>
      <c r="AH246" t="s">
        <v>851</v>
      </c>
      <c r="AI246">
        <v>1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1</v>
      </c>
      <c r="AR246" t="s">
        <v>106</v>
      </c>
      <c r="AS246" t="e">
        <f ca="1">- Cannot contact public servants _xludf.or Teachers - Have to go in person but can _xludf.not go _xludf.for security reasons</f>
        <v>#NAME?</v>
      </c>
      <c r="AT246">
        <v>0</v>
      </c>
      <c r="AU246">
        <v>1</v>
      </c>
      <c r="AV246">
        <v>1</v>
      </c>
      <c r="AW246">
        <v>0</v>
      </c>
      <c r="AX246">
        <v>0</v>
      </c>
      <c r="AY246">
        <v>0</v>
      </c>
      <c r="BA246" t="s">
        <v>107</v>
      </c>
      <c r="BB246" t="e">
        <f ca="1">- Very Useful _xludf.and provides a job opportunity _xludf.right away.</f>
        <v>#NAME?</v>
      </c>
      <c r="BD246" t="e">
        <f ca="1">- Tourism / Restaurant _xludf.and hotel Management</f>
        <v>#NAME?</v>
      </c>
      <c r="BE246">
        <v>0</v>
      </c>
      <c r="BF246">
        <v>0</v>
      </c>
      <c r="BG246">
        <v>0</v>
      </c>
      <c r="BH246">
        <v>1</v>
      </c>
      <c r="BI246">
        <v>0</v>
      </c>
      <c r="BJ246">
        <v>0</v>
      </c>
      <c r="BK246">
        <v>0</v>
      </c>
      <c r="BL246">
        <v>0</v>
      </c>
      <c r="BN246" t="s">
        <v>107</v>
      </c>
      <c r="BQ246" t="e">
        <f ca="1">- No internet connection / computer - Do _xludf.not _xludf.count towards a recognized qualification</f>
        <v>#NAME?</v>
      </c>
      <c r="BR246">
        <v>0</v>
      </c>
      <c r="BS246">
        <v>1</v>
      </c>
      <c r="BT246">
        <v>1</v>
      </c>
      <c r="BU246">
        <v>0</v>
      </c>
      <c r="BV246">
        <v>0</v>
      </c>
      <c r="BW246">
        <v>0</v>
      </c>
      <c r="BX246" t="s">
        <v>108</v>
      </c>
      <c r="BY246" t="e">
        <f ca="1">- Too Difficult to study alone</f>
        <v>#NAME?</v>
      </c>
      <c r="BZ246">
        <v>0</v>
      </c>
      <c r="CA246">
        <v>0</v>
      </c>
      <c r="CB246">
        <v>0</v>
      </c>
      <c r="CC246">
        <v>0</v>
      </c>
      <c r="CD246">
        <v>1</v>
      </c>
      <c r="CE246" t="e">
        <f ca="1">- Friends</f>
        <v>#NAME?</v>
      </c>
      <c r="CF246">
        <v>1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0</v>
      </c>
      <c r="CN246" t="s">
        <v>109</v>
      </c>
      <c r="CO246" t="s">
        <v>110</v>
      </c>
      <c r="CP246" t="s">
        <v>111</v>
      </c>
      <c r="CQ246">
        <v>3917363</v>
      </c>
      <c r="CR246" t="s">
        <v>872</v>
      </c>
      <c r="CS246" t="s">
        <v>873</v>
      </c>
      <c r="CT246">
        <v>246</v>
      </c>
    </row>
    <row r="247" spans="1:98">
      <c r="A247">
        <v>246</v>
      </c>
      <c r="B247" t="s">
        <v>221</v>
      </c>
      <c r="C247">
        <v>26</v>
      </c>
      <c r="D247" t="s">
        <v>115</v>
      </c>
      <c r="E247" t="s">
        <v>156</v>
      </c>
      <c r="F247" t="s">
        <v>100</v>
      </c>
      <c r="G247" t="s">
        <v>117</v>
      </c>
      <c r="J247" t="s">
        <v>366</v>
      </c>
      <c r="K247">
        <v>0</v>
      </c>
      <c r="L247">
        <v>0</v>
      </c>
      <c r="M247">
        <v>1</v>
      </c>
      <c r="N247">
        <v>0</v>
      </c>
      <c r="O247">
        <v>0</v>
      </c>
      <c r="P247">
        <v>1</v>
      </c>
      <c r="Q247">
        <v>0</v>
      </c>
      <c r="R247">
        <v>0</v>
      </c>
      <c r="X247" t="s">
        <v>127</v>
      </c>
      <c r="Y247">
        <v>0</v>
      </c>
      <c r="Z247">
        <v>0</v>
      </c>
      <c r="AA247">
        <v>0</v>
      </c>
      <c r="AB247">
        <v>1</v>
      </c>
      <c r="AC247">
        <v>0</v>
      </c>
      <c r="AD247">
        <v>0</v>
      </c>
      <c r="AE247">
        <v>0</v>
      </c>
      <c r="AG247" t="s">
        <v>120</v>
      </c>
      <c r="AH247" t="s">
        <v>216</v>
      </c>
      <c r="AI247">
        <v>0</v>
      </c>
      <c r="AJ247">
        <v>1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1</v>
      </c>
      <c r="BA247" t="s">
        <v>107</v>
      </c>
      <c r="BB247" t="e">
        <f ca="1">- Very Useful _xludf.and provides a job opportunity _xludf.right away.</f>
        <v>#NAME?</v>
      </c>
      <c r="BD247" t="e">
        <f ca="1">- Mechanics _xludf.and machinery- Tourism / Restaurant _xludf.and hotel Management</f>
        <v>#NAME?</v>
      </c>
      <c r="BE247">
        <v>0</v>
      </c>
      <c r="BF247">
        <v>0</v>
      </c>
      <c r="BG247">
        <v>0</v>
      </c>
      <c r="BH247">
        <v>1</v>
      </c>
      <c r="BI247">
        <v>0</v>
      </c>
      <c r="BJ247">
        <v>0</v>
      </c>
      <c r="BK247">
        <v>1</v>
      </c>
      <c r="BL247">
        <v>0</v>
      </c>
      <c r="BN247" t="s">
        <v>107</v>
      </c>
      <c r="BQ247" t="e">
        <f ca="1">- No internet connection / computer - Cannot afford The courses</f>
        <v>#NAME?</v>
      </c>
      <c r="BR247">
        <v>0</v>
      </c>
      <c r="BS247">
        <v>0</v>
      </c>
      <c r="BT247">
        <v>1</v>
      </c>
      <c r="BU247">
        <v>0</v>
      </c>
      <c r="BV247">
        <v>1</v>
      </c>
      <c r="BW247">
        <v>0</v>
      </c>
      <c r="BX247" t="s">
        <v>108</v>
      </c>
      <c r="BY247" t="e">
        <f ca="1">- _xludf.not worth The _xludf.time _xludf.or money spent on it</f>
        <v>#NAME?</v>
      </c>
      <c r="BZ247">
        <v>0</v>
      </c>
      <c r="CA247">
        <v>1</v>
      </c>
      <c r="CB247">
        <v>0</v>
      </c>
      <c r="CC247">
        <v>0</v>
      </c>
      <c r="CD247">
        <v>0</v>
      </c>
      <c r="CE247" t="e">
        <f ca="1">- Facebook groups/pages  - Friends   Other</f>
        <v>#NAME?</v>
      </c>
      <c r="CF247">
        <v>1</v>
      </c>
      <c r="CG247">
        <v>0</v>
      </c>
      <c r="CH247">
        <v>0</v>
      </c>
      <c r="CI247">
        <v>0</v>
      </c>
      <c r="CJ247">
        <v>0</v>
      </c>
      <c r="CK247">
        <v>1</v>
      </c>
      <c r="CL247">
        <v>1</v>
      </c>
      <c r="CM247" t="s">
        <v>874</v>
      </c>
      <c r="CN247" t="s">
        <v>109</v>
      </c>
      <c r="CO247" t="s">
        <v>110</v>
      </c>
      <c r="CP247" t="s">
        <v>111</v>
      </c>
      <c r="CQ247">
        <v>3917393</v>
      </c>
      <c r="CR247" t="s">
        <v>875</v>
      </c>
      <c r="CS247" t="s">
        <v>876</v>
      </c>
      <c r="CT247">
        <v>247</v>
      </c>
    </row>
    <row r="248" spans="1:98">
      <c r="A248">
        <v>247</v>
      </c>
      <c r="B248" t="s">
        <v>97</v>
      </c>
      <c r="C248">
        <v>28</v>
      </c>
      <c r="D248" t="s">
        <v>115</v>
      </c>
      <c r="E248" t="s">
        <v>168</v>
      </c>
      <c r="F248" t="s">
        <v>100</v>
      </c>
      <c r="G248" t="s">
        <v>117</v>
      </c>
      <c r="J248" t="s">
        <v>139</v>
      </c>
      <c r="K248">
        <v>1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T248" t="s">
        <v>215</v>
      </c>
      <c r="X248" t="s">
        <v>197</v>
      </c>
      <c r="Y248">
        <v>1</v>
      </c>
      <c r="Z248">
        <v>0</v>
      </c>
      <c r="AA248">
        <v>0</v>
      </c>
      <c r="AB248">
        <v>1</v>
      </c>
      <c r="AC248">
        <v>0</v>
      </c>
      <c r="AD248">
        <v>0</v>
      </c>
      <c r="AE248">
        <v>0</v>
      </c>
      <c r="AG248" t="s">
        <v>120</v>
      </c>
      <c r="AH248" t="s">
        <v>184</v>
      </c>
      <c r="AI248">
        <v>1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R248" t="s">
        <v>106</v>
      </c>
      <c r="AS248" t="e">
        <f ca="1">- Donâ€™t Have family in Syria to _xludf.help me - Have to go in person but can _xludf.not go _xludf.for security reasons</f>
        <v>#NAME?</v>
      </c>
      <c r="AT248">
        <v>0</v>
      </c>
      <c r="AU248">
        <v>1</v>
      </c>
      <c r="AV248">
        <v>0</v>
      </c>
      <c r="AW248">
        <v>1</v>
      </c>
      <c r="AX248">
        <v>0</v>
      </c>
      <c r="AY248">
        <v>0</v>
      </c>
      <c r="BA248" t="s">
        <v>107</v>
      </c>
      <c r="BB248" t="e">
        <f ca="1">- Very Useful _xludf.and provides a job opportunity _xludf.right away.</f>
        <v>#NAME?</v>
      </c>
      <c r="BD248" t="e">
        <f ca="1">- Project Management / Accountancy - Nursing / medical care</f>
        <v>#NAME?</v>
      </c>
      <c r="BE248">
        <v>0</v>
      </c>
      <c r="BF248">
        <v>0</v>
      </c>
      <c r="BG248">
        <v>1</v>
      </c>
      <c r="BH248">
        <v>0</v>
      </c>
      <c r="BI248">
        <v>1</v>
      </c>
      <c r="BJ248">
        <v>0</v>
      </c>
      <c r="BK248">
        <v>0</v>
      </c>
      <c r="BL248">
        <v>0</v>
      </c>
      <c r="BN248" t="s">
        <v>107</v>
      </c>
      <c r="BQ248" t="e">
        <f ca="1">- No internet connection / computer - _xludf.not available in subjects I want to study</f>
        <v>#NAME?</v>
      </c>
      <c r="BR248">
        <v>1</v>
      </c>
      <c r="BS248">
        <v>0</v>
      </c>
      <c r="BT248">
        <v>1</v>
      </c>
      <c r="BU248">
        <v>0</v>
      </c>
      <c r="BV248">
        <v>0</v>
      </c>
      <c r="BW248">
        <v>0</v>
      </c>
      <c r="BX248" t="s">
        <v>179</v>
      </c>
      <c r="BY248" t="s">
        <v>199</v>
      </c>
      <c r="BZ248">
        <v>1</v>
      </c>
      <c r="CA248">
        <v>0</v>
      </c>
      <c r="CB248">
        <v>0</v>
      </c>
      <c r="CC248">
        <v>0</v>
      </c>
      <c r="CD248">
        <v>1</v>
      </c>
      <c r="CE248" t="e">
        <f ca="1">- Al-Fanar Media - Facebook groups/pages</f>
        <v>#NAME?</v>
      </c>
      <c r="CF248">
        <v>0</v>
      </c>
      <c r="CG248">
        <v>0</v>
      </c>
      <c r="CH248">
        <v>0</v>
      </c>
      <c r="CI248">
        <v>1</v>
      </c>
      <c r="CJ248">
        <v>0</v>
      </c>
      <c r="CK248">
        <v>1</v>
      </c>
      <c r="CL248">
        <v>0</v>
      </c>
      <c r="CN248" t="s">
        <v>109</v>
      </c>
      <c r="CO248" t="s">
        <v>110</v>
      </c>
      <c r="CP248" t="s">
        <v>111</v>
      </c>
      <c r="CQ248">
        <v>3917405</v>
      </c>
      <c r="CR248" t="s">
        <v>877</v>
      </c>
      <c r="CS248" t="s">
        <v>878</v>
      </c>
      <c r="CT248">
        <v>248</v>
      </c>
    </row>
    <row r="249" spans="1:98">
      <c r="A249">
        <v>248</v>
      </c>
      <c r="B249" t="s">
        <v>97</v>
      </c>
      <c r="C249">
        <v>23</v>
      </c>
      <c r="D249" t="s">
        <v>98</v>
      </c>
      <c r="E249" t="s">
        <v>162</v>
      </c>
      <c r="F249" t="s">
        <v>144</v>
      </c>
      <c r="G249" t="s">
        <v>117</v>
      </c>
      <c r="J249" t="s">
        <v>559</v>
      </c>
      <c r="K249">
        <v>0</v>
      </c>
      <c r="L249">
        <v>0</v>
      </c>
      <c r="M249">
        <v>0</v>
      </c>
      <c r="N249">
        <v>0</v>
      </c>
      <c r="O249">
        <v>1</v>
      </c>
      <c r="P249">
        <v>0</v>
      </c>
      <c r="Q249">
        <v>0</v>
      </c>
      <c r="R249">
        <v>1</v>
      </c>
      <c r="X249" t="s">
        <v>263</v>
      </c>
      <c r="Y249">
        <v>1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G249" t="s">
        <v>120</v>
      </c>
      <c r="AH249" t="s">
        <v>293</v>
      </c>
      <c r="AI249">
        <v>0</v>
      </c>
      <c r="AJ249">
        <v>0</v>
      </c>
      <c r="AK249">
        <v>0</v>
      </c>
      <c r="AL249">
        <v>1</v>
      </c>
      <c r="AM249">
        <v>0</v>
      </c>
      <c r="AN249">
        <v>0</v>
      </c>
      <c r="AO249">
        <v>0</v>
      </c>
      <c r="AP249">
        <v>0</v>
      </c>
      <c r="BA249" t="s">
        <v>107</v>
      </c>
      <c r="BB249" t="e">
        <f ca="1">- Very Useful _xludf.and provides a job opportunity _xludf.right away.</f>
        <v>#NAME?</v>
      </c>
      <c r="BD249" t="e">
        <f ca="1">- Nursing / medical care</f>
        <v>#NAME?</v>
      </c>
      <c r="BE249">
        <v>0</v>
      </c>
      <c r="BF249">
        <v>0</v>
      </c>
      <c r="BG249">
        <v>0</v>
      </c>
      <c r="BH249">
        <v>0</v>
      </c>
      <c r="BI249">
        <v>1</v>
      </c>
      <c r="BJ249">
        <v>0</v>
      </c>
      <c r="BK249">
        <v>0</v>
      </c>
      <c r="BL249">
        <v>0</v>
      </c>
      <c r="BN249" t="s">
        <v>107</v>
      </c>
      <c r="BQ249" t="e">
        <f ca="1">- Donâ€™t know how to _xludf.find/enroll in a suitable program</f>
        <v>#NAME?</v>
      </c>
      <c r="BR249">
        <v>0</v>
      </c>
      <c r="BS249">
        <v>0</v>
      </c>
      <c r="BT249">
        <v>0</v>
      </c>
      <c r="BU249">
        <v>1</v>
      </c>
      <c r="BV249">
        <v>0</v>
      </c>
      <c r="BW249">
        <v>0</v>
      </c>
      <c r="BX249" t="s">
        <v>233</v>
      </c>
      <c r="BY249" t="e">
        <f ca="1">- Useful but _xludf.not as good as going to university  - Difficult to access</f>
        <v>#NAME?</v>
      </c>
      <c r="BZ249">
        <v>1</v>
      </c>
      <c r="CA249">
        <v>0</v>
      </c>
      <c r="CB249">
        <v>0</v>
      </c>
      <c r="CC249">
        <v>1</v>
      </c>
      <c r="CD249">
        <v>0</v>
      </c>
      <c r="CE249" t="e">
        <f ca="1">- Al-Fanar Media - DUBARAH</f>
        <v>#NAME?</v>
      </c>
      <c r="CF249">
        <v>0</v>
      </c>
      <c r="CG249">
        <v>1</v>
      </c>
      <c r="CH249">
        <v>0</v>
      </c>
      <c r="CI249">
        <v>1</v>
      </c>
      <c r="CJ249">
        <v>0</v>
      </c>
      <c r="CK249">
        <v>0</v>
      </c>
      <c r="CL249">
        <v>0</v>
      </c>
      <c r="CN249" t="s">
        <v>109</v>
      </c>
      <c r="CO249" t="s">
        <v>110</v>
      </c>
      <c r="CP249" t="s">
        <v>111</v>
      </c>
      <c r="CQ249">
        <v>3917511</v>
      </c>
      <c r="CR249" t="s">
        <v>879</v>
      </c>
      <c r="CS249" t="s">
        <v>880</v>
      </c>
      <c r="CT249">
        <v>249</v>
      </c>
    </row>
    <row r="250" spans="1:98">
      <c r="A250">
        <v>249</v>
      </c>
      <c r="B250" t="s">
        <v>97</v>
      </c>
      <c r="C250">
        <v>22</v>
      </c>
      <c r="D250" t="s">
        <v>98</v>
      </c>
      <c r="E250" t="s">
        <v>177</v>
      </c>
      <c r="F250" t="s">
        <v>183</v>
      </c>
      <c r="G250" t="s">
        <v>117</v>
      </c>
      <c r="J250" t="s">
        <v>492</v>
      </c>
      <c r="K250">
        <v>0</v>
      </c>
      <c r="L250">
        <v>0</v>
      </c>
      <c r="M250">
        <v>0</v>
      </c>
      <c r="N250">
        <v>0</v>
      </c>
      <c r="O250">
        <v>1</v>
      </c>
      <c r="P250">
        <v>1</v>
      </c>
      <c r="Q250">
        <v>0</v>
      </c>
      <c r="R250">
        <v>0</v>
      </c>
      <c r="X250" t="s">
        <v>535</v>
      </c>
      <c r="Y250">
        <v>0</v>
      </c>
      <c r="Z250">
        <v>1</v>
      </c>
      <c r="AA250">
        <v>0</v>
      </c>
      <c r="AB250">
        <v>1</v>
      </c>
      <c r="AC250">
        <v>0</v>
      </c>
      <c r="AD250">
        <v>0</v>
      </c>
      <c r="AE250">
        <v>0</v>
      </c>
      <c r="AG250" t="s">
        <v>120</v>
      </c>
      <c r="AH250" t="s">
        <v>139</v>
      </c>
      <c r="AI250">
        <v>0</v>
      </c>
      <c r="AJ250">
        <v>0</v>
      </c>
      <c r="AK250">
        <v>1</v>
      </c>
      <c r="AL250">
        <v>0</v>
      </c>
      <c r="AM250">
        <v>0</v>
      </c>
      <c r="AN250">
        <v>0</v>
      </c>
      <c r="AO250">
        <v>0</v>
      </c>
      <c r="AP250">
        <v>0</v>
      </c>
      <c r="AQ250" t="s">
        <v>847</v>
      </c>
      <c r="BA250" t="s">
        <v>106</v>
      </c>
      <c r="BB250" t="e">
        <f ca="1">- Useful but _xludf.not as good as a regular degree</f>
        <v>#NAME?</v>
      </c>
      <c r="BD250" t="e">
        <f ca="1">- I am _xludf.not interested in vocational education</f>
        <v>#NAME?</v>
      </c>
      <c r="BE250">
        <v>1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N250" t="s">
        <v>107</v>
      </c>
      <c r="BQ250" t="e">
        <f ca="1">- No internet connection / computer - Do _xludf.not _xludf.count towards a recognized qualification - Cannot afford The courses - Donâ€™t know how to _xludf.find/enroll in a suitable program</f>
        <v>#NAME?</v>
      </c>
      <c r="BR250">
        <v>0</v>
      </c>
      <c r="BS250">
        <v>1</v>
      </c>
      <c r="BT250">
        <v>1</v>
      </c>
      <c r="BU250">
        <v>1</v>
      </c>
      <c r="BV250">
        <v>1</v>
      </c>
      <c r="BW250">
        <v>0</v>
      </c>
      <c r="BX250" t="s">
        <v>108</v>
      </c>
      <c r="BY250" t="s">
        <v>199</v>
      </c>
      <c r="BZ250">
        <v>1</v>
      </c>
      <c r="CA250">
        <v>0</v>
      </c>
      <c r="CB250">
        <v>0</v>
      </c>
      <c r="CC250">
        <v>0</v>
      </c>
      <c r="CD250">
        <v>1</v>
      </c>
      <c r="CE250" t="e">
        <f ca="1">- Friends - Teachers</f>
        <v>#NAME?</v>
      </c>
      <c r="CF250">
        <v>1</v>
      </c>
      <c r="CG250">
        <v>0</v>
      </c>
      <c r="CH250">
        <v>1</v>
      </c>
      <c r="CI250">
        <v>0</v>
      </c>
      <c r="CJ250">
        <v>0</v>
      </c>
      <c r="CK250">
        <v>0</v>
      </c>
      <c r="CL250">
        <v>0</v>
      </c>
      <c r="CN250" t="s">
        <v>109</v>
      </c>
      <c r="CO250" t="s">
        <v>110</v>
      </c>
      <c r="CP250" t="s">
        <v>111</v>
      </c>
      <c r="CQ250">
        <v>3917522</v>
      </c>
      <c r="CR250" t="s">
        <v>881</v>
      </c>
      <c r="CS250" t="s">
        <v>882</v>
      </c>
      <c r="CT250">
        <v>250</v>
      </c>
    </row>
    <row r="251" spans="1:98">
      <c r="A251">
        <v>250</v>
      </c>
      <c r="B251" t="s">
        <v>97</v>
      </c>
      <c r="C251">
        <v>17</v>
      </c>
      <c r="D251" t="s">
        <v>98</v>
      </c>
      <c r="E251" t="s">
        <v>177</v>
      </c>
      <c r="F251" t="s">
        <v>169</v>
      </c>
      <c r="G251" t="s">
        <v>117</v>
      </c>
      <c r="J251" t="s">
        <v>152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1</v>
      </c>
      <c r="X251" t="s">
        <v>197</v>
      </c>
      <c r="Y251">
        <v>1</v>
      </c>
      <c r="Z251">
        <v>0</v>
      </c>
      <c r="AA251">
        <v>0</v>
      </c>
      <c r="AB251">
        <v>1</v>
      </c>
      <c r="AC251">
        <v>0</v>
      </c>
      <c r="AD251">
        <v>0</v>
      </c>
      <c r="AE251">
        <v>0</v>
      </c>
      <c r="AG251" t="s">
        <v>120</v>
      </c>
      <c r="AH251" t="s">
        <v>129</v>
      </c>
      <c r="AI251">
        <v>0</v>
      </c>
      <c r="AJ251">
        <v>1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BA251" t="s">
        <v>107</v>
      </c>
      <c r="BB251" t="e">
        <f ca="1">- Useful but _xludf.not as good as a regular degree</f>
        <v>#NAME?</v>
      </c>
      <c r="BD251" t="e">
        <f ca="1">- I am _xludf.not interested in vocational education</f>
        <v>#NAME?</v>
      </c>
      <c r="BE251">
        <v>1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N251" t="s">
        <v>107</v>
      </c>
      <c r="BQ251" t="e">
        <f ca="1">- Donâ€™t know how to _xludf.find/enroll in a suitable program</f>
        <v>#NAME?</v>
      </c>
      <c r="BR251">
        <v>0</v>
      </c>
      <c r="BS251">
        <v>0</v>
      </c>
      <c r="BT251">
        <v>0</v>
      </c>
      <c r="BU251">
        <v>1</v>
      </c>
      <c r="BV251">
        <v>0</v>
      </c>
      <c r="BW251">
        <v>0</v>
      </c>
      <c r="BX251" t="s">
        <v>179</v>
      </c>
      <c r="BY251" t="e">
        <f ca="1">- Useful but _xludf.not as good as going to university</f>
        <v>#NAME?</v>
      </c>
      <c r="BZ251">
        <v>1</v>
      </c>
      <c r="CA251">
        <v>0</v>
      </c>
      <c r="CB251">
        <v>0</v>
      </c>
      <c r="CC251">
        <v>0</v>
      </c>
      <c r="CD251">
        <v>0</v>
      </c>
      <c r="CE251" t="e">
        <f ca="1">- Facebook groups/pages</f>
        <v>#NAME?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1</v>
      </c>
      <c r="CL251">
        <v>0</v>
      </c>
      <c r="CN251" t="s">
        <v>109</v>
      </c>
      <c r="CO251" t="s">
        <v>110</v>
      </c>
      <c r="CP251" t="s">
        <v>111</v>
      </c>
      <c r="CQ251">
        <v>3917533</v>
      </c>
      <c r="CR251" t="s">
        <v>883</v>
      </c>
      <c r="CS251" t="s">
        <v>884</v>
      </c>
      <c r="CT251">
        <v>251</v>
      </c>
    </row>
    <row r="252" spans="1:98">
      <c r="A252">
        <v>251</v>
      </c>
      <c r="B252" t="s">
        <v>97</v>
      </c>
      <c r="C252">
        <v>23</v>
      </c>
      <c r="D252" t="s">
        <v>115</v>
      </c>
      <c r="E252" t="s">
        <v>133</v>
      </c>
      <c r="F252" t="s">
        <v>100</v>
      </c>
      <c r="G252" t="s">
        <v>117</v>
      </c>
      <c r="J252" t="s">
        <v>237</v>
      </c>
      <c r="K252">
        <v>0</v>
      </c>
      <c r="L252">
        <v>0</v>
      </c>
      <c r="M252">
        <v>1</v>
      </c>
      <c r="N252">
        <v>1</v>
      </c>
      <c r="O252">
        <v>0</v>
      </c>
      <c r="P252">
        <v>0</v>
      </c>
      <c r="Q252">
        <v>0</v>
      </c>
      <c r="R252">
        <v>0</v>
      </c>
      <c r="X252" t="s">
        <v>127</v>
      </c>
      <c r="Y252">
        <v>0</v>
      </c>
      <c r="Z252">
        <v>0</v>
      </c>
      <c r="AA252">
        <v>0</v>
      </c>
      <c r="AB252">
        <v>1</v>
      </c>
      <c r="AC252">
        <v>0</v>
      </c>
      <c r="AD252">
        <v>0</v>
      </c>
      <c r="AE252">
        <v>0</v>
      </c>
      <c r="AG252" t="s">
        <v>120</v>
      </c>
      <c r="AH252" t="s">
        <v>216</v>
      </c>
      <c r="AI252">
        <v>0</v>
      </c>
      <c r="AJ252">
        <v>1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1</v>
      </c>
      <c r="BA252" t="s">
        <v>106</v>
      </c>
      <c r="BB252" t="e">
        <f ca="1">- Very Useful _xludf.and provides a job opportunity _xludf.right away.</f>
        <v>#NAME?</v>
      </c>
      <c r="BD252" t="e">
        <f ca="1">- Tourism / Restaurant _xludf.and hotel Management</f>
        <v>#NAME?</v>
      </c>
      <c r="BE252">
        <v>0</v>
      </c>
      <c r="BF252">
        <v>0</v>
      </c>
      <c r="BG252">
        <v>0</v>
      </c>
      <c r="BH252">
        <v>1</v>
      </c>
      <c r="BI252">
        <v>0</v>
      </c>
      <c r="BJ252">
        <v>0</v>
      </c>
      <c r="BK252">
        <v>0</v>
      </c>
      <c r="BL252">
        <v>0</v>
      </c>
      <c r="BN252" t="s">
        <v>107</v>
      </c>
      <c r="BQ252" t="e">
        <f ca="1">- Cannot afford The courses</f>
        <v>#NAME?</v>
      </c>
      <c r="BR252">
        <v>0</v>
      </c>
      <c r="BS252">
        <v>0</v>
      </c>
      <c r="BT252">
        <v>0</v>
      </c>
      <c r="BU252">
        <v>0</v>
      </c>
      <c r="BV252">
        <v>1</v>
      </c>
      <c r="BW252">
        <v>0</v>
      </c>
      <c r="BX252" t="s">
        <v>108</v>
      </c>
      <c r="BY252" t="e">
        <f ca="1">- _xludf.not worth The _xludf.time _xludf.or money spent on it - Difficult to access</f>
        <v>#NAME?</v>
      </c>
      <c r="BZ252">
        <v>0</v>
      </c>
      <c r="CA252">
        <v>1</v>
      </c>
      <c r="CB252">
        <v>0</v>
      </c>
      <c r="CC252">
        <v>1</v>
      </c>
      <c r="CD252">
        <v>0</v>
      </c>
      <c r="CE252" t="e">
        <f ca="1">- Teachers</f>
        <v>#NAME?</v>
      </c>
      <c r="CF252">
        <v>0</v>
      </c>
      <c r="CG252">
        <v>0</v>
      </c>
      <c r="CH252">
        <v>1</v>
      </c>
      <c r="CI252">
        <v>0</v>
      </c>
      <c r="CJ252">
        <v>0</v>
      </c>
      <c r="CK252">
        <v>0</v>
      </c>
      <c r="CL252">
        <v>0</v>
      </c>
      <c r="CN252" t="s">
        <v>109</v>
      </c>
      <c r="CO252" t="s">
        <v>110</v>
      </c>
      <c r="CP252" t="s">
        <v>111</v>
      </c>
      <c r="CQ252">
        <v>3917549</v>
      </c>
      <c r="CR252" t="s">
        <v>885</v>
      </c>
      <c r="CS252" t="s">
        <v>886</v>
      </c>
      <c r="CT252">
        <v>252</v>
      </c>
    </row>
    <row r="253" spans="1:98">
      <c r="A253">
        <v>252</v>
      </c>
      <c r="B253" t="s">
        <v>229</v>
      </c>
      <c r="C253">
        <v>19</v>
      </c>
      <c r="D253" t="s">
        <v>98</v>
      </c>
      <c r="E253" t="s">
        <v>177</v>
      </c>
      <c r="F253" t="s">
        <v>183</v>
      </c>
      <c r="G253" t="s">
        <v>207</v>
      </c>
      <c r="J253" t="s">
        <v>103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</v>
      </c>
      <c r="Q253">
        <v>0</v>
      </c>
      <c r="R253">
        <v>0</v>
      </c>
      <c r="X253" t="s">
        <v>136</v>
      </c>
      <c r="Y253">
        <v>0</v>
      </c>
      <c r="Z253">
        <v>0</v>
      </c>
      <c r="AA253">
        <v>0</v>
      </c>
      <c r="AB253">
        <v>1</v>
      </c>
      <c r="AC253">
        <v>1</v>
      </c>
      <c r="AD253">
        <v>0</v>
      </c>
      <c r="AE253">
        <v>0</v>
      </c>
      <c r="AG253" t="s">
        <v>104</v>
      </c>
      <c r="AH253" t="s">
        <v>129</v>
      </c>
      <c r="AI253">
        <v>0</v>
      </c>
      <c r="AJ253">
        <v>1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BA253" t="s">
        <v>107</v>
      </c>
      <c r="BB253" t="e">
        <f ca="1">- Very Useful _xludf.and provides a job opportunity _xludf.right away.</f>
        <v>#NAME?</v>
      </c>
      <c r="BD253" t="e">
        <f ca="1">- Tourism / Restaurant _xludf.and hotel Management</f>
        <v>#NAME?</v>
      </c>
      <c r="BE253">
        <v>0</v>
      </c>
      <c r="BF253">
        <v>0</v>
      </c>
      <c r="BG253">
        <v>0</v>
      </c>
      <c r="BH253">
        <v>1</v>
      </c>
      <c r="BI253">
        <v>0</v>
      </c>
      <c r="BJ253">
        <v>0</v>
      </c>
      <c r="BK253">
        <v>0</v>
      </c>
      <c r="BL253">
        <v>0</v>
      </c>
      <c r="BN253" t="s">
        <v>107</v>
      </c>
      <c r="BQ253" t="e">
        <f ca="1">- Cannot afford The courses - Donâ€™t know how to _xludf.find/enroll in a suitable program</f>
        <v>#NAME?</v>
      </c>
      <c r="BR253">
        <v>0</v>
      </c>
      <c r="BS253">
        <v>0</v>
      </c>
      <c r="BT253">
        <v>0</v>
      </c>
      <c r="BU253">
        <v>1</v>
      </c>
      <c r="BV253">
        <v>1</v>
      </c>
      <c r="BW253">
        <v>0</v>
      </c>
      <c r="BX253" t="s">
        <v>179</v>
      </c>
      <c r="BY253" t="e">
        <f ca="1">- Useful but _xludf.not as good as going to university</f>
        <v>#NAME?</v>
      </c>
      <c r="BZ253">
        <v>1</v>
      </c>
      <c r="CA253">
        <v>0</v>
      </c>
      <c r="CB253">
        <v>0</v>
      </c>
      <c r="CC253">
        <v>0</v>
      </c>
      <c r="CD253">
        <v>0</v>
      </c>
      <c r="CE253" t="e">
        <f ca="1">- Facebook groups/pages</f>
        <v>#NAME?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1</v>
      </c>
      <c r="CL253">
        <v>0</v>
      </c>
      <c r="CN253" t="s">
        <v>109</v>
      </c>
      <c r="CO253" t="s">
        <v>110</v>
      </c>
      <c r="CP253" t="s">
        <v>111</v>
      </c>
      <c r="CQ253">
        <v>3917615</v>
      </c>
      <c r="CR253" t="s">
        <v>887</v>
      </c>
      <c r="CS253" t="s">
        <v>888</v>
      </c>
      <c r="CT253">
        <v>253</v>
      </c>
    </row>
    <row r="254" spans="1:98">
      <c r="A254">
        <v>253</v>
      </c>
      <c r="B254" t="s">
        <v>889</v>
      </c>
      <c r="C254">
        <v>23</v>
      </c>
      <c r="D254" t="s">
        <v>115</v>
      </c>
      <c r="E254" t="s">
        <v>177</v>
      </c>
      <c r="F254" t="s">
        <v>183</v>
      </c>
      <c r="G254" t="s">
        <v>117</v>
      </c>
      <c r="J254" t="s">
        <v>334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</v>
      </c>
      <c r="R254">
        <v>1</v>
      </c>
      <c r="X254" t="s">
        <v>535</v>
      </c>
      <c r="Y254">
        <v>0</v>
      </c>
      <c r="Z254">
        <v>1</v>
      </c>
      <c r="AA254">
        <v>0</v>
      </c>
      <c r="AB254">
        <v>1</v>
      </c>
      <c r="AC254">
        <v>0</v>
      </c>
      <c r="AD254">
        <v>0</v>
      </c>
      <c r="AE254">
        <v>0</v>
      </c>
      <c r="AG254" t="s">
        <v>120</v>
      </c>
      <c r="AH254" t="s">
        <v>184</v>
      </c>
      <c r="AI254">
        <v>1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R254" t="s">
        <v>107</v>
      </c>
      <c r="AS254" t="e">
        <f ca="1">- Cannot contact public servants _xludf.or Teachers - Donâ€™t Have family in Syria to _xludf.help me</f>
        <v>#NAME?</v>
      </c>
      <c r="AT254">
        <v>0</v>
      </c>
      <c r="AU254">
        <v>0</v>
      </c>
      <c r="AV254">
        <v>1</v>
      </c>
      <c r="AW254">
        <v>1</v>
      </c>
      <c r="AX254">
        <v>0</v>
      </c>
      <c r="AY254">
        <v>0</v>
      </c>
      <c r="BA254" t="s">
        <v>106</v>
      </c>
      <c r="BB254" t="e">
        <f ca="1">- Very Useful _xludf.and provides a job opportunity _xludf.right away.</f>
        <v>#NAME?</v>
      </c>
      <c r="BD254" t="e">
        <f ca="1">- I am _xludf.not interested in vocational education</f>
        <v>#NAME?</v>
      </c>
      <c r="BE254">
        <v>1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N254" t="s">
        <v>107</v>
      </c>
      <c r="BQ254" t="e">
        <f ca="1">- _xludf.not available in subjects I want to study - _xludf.not available in _xludf.Arabic - Donâ€™t know how to _xludf.find/enroll in a suitable program</f>
        <v>#NAME?</v>
      </c>
      <c r="BR254">
        <v>1</v>
      </c>
      <c r="BS254">
        <v>0</v>
      </c>
      <c r="BT254">
        <v>0</v>
      </c>
      <c r="BU254">
        <v>1</v>
      </c>
      <c r="BV254">
        <v>0</v>
      </c>
      <c r="BW254">
        <v>1</v>
      </c>
      <c r="BX254" t="s">
        <v>233</v>
      </c>
      <c r="BY254" t="s">
        <v>199</v>
      </c>
      <c r="BZ254">
        <v>1</v>
      </c>
      <c r="CA254">
        <v>0</v>
      </c>
      <c r="CB254">
        <v>0</v>
      </c>
      <c r="CC254">
        <v>0</v>
      </c>
      <c r="CD254">
        <v>1</v>
      </c>
      <c r="CE254" t="e">
        <f ca="1">- Facebook groups/pages  - Friends</f>
        <v>#NAME?</v>
      </c>
      <c r="CF254">
        <v>1</v>
      </c>
      <c r="CG254">
        <v>0</v>
      </c>
      <c r="CH254">
        <v>0</v>
      </c>
      <c r="CI254">
        <v>0</v>
      </c>
      <c r="CJ254">
        <v>0</v>
      </c>
      <c r="CK254">
        <v>1</v>
      </c>
      <c r="CL254">
        <v>0</v>
      </c>
      <c r="CN254" t="s">
        <v>109</v>
      </c>
      <c r="CO254" t="s">
        <v>110</v>
      </c>
      <c r="CP254" t="s">
        <v>111</v>
      </c>
      <c r="CQ254">
        <v>3917650</v>
      </c>
      <c r="CR254" t="s">
        <v>890</v>
      </c>
      <c r="CS254" t="s">
        <v>891</v>
      </c>
      <c r="CT254">
        <v>254</v>
      </c>
    </row>
    <row r="255" spans="1:98">
      <c r="A255">
        <v>254</v>
      </c>
      <c r="B255" t="s">
        <v>114</v>
      </c>
      <c r="C255">
        <v>29</v>
      </c>
      <c r="D255" t="s">
        <v>115</v>
      </c>
      <c r="E255" t="s">
        <v>177</v>
      </c>
      <c r="F255" t="s">
        <v>116</v>
      </c>
      <c r="G255" t="s">
        <v>117</v>
      </c>
      <c r="J255" t="s">
        <v>103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1</v>
      </c>
      <c r="Q255">
        <v>0</v>
      </c>
      <c r="R255">
        <v>0</v>
      </c>
      <c r="X255" t="s">
        <v>119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1</v>
      </c>
      <c r="AE255">
        <v>0</v>
      </c>
      <c r="AG255" t="s">
        <v>120</v>
      </c>
      <c r="AH255" t="s">
        <v>158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1</v>
      </c>
      <c r="AO255">
        <v>0</v>
      </c>
      <c r="AP255">
        <v>0</v>
      </c>
      <c r="BA255" t="s">
        <v>107</v>
      </c>
      <c r="BB255" t="e">
        <f ca="1">- Useful but _xludf.not as good as a regular degree</f>
        <v>#NAME?</v>
      </c>
      <c r="BD255" t="e">
        <f ca="1">- I am _xludf.not interested in vocational education</f>
        <v>#NAME?</v>
      </c>
      <c r="BE255">
        <v>1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N255" t="s">
        <v>107</v>
      </c>
      <c r="BQ255" t="e">
        <f ca="1">- Do _xludf.not _xludf.count towards a recognized qualification - Cannot afford The courses</f>
        <v>#NAME?</v>
      </c>
      <c r="BR255">
        <v>0</v>
      </c>
      <c r="BS255">
        <v>1</v>
      </c>
      <c r="BT255">
        <v>0</v>
      </c>
      <c r="BU255">
        <v>0</v>
      </c>
      <c r="BV255">
        <v>1</v>
      </c>
      <c r="BW255">
        <v>0</v>
      </c>
      <c r="BX255" t="s">
        <v>108</v>
      </c>
      <c r="BY255" t="s">
        <v>199</v>
      </c>
      <c r="BZ255">
        <v>1</v>
      </c>
      <c r="CA255">
        <v>0</v>
      </c>
      <c r="CB255">
        <v>0</v>
      </c>
      <c r="CC255">
        <v>0</v>
      </c>
      <c r="CD255">
        <v>1</v>
      </c>
      <c r="CE255" t="e">
        <f ca="1">- Facebook groups/pages  - Friends</f>
        <v>#NAME?</v>
      </c>
      <c r="CF255">
        <v>1</v>
      </c>
      <c r="CG255">
        <v>0</v>
      </c>
      <c r="CH255">
        <v>0</v>
      </c>
      <c r="CI255">
        <v>0</v>
      </c>
      <c r="CJ255">
        <v>0</v>
      </c>
      <c r="CK255">
        <v>1</v>
      </c>
      <c r="CL255">
        <v>0</v>
      </c>
      <c r="CN255" t="s">
        <v>109</v>
      </c>
      <c r="CO255" t="s">
        <v>110</v>
      </c>
      <c r="CP255" t="s">
        <v>111</v>
      </c>
      <c r="CQ255">
        <v>3917772</v>
      </c>
      <c r="CR255" t="s">
        <v>892</v>
      </c>
      <c r="CS255" t="s">
        <v>893</v>
      </c>
      <c r="CT255">
        <v>255</v>
      </c>
    </row>
    <row r="256" spans="1:98">
      <c r="A256">
        <v>255</v>
      </c>
      <c r="B256" t="s">
        <v>245</v>
      </c>
      <c r="C256">
        <v>22</v>
      </c>
      <c r="D256" t="s">
        <v>115</v>
      </c>
      <c r="E256" t="s">
        <v>177</v>
      </c>
      <c r="F256" t="s">
        <v>125</v>
      </c>
      <c r="G256" t="s">
        <v>117</v>
      </c>
      <c r="J256" t="s">
        <v>139</v>
      </c>
      <c r="K256">
        <v>1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T256" t="s">
        <v>894</v>
      </c>
      <c r="X256" t="s">
        <v>119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1</v>
      </c>
      <c r="AE256">
        <v>0</v>
      </c>
      <c r="AG256" t="s">
        <v>120</v>
      </c>
      <c r="AH256" t="s">
        <v>129</v>
      </c>
      <c r="AI256">
        <v>0</v>
      </c>
      <c r="AJ256">
        <v>1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BA256" t="s">
        <v>107</v>
      </c>
      <c r="BB256" t="e">
        <f ca="1">- Very Useful _xludf.and provides a job opportunity _xludf.right away.</f>
        <v>#NAME?</v>
      </c>
      <c r="BD256" t="e">
        <f ca="1">- Construction (builder, carpenter, electrician, blacksmith) - Mechanics _xludf.and machinery</f>
        <v>#NAME?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1</v>
      </c>
      <c r="BK256">
        <v>1</v>
      </c>
      <c r="BL256">
        <v>0</v>
      </c>
      <c r="BN256" t="s">
        <v>107</v>
      </c>
      <c r="BQ256" t="e">
        <f ca="1">- _xludf.not available in _xludf.Arabic - Donâ€™t know how to _xludf.find/enroll in a suitable program</f>
        <v>#NAME?</v>
      </c>
      <c r="BR256">
        <v>0</v>
      </c>
      <c r="BS256">
        <v>0</v>
      </c>
      <c r="BT256">
        <v>0</v>
      </c>
      <c r="BU256">
        <v>1</v>
      </c>
      <c r="BV256">
        <v>0</v>
      </c>
      <c r="BW256">
        <v>1</v>
      </c>
      <c r="BX256" t="s">
        <v>108</v>
      </c>
      <c r="BY256" t="e">
        <f ca="1">- Very Useful, as good as a regular degree</f>
        <v>#NAME?</v>
      </c>
      <c r="BZ256">
        <v>0</v>
      </c>
      <c r="CA256">
        <v>0</v>
      </c>
      <c r="CB256">
        <v>1</v>
      </c>
      <c r="CC256">
        <v>0</v>
      </c>
      <c r="CD256">
        <v>0</v>
      </c>
      <c r="CE256" t="e">
        <f ca="1">- Facebook groups/pages</f>
        <v>#NAME?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1</v>
      </c>
      <c r="CL256">
        <v>0</v>
      </c>
      <c r="CN256" t="s">
        <v>109</v>
      </c>
      <c r="CO256" t="s">
        <v>110</v>
      </c>
      <c r="CP256" t="s">
        <v>111</v>
      </c>
      <c r="CQ256">
        <v>3917779</v>
      </c>
      <c r="CR256" t="s">
        <v>895</v>
      </c>
      <c r="CS256" t="s">
        <v>896</v>
      </c>
      <c r="CT256">
        <v>256</v>
      </c>
    </row>
    <row r="257" spans="1:98">
      <c r="A257">
        <v>256</v>
      </c>
      <c r="B257" t="s">
        <v>143</v>
      </c>
      <c r="C257">
        <v>20</v>
      </c>
      <c r="D257" t="s">
        <v>115</v>
      </c>
      <c r="E257" t="s">
        <v>177</v>
      </c>
      <c r="F257" t="s">
        <v>183</v>
      </c>
      <c r="G257" t="s">
        <v>117</v>
      </c>
      <c r="J257" t="s">
        <v>145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1</v>
      </c>
      <c r="R257">
        <v>0</v>
      </c>
      <c r="X257" t="s">
        <v>119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1</v>
      </c>
      <c r="AE257">
        <v>0</v>
      </c>
      <c r="AG257" t="s">
        <v>120</v>
      </c>
      <c r="AH257" t="s">
        <v>184</v>
      </c>
      <c r="AI257">
        <v>1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R257" t="s">
        <v>107</v>
      </c>
      <c r="AS257" t="e">
        <f ca="1">- Have to go in person but can _xludf.not go _xludf.for security reasons</f>
        <v>#NAME?</v>
      </c>
      <c r="AT257">
        <v>0</v>
      </c>
      <c r="AU257">
        <v>1</v>
      </c>
      <c r="AV257">
        <v>0</v>
      </c>
      <c r="AW257">
        <v>0</v>
      </c>
      <c r="AX257">
        <v>0</v>
      </c>
      <c r="AY257">
        <v>0</v>
      </c>
      <c r="BA257" t="s">
        <v>106</v>
      </c>
      <c r="BB257" t="e">
        <f ca="1">- Very Useful _xludf.and provides a job opportunity _xludf.right away.</f>
        <v>#NAME?</v>
      </c>
      <c r="BD257" t="e">
        <f ca="1">- Mechanics _xludf.and machinery</f>
        <v>#NAME?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1</v>
      </c>
      <c r="BL257">
        <v>0</v>
      </c>
      <c r="BN257" t="s">
        <v>107</v>
      </c>
      <c r="BQ257" t="e">
        <f ca="1">- Donâ€™t know how to _xludf.find/enroll in a suitable program</f>
        <v>#NAME?</v>
      </c>
      <c r="BR257">
        <v>0</v>
      </c>
      <c r="BS257">
        <v>0</v>
      </c>
      <c r="BT257">
        <v>0</v>
      </c>
      <c r="BU257">
        <v>1</v>
      </c>
      <c r="BV257">
        <v>0</v>
      </c>
      <c r="BW257">
        <v>0</v>
      </c>
      <c r="BX257" t="s">
        <v>108</v>
      </c>
      <c r="BY257" t="e">
        <f ca="1">- Very Useful, as good as a regular degree</f>
        <v>#NAME?</v>
      </c>
      <c r="BZ257">
        <v>0</v>
      </c>
      <c r="CA257">
        <v>0</v>
      </c>
      <c r="CB257">
        <v>1</v>
      </c>
      <c r="CC257">
        <v>0</v>
      </c>
      <c r="CD257">
        <v>0</v>
      </c>
      <c r="CE257" t="e">
        <f ca="1">- Teachers</f>
        <v>#NAME?</v>
      </c>
      <c r="CF257">
        <v>0</v>
      </c>
      <c r="CG257">
        <v>0</v>
      </c>
      <c r="CH257">
        <v>1</v>
      </c>
      <c r="CI257">
        <v>0</v>
      </c>
      <c r="CJ257">
        <v>0</v>
      </c>
      <c r="CK257">
        <v>0</v>
      </c>
      <c r="CL257">
        <v>0</v>
      </c>
      <c r="CN257" t="s">
        <v>109</v>
      </c>
      <c r="CO257" t="s">
        <v>110</v>
      </c>
      <c r="CP257" t="s">
        <v>111</v>
      </c>
      <c r="CQ257">
        <v>3917800</v>
      </c>
      <c r="CR257" t="s">
        <v>897</v>
      </c>
      <c r="CS257" t="s">
        <v>898</v>
      </c>
      <c r="CT257">
        <v>257</v>
      </c>
    </row>
    <row r="258" spans="1:98">
      <c r="A258">
        <v>257</v>
      </c>
      <c r="B258" t="s">
        <v>97</v>
      </c>
      <c r="C258">
        <v>20</v>
      </c>
      <c r="D258" t="s">
        <v>115</v>
      </c>
      <c r="E258" t="s">
        <v>177</v>
      </c>
      <c r="F258" t="s">
        <v>169</v>
      </c>
      <c r="G258" t="s">
        <v>117</v>
      </c>
      <c r="J258" t="s">
        <v>297</v>
      </c>
      <c r="K258">
        <v>0</v>
      </c>
      <c r="L258">
        <v>0</v>
      </c>
      <c r="M258">
        <v>0</v>
      </c>
      <c r="N258">
        <v>1</v>
      </c>
      <c r="O258">
        <v>0</v>
      </c>
      <c r="P258">
        <v>0</v>
      </c>
      <c r="Q258">
        <v>1</v>
      </c>
      <c r="R258">
        <v>0</v>
      </c>
      <c r="X258" t="s">
        <v>127</v>
      </c>
      <c r="Y258">
        <v>0</v>
      </c>
      <c r="Z258">
        <v>0</v>
      </c>
      <c r="AA258">
        <v>0</v>
      </c>
      <c r="AB258">
        <v>1</v>
      </c>
      <c r="AC258">
        <v>0</v>
      </c>
      <c r="AD258">
        <v>0</v>
      </c>
      <c r="AE258">
        <v>0</v>
      </c>
      <c r="AG258" t="s">
        <v>120</v>
      </c>
      <c r="AH258" t="s">
        <v>129</v>
      </c>
      <c r="AI258">
        <v>0</v>
      </c>
      <c r="AJ258">
        <v>1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BA258" t="s">
        <v>107</v>
      </c>
      <c r="BB258" t="e">
        <f ca="1">- Useful but _xludf.not as good as a regular degree</f>
        <v>#NAME?</v>
      </c>
      <c r="BD258" t="e">
        <f ca="1">- Mechanics _xludf.and machinery- Project Management / Accountancy</f>
        <v>#NAME?</v>
      </c>
      <c r="BE258">
        <v>0</v>
      </c>
      <c r="BF258">
        <v>0</v>
      </c>
      <c r="BG258">
        <v>1</v>
      </c>
      <c r="BH258">
        <v>0</v>
      </c>
      <c r="BI258">
        <v>0</v>
      </c>
      <c r="BJ258">
        <v>0</v>
      </c>
      <c r="BK258">
        <v>1</v>
      </c>
      <c r="BL258">
        <v>0</v>
      </c>
      <c r="BN258" t="s">
        <v>107</v>
      </c>
      <c r="BQ258" t="e">
        <f ca="1">- Cannot afford The courses</f>
        <v>#NAME?</v>
      </c>
      <c r="BR258">
        <v>0</v>
      </c>
      <c r="BS258">
        <v>0</v>
      </c>
      <c r="BT258">
        <v>0</v>
      </c>
      <c r="BU258">
        <v>0</v>
      </c>
      <c r="BV258">
        <v>1</v>
      </c>
      <c r="BW258">
        <v>0</v>
      </c>
      <c r="BX258" t="s">
        <v>108</v>
      </c>
      <c r="BY258" t="e">
        <f ca="1">- _xludf.not worth The _xludf.time _xludf.or money spent on it</f>
        <v>#NAME?</v>
      </c>
      <c r="BZ258">
        <v>0</v>
      </c>
      <c r="CA258">
        <v>1</v>
      </c>
      <c r="CB258">
        <v>0</v>
      </c>
      <c r="CC258">
        <v>0</v>
      </c>
      <c r="CD258">
        <v>0</v>
      </c>
      <c r="CE258" t="e">
        <f ca="1">- Twitter - Friends</f>
        <v>#NAME?</v>
      </c>
      <c r="CF258">
        <v>1</v>
      </c>
      <c r="CG258">
        <v>0</v>
      </c>
      <c r="CH258">
        <v>0</v>
      </c>
      <c r="CI258">
        <v>0</v>
      </c>
      <c r="CJ258">
        <v>1</v>
      </c>
      <c r="CK258">
        <v>0</v>
      </c>
      <c r="CL258">
        <v>0</v>
      </c>
      <c r="CN258" t="s">
        <v>109</v>
      </c>
      <c r="CO258" t="s">
        <v>110</v>
      </c>
      <c r="CP258" t="s">
        <v>111</v>
      </c>
      <c r="CQ258">
        <v>3917866</v>
      </c>
      <c r="CR258" t="s">
        <v>899</v>
      </c>
      <c r="CS258" t="s">
        <v>900</v>
      </c>
      <c r="CT258">
        <v>258</v>
      </c>
    </row>
    <row r="259" spans="1:98">
      <c r="A259">
        <v>258</v>
      </c>
      <c r="B259" t="s">
        <v>97</v>
      </c>
      <c r="C259">
        <v>26</v>
      </c>
      <c r="D259" t="s">
        <v>98</v>
      </c>
      <c r="E259" t="s">
        <v>156</v>
      </c>
      <c r="F259" t="s">
        <v>157</v>
      </c>
      <c r="G259" t="s">
        <v>117</v>
      </c>
      <c r="J259" t="s">
        <v>152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1</v>
      </c>
      <c r="X259" t="s">
        <v>901</v>
      </c>
      <c r="Y259">
        <v>0</v>
      </c>
      <c r="Z259">
        <v>0</v>
      </c>
      <c r="AA259">
        <v>1</v>
      </c>
      <c r="AB259">
        <v>0</v>
      </c>
      <c r="AC259">
        <v>0</v>
      </c>
      <c r="AD259">
        <v>1</v>
      </c>
      <c r="AE259">
        <v>0</v>
      </c>
      <c r="AG259" t="s">
        <v>120</v>
      </c>
      <c r="AH259" t="s">
        <v>462</v>
      </c>
      <c r="AI259">
        <v>0</v>
      </c>
      <c r="AJ259">
        <v>0</v>
      </c>
      <c r="AK259">
        <v>0</v>
      </c>
      <c r="AL259">
        <v>1</v>
      </c>
      <c r="AM259">
        <v>0</v>
      </c>
      <c r="AN259">
        <v>1</v>
      </c>
      <c r="AO259">
        <v>0</v>
      </c>
      <c r="AP259">
        <v>1</v>
      </c>
      <c r="BA259" t="s">
        <v>107</v>
      </c>
      <c r="BB259" t="e">
        <f ca="1">- Useful but _xludf.not as good as a regular degree</f>
        <v>#NAME?</v>
      </c>
      <c r="BD259" t="s">
        <v>139</v>
      </c>
      <c r="BE259">
        <v>0</v>
      </c>
      <c r="BF259">
        <v>1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 t="s">
        <v>902</v>
      </c>
      <c r="BN259" t="s">
        <v>107</v>
      </c>
      <c r="BQ259" t="e">
        <f ca="1">- No internet connection / computer - Donâ€™t know how to _xludf.find/enroll in a suitable program</f>
        <v>#NAME?</v>
      </c>
      <c r="BR259">
        <v>0</v>
      </c>
      <c r="BS259">
        <v>0</v>
      </c>
      <c r="BT259">
        <v>1</v>
      </c>
      <c r="BU259">
        <v>1</v>
      </c>
      <c r="BV259">
        <v>0</v>
      </c>
      <c r="BW259">
        <v>0</v>
      </c>
      <c r="BX259" t="s">
        <v>179</v>
      </c>
      <c r="BY259" t="e">
        <f ca="1">- Useful but _xludf.not as good as going to university</f>
        <v>#NAME?</v>
      </c>
      <c r="BZ259">
        <v>1</v>
      </c>
      <c r="CA259">
        <v>0</v>
      </c>
      <c r="CB259">
        <v>0</v>
      </c>
      <c r="CC259">
        <v>0</v>
      </c>
      <c r="CD259">
        <v>0</v>
      </c>
      <c r="CE259" t="e">
        <f ca="1">- Teachers</f>
        <v>#NAME?</v>
      </c>
      <c r="CF259">
        <v>0</v>
      </c>
      <c r="CG259">
        <v>0</v>
      </c>
      <c r="CH259">
        <v>1</v>
      </c>
      <c r="CI259">
        <v>0</v>
      </c>
      <c r="CJ259">
        <v>0</v>
      </c>
      <c r="CK259">
        <v>0</v>
      </c>
      <c r="CL259">
        <v>0</v>
      </c>
      <c r="CN259" t="s">
        <v>109</v>
      </c>
      <c r="CO259" t="s">
        <v>110</v>
      </c>
      <c r="CP259" t="s">
        <v>111</v>
      </c>
      <c r="CQ259">
        <v>3918900</v>
      </c>
      <c r="CR259" t="s">
        <v>903</v>
      </c>
      <c r="CS259" t="s">
        <v>904</v>
      </c>
      <c r="CT259">
        <v>259</v>
      </c>
    </row>
    <row r="260" spans="1:98">
      <c r="A260">
        <v>259</v>
      </c>
      <c r="B260" t="s">
        <v>889</v>
      </c>
      <c r="C260">
        <v>21</v>
      </c>
      <c r="D260" t="s">
        <v>115</v>
      </c>
      <c r="E260" t="s">
        <v>156</v>
      </c>
      <c r="F260" t="s">
        <v>144</v>
      </c>
      <c r="G260" t="s">
        <v>117</v>
      </c>
      <c r="J260" t="s">
        <v>905</v>
      </c>
      <c r="K260">
        <v>0</v>
      </c>
      <c r="L260">
        <v>0</v>
      </c>
      <c r="M260">
        <v>1</v>
      </c>
      <c r="N260">
        <v>1</v>
      </c>
      <c r="O260">
        <v>0</v>
      </c>
      <c r="P260">
        <v>1</v>
      </c>
      <c r="Q260">
        <v>0</v>
      </c>
      <c r="R260">
        <v>0</v>
      </c>
      <c r="X260" t="s">
        <v>906</v>
      </c>
      <c r="Y260">
        <v>0</v>
      </c>
      <c r="Z260">
        <v>0</v>
      </c>
      <c r="AA260">
        <v>0</v>
      </c>
      <c r="AB260">
        <v>1</v>
      </c>
      <c r="AC260">
        <v>1</v>
      </c>
      <c r="AD260">
        <v>1</v>
      </c>
      <c r="AE260">
        <v>1</v>
      </c>
      <c r="AF260" t="s">
        <v>683</v>
      </c>
      <c r="AG260" t="s">
        <v>120</v>
      </c>
      <c r="AH260" t="s">
        <v>907</v>
      </c>
      <c r="AI260">
        <v>0</v>
      </c>
      <c r="AJ260">
        <v>1</v>
      </c>
      <c r="AK260">
        <v>0</v>
      </c>
      <c r="AL260">
        <v>1</v>
      </c>
      <c r="AM260">
        <v>1</v>
      </c>
      <c r="AN260">
        <v>1</v>
      </c>
      <c r="AO260">
        <v>0</v>
      </c>
      <c r="AP260">
        <v>1</v>
      </c>
      <c r="BA260" t="s">
        <v>107</v>
      </c>
      <c r="BB260" t="e">
        <f ca="1">- Useful but _xludf.not as good as a regular degree</f>
        <v>#NAME?</v>
      </c>
      <c r="BD260" t="e">
        <f ca="1">- Project Management / Accountancy - Tourism / Restaurant _xludf.and hotel Management</f>
        <v>#NAME?</v>
      </c>
      <c r="BE260">
        <v>0</v>
      </c>
      <c r="BF260">
        <v>0</v>
      </c>
      <c r="BG260">
        <v>1</v>
      </c>
      <c r="BH260">
        <v>1</v>
      </c>
      <c r="BI260">
        <v>0</v>
      </c>
      <c r="BJ260">
        <v>0</v>
      </c>
      <c r="BK260">
        <v>0</v>
      </c>
      <c r="BL260">
        <v>0</v>
      </c>
      <c r="BN260" t="s">
        <v>107</v>
      </c>
      <c r="BQ260" t="e">
        <f ca="1">- No internet connection / computer - Do _xludf.not _xludf.count towards a recognized qualification - _xludf.not available in _xludf.Arabic - Cannot afford The courses</f>
        <v>#NAME?</v>
      </c>
      <c r="BR260">
        <v>0</v>
      </c>
      <c r="BS260">
        <v>1</v>
      </c>
      <c r="BT260">
        <v>1</v>
      </c>
      <c r="BU260">
        <v>0</v>
      </c>
      <c r="BV260">
        <v>1</v>
      </c>
      <c r="BW260">
        <v>1</v>
      </c>
      <c r="BX260" t="s">
        <v>108</v>
      </c>
      <c r="BY260" t="s">
        <v>199</v>
      </c>
      <c r="BZ260">
        <v>1</v>
      </c>
      <c r="CA260">
        <v>0</v>
      </c>
      <c r="CB260">
        <v>0</v>
      </c>
      <c r="CC260">
        <v>0</v>
      </c>
      <c r="CD260">
        <v>1</v>
      </c>
      <c r="CE260" t="e">
        <f ca="1">- Facebook groups/pages DUBARAH</f>
        <v>#NAME?</v>
      </c>
      <c r="CF260">
        <v>0</v>
      </c>
      <c r="CG260">
        <v>1</v>
      </c>
      <c r="CH260">
        <v>0</v>
      </c>
      <c r="CI260">
        <v>0</v>
      </c>
      <c r="CJ260">
        <v>0</v>
      </c>
      <c r="CK260">
        <v>1</v>
      </c>
      <c r="CL260">
        <v>0</v>
      </c>
      <c r="CN260" t="s">
        <v>109</v>
      </c>
      <c r="CO260" t="s">
        <v>110</v>
      </c>
      <c r="CP260" t="s">
        <v>111</v>
      </c>
      <c r="CQ260">
        <v>3919082</v>
      </c>
      <c r="CR260" t="s">
        <v>908</v>
      </c>
      <c r="CS260" t="s">
        <v>909</v>
      </c>
      <c r="CT260">
        <v>260</v>
      </c>
    </row>
    <row r="261" spans="1:98">
      <c r="A261">
        <v>260</v>
      </c>
      <c r="B261" t="s">
        <v>97</v>
      </c>
      <c r="C261">
        <v>39</v>
      </c>
      <c r="D261" t="s">
        <v>98</v>
      </c>
      <c r="E261" t="s">
        <v>133</v>
      </c>
      <c r="F261" t="s">
        <v>183</v>
      </c>
      <c r="G261" t="s">
        <v>117</v>
      </c>
      <c r="J261" t="s">
        <v>103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1</v>
      </c>
      <c r="Q261">
        <v>0</v>
      </c>
      <c r="R261">
        <v>0</v>
      </c>
      <c r="X261" t="s">
        <v>910</v>
      </c>
      <c r="Y261">
        <v>0</v>
      </c>
      <c r="Z261">
        <v>1</v>
      </c>
      <c r="AA261">
        <v>0</v>
      </c>
      <c r="AB261">
        <v>0</v>
      </c>
      <c r="AC261">
        <v>0</v>
      </c>
      <c r="AD261">
        <v>1</v>
      </c>
      <c r="AE261">
        <v>0</v>
      </c>
      <c r="AG261" t="s">
        <v>120</v>
      </c>
      <c r="AH261" t="s">
        <v>184</v>
      </c>
      <c r="AI261">
        <v>1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R261" t="s">
        <v>107</v>
      </c>
      <c r="AS261" t="e">
        <f ca="1">- Retrieving papers is expensive _xludf.now _xludf.and I Do _xludf.not Have The money</f>
        <v>#NAME?</v>
      </c>
      <c r="AT261">
        <v>0</v>
      </c>
      <c r="AU261">
        <v>0</v>
      </c>
      <c r="AV261">
        <v>0</v>
      </c>
      <c r="AW261">
        <v>0</v>
      </c>
      <c r="AX261">
        <v>1</v>
      </c>
      <c r="AY261">
        <v>0</v>
      </c>
      <c r="BA261" t="s">
        <v>107</v>
      </c>
      <c r="BB261" t="e">
        <f ca="1">- Useful but _xludf.not as good as a regular degree</f>
        <v>#NAME?</v>
      </c>
      <c r="BD261" t="e">
        <f ca="1">- Project Management / Accountancy - Nursing / medical care</f>
        <v>#NAME?</v>
      </c>
      <c r="BE261">
        <v>0</v>
      </c>
      <c r="BF261">
        <v>0</v>
      </c>
      <c r="BG261">
        <v>1</v>
      </c>
      <c r="BH261">
        <v>0</v>
      </c>
      <c r="BI261">
        <v>1</v>
      </c>
      <c r="BJ261">
        <v>0</v>
      </c>
      <c r="BK261">
        <v>0</v>
      </c>
      <c r="BL261">
        <v>0</v>
      </c>
      <c r="BN261" t="s">
        <v>107</v>
      </c>
      <c r="BQ261" t="e">
        <f ca="1">- No internet connection / computer - _xludf.not available in _xludf.Arabic</f>
        <v>#NAME?</v>
      </c>
      <c r="BR261">
        <v>0</v>
      </c>
      <c r="BS261">
        <v>0</v>
      </c>
      <c r="BT261">
        <v>1</v>
      </c>
      <c r="BU261">
        <v>0</v>
      </c>
      <c r="BV261">
        <v>0</v>
      </c>
      <c r="BW261">
        <v>1</v>
      </c>
      <c r="BX261" t="s">
        <v>108</v>
      </c>
      <c r="BY261" t="e">
        <f ca="1">- Too Difficult to study alone</f>
        <v>#NAME?</v>
      </c>
      <c r="BZ261">
        <v>0</v>
      </c>
      <c r="CA261">
        <v>0</v>
      </c>
      <c r="CB261">
        <v>0</v>
      </c>
      <c r="CC261">
        <v>0</v>
      </c>
      <c r="CD261">
        <v>1</v>
      </c>
      <c r="CE261" t="e">
        <f ca="1">- DUBARAH - Friends</f>
        <v>#NAME?</v>
      </c>
      <c r="CF261">
        <v>1</v>
      </c>
      <c r="CG261">
        <v>1</v>
      </c>
      <c r="CH261">
        <v>0</v>
      </c>
      <c r="CI261">
        <v>0</v>
      </c>
      <c r="CJ261">
        <v>0</v>
      </c>
      <c r="CK261">
        <v>0</v>
      </c>
      <c r="CL261">
        <v>0</v>
      </c>
      <c r="CN261" t="s">
        <v>109</v>
      </c>
      <c r="CO261" t="s">
        <v>110</v>
      </c>
      <c r="CP261" t="s">
        <v>111</v>
      </c>
      <c r="CQ261">
        <v>3921384</v>
      </c>
      <c r="CR261" t="s">
        <v>911</v>
      </c>
      <c r="CS261" t="s">
        <v>912</v>
      </c>
      <c r="CT261">
        <v>261</v>
      </c>
    </row>
    <row r="262" spans="1:98">
      <c r="A262">
        <v>261</v>
      </c>
      <c r="B262" t="s">
        <v>913</v>
      </c>
      <c r="C262">
        <v>25</v>
      </c>
      <c r="D262" t="s">
        <v>115</v>
      </c>
      <c r="E262" t="s">
        <v>177</v>
      </c>
      <c r="F262" t="s">
        <v>100</v>
      </c>
      <c r="G262" t="s">
        <v>117</v>
      </c>
      <c r="J262" t="s">
        <v>914</v>
      </c>
      <c r="K262">
        <v>1</v>
      </c>
      <c r="L262">
        <v>0</v>
      </c>
      <c r="M262">
        <v>0</v>
      </c>
      <c r="N262">
        <v>1</v>
      </c>
      <c r="O262">
        <v>0</v>
      </c>
      <c r="P262">
        <v>0</v>
      </c>
      <c r="Q262">
        <v>0</v>
      </c>
      <c r="R262">
        <v>1</v>
      </c>
      <c r="T262" t="s">
        <v>660</v>
      </c>
      <c r="X262" t="s">
        <v>209</v>
      </c>
      <c r="Y262">
        <v>0</v>
      </c>
      <c r="Z262">
        <v>0</v>
      </c>
      <c r="AA262">
        <v>0</v>
      </c>
      <c r="AB262">
        <v>1</v>
      </c>
      <c r="AC262">
        <v>0</v>
      </c>
      <c r="AD262">
        <v>1</v>
      </c>
      <c r="AE262">
        <v>0</v>
      </c>
      <c r="AG262" t="s">
        <v>120</v>
      </c>
      <c r="AH262" t="s">
        <v>146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1</v>
      </c>
      <c r="BA262" t="s">
        <v>107</v>
      </c>
      <c r="BB262" t="e">
        <f ca="1">- Useful but _xludf.not as good as a regular degree</f>
        <v>#NAME?</v>
      </c>
      <c r="BD262" t="e">
        <f ca="1">- Project Management / Accountancy - Nursing / medical care</f>
        <v>#NAME?</v>
      </c>
      <c r="BE262">
        <v>0</v>
      </c>
      <c r="BF262">
        <v>0</v>
      </c>
      <c r="BG262">
        <v>1</v>
      </c>
      <c r="BH262">
        <v>0</v>
      </c>
      <c r="BI262">
        <v>1</v>
      </c>
      <c r="BJ262">
        <v>0</v>
      </c>
      <c r="BK262">
        <v>0</v>
      </c>
      <c r="BL262">
        <v>0</v>
      </c>
      <c r="BN262" t="s">
        <v>107</v>
      </c>
      <c r="BQ262" t="e">
        <f ca="1">- _xludf.not available in _xludf.Arabic - Donâ€™t know how to _xludf.find/enroll in a suitable program</f>
        <v>#NAME?</v>
      </c>
      <c r="BR262">
        <v>0</v>
      </c>
      <c r="BS262">
        <v>0</v>
      </c>
      <c r="BT262">
        <v>0</v>
      </c>
      <c r="BU262">
        <v>1</v>
      </c>
      <c r="BV262">
        <v>0</v>
      </c>
      <c r="BW262">
        <v>1</v>
      </c>
      <c r="BX262" t="s">
        <v>108</v>
      </c>
      <c r="BY262" t="e">
        <f ca="1">- Useful but _xludf.not as good as going to university</f>
        <v>#NAME?</v>
      </c>
      <c r="BZ262">
        <v>1</v>
      </c>
      <c r="CA262">
        <v>0</v>
      </c>
      <c r="CB262">
        <v>0</v>
      </c>
      <c r="CC262">
        <v>0</v>
      </c>
      <c r="CD262">
        <v>0</v>
      </c>
      <c r="CE262" t="e">
        <f ca="1">- Al-Fanar Media - Teachers</f>
        <v>#NAME?</v>
      </c>
      <c r="CF262">
        <v>0</v>
      </c>
      <c r="CG262">
        <v>0</v>
      </c>
      <c r="CH262">
        <v>1</v>
      </c>
      <c r="CI262">
        <v>1</v>
      </c>
      <c r="CJ262">
        <v>0</v>
      </c>
      <c r="CK262">
        <v>0</v>
      </c>
      <c r="CL262">
        <v>0</v>
      </c>
      <c r="CN262" t="s">
        <v>109</v>
      </c>
      <c r="CO262" t="s">
        <v>110</v>
      </c>
      <c r="CP262" t="s">
        <v>111</v>
      </c>
      <c r="CQ262">
        <v>3922644</v>
      </c>
      <c r="CR262" t="s">
        <v>915</v>
      </c>
      <c r="CS262" t="s">
        <v>916</v>
      </c>
      <c r="CT262">
        <v>262</v>
      </c>
    </row>
    <row r="263" spans="1:98">
      <c r="A263">
        <v>262</v>
      </c>
      <c r="B263" t="s">
        <v>917</v>
      </c>
      <c r="C263">
        <v>19</v>
      </c>
      <c r="D263" t="s">
        <v>98</v>
      </c>
      <c r="E263" t="s">
        <v>177</v>
      </c>
      <c r="F263" t="s">
        <v>169</v>
      </c>
      <c r="G263" t="s">
        <v>117</v>
      </c>
      <c r="J263" t="s">
        <v>918</v>
      </c>
      <c r="K263">
        <v>0</v>
      </c>
      <c r="L263">
        <v>1</v>
      </c>
      <c r="M263">
        <v>0</v>
      </c>
      <c r="N263">
        <v>1</v>
      </c>
      <c r="O263">
        <v>1</v>
      </c>
      <c r="P263">
        <v>0</v>
      </c>
      <c r="Q263">
        <v>1</v>
      </c>
      <c r="R263">
        <v>0</v>
      </c>
      <c r="S263" t="s">
        <v>484</v>
      </c>
      <c r="X263" t="s">
        <v>136</v>
      </c>
      <c r="Y263">
        <v>0</v>
      </c>
      <c r="Z263">
        <v>0</v>
      </c>
      <c r="AA263">
        <v>0</v>
      </c>
      <c r="AB263">
        <v>1</v>
      </c>
      <c r="AC263">
        <v>1</v>
      </c>
      <c r="AD263">
        <v>0</v>
      </c>
      <c r="AE263">
        <v>0</v>
      </c>
      <c r="AG263" t="s">
        <v>120</v>
      </c>
      <c r="AH263" t="s">
        <v>129</v>
      </c>
      <c r="AI263">
        <v>0</v>
      </c>
      <c r="AJ263">
        <v>1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BA263" t="s">
        <v>107</v>
      </c>
      <c r="BB263" t="e">
        <f ca="1">- Useful but _xludf.not as good as a regular degree</f>
        <v>#NAME?</v>
      </c>
      <c r="BD263" t="e">
        <f ca="1">- I am _xludf.not interested in vocational education - Nursing / medical care</f>
        <v>#NAME?</v>
      </c>
      <c r="BE263">
        <v>1</v>
      </c>
      <c r="BF263">
        <v>0</v>
      </c>
      <c r="BG263">
        <v>0</v>
      </c>
      <c r="BH263">
        <v>0</v>
      </c>
      <c r="BI263">
        <v>1</v>
      </c>
      <c r="BJ263">
        <v>0</v>
      </c>
      <c r="BK263">
        <v>0</v>
      </c>
      <c r="BL263">
        <v>0</v>
      </c>
      <c r="BN263" t="s">
        <v>107</v>
      </c>
      <c r="BQ263" t="e">
        <f ca="1">- No internet connection / computer - Do _xludf.not _xludf.count towards a recognized qualification - Cannot afford The courses</f>
        <v>#NAME?</v>
      </c>
      <c r="BR263">
        <v>0</v>
      </c>
      <c r="BS263">
        <v>1</v>
      </c>
      <c r="BT263">
        <v>1</v>
      </c>
      <c r="BU263">
        <v>0</v>
      </c>
      <c r="BV263">
        <v>1</v>
      </c>
      <c r="BW263">
        <v>0</v>
      </c>
      <c r="BX263" t="s">
        <v>108</v>
      </c>
      <c r="BY263" t="s">
        <v>199</v>
      </c>
      <c r="BZ263">
        <v>1</v>
      </c>
      <c r="CA263">
        <v>0</v>
      </c>
      <c r="CB263">
        <v>0</v>
      </c>
      <c r="CC263">
        <v>0</v>
      </c>
      <c r="CD263">
        <v>1</v>
      </c>
      <c r="CE263" t="e">
        <f ca="1">- Facebook groups/pages  - Teachers</f>
        <v>#NAME?</v>
      </c>
      <c r="CF263">
        <v>0</v>
      </c>
      <c r="CG263">
        <v>0</v>
      </c>
      <c r="CH263">
        <v>1</v>
      </c>
      <c r="CI263">
        <v>0</v>
      </c>
      <c r="CJ263">
        <v>0</v>
      </c>
      <c r="CK263">
        <v>1</v>
      </c>
      <c r="CL263">
        <v>0</v>
      </c>
      <c r="CN263" t="s">
        <v>109</v>
      </c>
      <c r="CO263" t="s">
        <v>110</v>
      </c>
      <c r="CP263" t="s">
        <v>111</v>
      </c>
      <c r="CQ263">
        <v>3924640</v>
      </c>
      <c r="CR263" t="s">
        <v>919</v>
      </c>
      <c r="CS263" t="s">
        <v>920</v>
      </c>
      <c r="CT263">
        <v>263</v>
      </c>
    </row>
    <row r="264" spans="1:98">
      <c r="A264">
        <v>263</v>
      </c>
      <c r="B264" t="s">
        <v>182</v>
      </c>
      <c r="C264">
        <v>28</v>
      </c>
      <c r="D264" t="s">
        <v>115</v>
      </c>
      <c r="E264" t="s">
        <v>151</v>
      </c>
      <c r="F264" t="s">
        <v>100</v>
      </c>
      <c r="G264" t="s">
        <v>117</v>
      </c>
      <c r="J264" t="s">
        <v>438</v>
      </c>
      <c r="K264">
        <v>1</v>
      </c>
      <c r="L264">
        <v>0</v>
      </c>
      <c r="M264">
        <v>0</v>
      </c>
      <c r="N264">
        <v>0</v>
      </c>
      <c r="O264">
        <v>1</v>
      </c>
      <c r="P264">
        <v>0</v>
      </c>
      <c r="Q264">
        <v>0</v>
      </c>
      <c r="R264">
        <v>0</v>
      </c>
      <c r="T264" t="s">
        <v>215</v>
      </c>
      <c r="X264" t="s">
        <v>209</v>
      </c>
      <c r="Y264">
        <v>0</v>
      </c>
      <c r="Z264">
        <v>0</v>
      </c>
      <c r="AA264">
        <v>0</v>
      </c>
      <c r="AB264">
        <v>1</v>
      </c>
      <c r="AC264">
        <v>0</v>
      </c>
      <c r="AD264">
        <v>1</v>
      </c>
      <c r="AE264">
        <v>0</v>
      </c>
      <c r="AG264" t="s">
        <v>120</v>
      </c>
      <c r="AH264" t="s">
        <v>473</v>
      </c>
      <c r="AI264">
        <v>0</v>
      </c>
      <c r="AJ264">
        <v>1</v>
      </c>
      <c r="AK264">
        <v>1</v>
      </c>
      <c r="AL264">
        <v>0</v>
      </c>
      <c r="AM264">
        <v>0</v>
      </c>
      <c r="AN264">
        <v>0</v>
      </c>
      <c r="AO264">
        <v>0</v>
      </c>
      <c r="AP264">
        <v>1</v>
      </c>
      <c r="AQ264" t="s">
        <v>921</v>
      </c>
      <c r="BA264" t="s">
        <v>107</v>
      </c>
      <c r="BB264" t="e">
        <f ca="1">- Very Useful _xludf.and provides a job opportunity _xludf.right away.</f>
        <v>#NAME?</v>
      </c>
      <c r="BD264" t="e">
        <f ca="1">- Tourism / Restaurant _xludf.and hotel Management - Nursing / medical care</f>
        <v>#NAME?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</v>
      </c>
      <c r="BK264">
        <v>0</v>
      </c>
      <c r="BL264">
        <v>0</v>
      </c>
      <c r="BN264" t="s">
        <v>107</v>
      </c>
      <c r="BQ264" t="e">
        <f ca="1">- Cannot afford The courses - Donâ€™t know how to _xludf.find/enroll in a suitable program</f>
        <v>#NAME?</v>
      </c>
      <c r="BR264">
        <v>0</v>
      </c>
      <c r="BS264">
        <v>0</v>
      </c>
      <c r="BT264">
        <v>0</v>
      </c>
      <c r="BU264">
        <v>1</v>
      </c>
      <c r="BV264">
        <v>1</v>
      </c>
      <c r="BW264">
        <v>0</v>
      </c>
      <c r="BX264" t="s">
        <v>108</v>
      </c>
      <c r="BY264" t="e">
        <f ca="1">- Very Useful, as good as a regular - - Difficult to access</f>
        <v>#NAME?</v>
      </c>
      <c r="BZ264">
        <v>0</v>
      </c>
      <c r="CA264">
        <v>0</v>
      </c>
      <c r="CB264">
        <v>1</v>
      </c>
      <c r="CC264">
        <v>1</v>
      </c>
      <c r="CD264">
        <v>0</v>
      </c>
      <c r="CE264" t="e">
        <f ca="1">- Facebook groups/pages  - Friends</f>
        <v>#NAME?</v>
      </c>
      <c r="CF264">
        <v>1</v>
      </c>
      <c r="CG264">
        <v>0</v>
      </c>
      <c r="CH264">
        <v>0</v>
      </c>
      <c r="CI264">
        <v>0</v>
      </c>
      <c r="CJ264">
        <v>0</v>
      </c>
      <c r="CK264">
        <v>1</v>
      </c>
      <c r="CL264">
        <v>0</v>
      </c>
      <c r="CN264" t="s">
        <v>109</v>
      </c>
      <c r="CO264" t="s">
        <v>110</v>
      </c>
      <c r="CP264" t="s">
        <v>111</v>
      </c>
      <c r="CQ264">
        <v>3924645</v>
      </c>
      <c r="CR264" t="s">
        <v>922</v>
      </c>
      <c r="CS264" t="s">
        <v>923</v>
      </c>
      <c r="CT264">
        <v>264</v>
      </c>
    </row>
    <row r="265" spans="1:98">
      <c r="A265">
        <v>264</v>
      </c>
      <c r="B265" t="s">
        <v>97</v>
      </c>
      <c r="C265">
        <v>25</v>
      </c>
      <c r="D265" t="s">
        <v>115</v>
      </c>
      <c r="E265" t="s">
        <v>177</v>
      </c>
      <c r="F265" t="s">
        <v>116</v>
      </c>
      <c r="G265" t="s">
        <v>117</v>
      </c>
      <c r="J265" t="s">
        <v>103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0</v>
      </c>
      <c r="R265">
        <v>0</v>
      </c>
      <c r="X265" t="s">
        <v>127</v>
      </c>
      <c r="Y265">
        <v>0</v>
      </c>
      <c r="Z265">
        <v>0</v>
      </c>
      <c r="AA265">
        <v>0</v>
      </c>
      <c r="AB265">
        <v>1</v>
      </c>
      <c r="AC265">
        <v>0</v>
      </c>
      <c r="AD265">
        <v>0</v>
      </c>
      <c r="AE265">
        <v>0</v>
      </c>
      <c r="AG265" t="s">
        <v>120</v>
      </c>
      <c r="AH265" t="s">
        <v>163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1</v>
      </c>
      <c r="AP265">
        <v>0</v>
      </c>
      <c r="BA265" t="s">
        <v>107</v>
      </c>
      <c r="BB265" t="e">
        <f ca="1">- Useful but _xludf.not as good as a regular degree</f>
        <v>#NAME?</v>
      </c>
      <c r="BD265" t="e">
        <f ca="1">- Tourism / Restaurant _xludf.and hotel Management</f>
        <v>#NAME?</v>
      </c>
      <c r="BE265">
        <v>0</v>
      </c>
      <c r="BF265">
        <v>0</v>
      </c>
      <c r="BG265">
        <v>0</v>
      </c>
      <c r="BH265">
        <v>1</v>
      </c>
      <c r="BI265">
        <v>0</v>
      </c>
      <c r="BJ265">
        <v>0</v>
      </c>
      <c r="BK265">
        <v>0</v>
      </c>
      <c r="BL265">
        <v>0</v>
      </c>
      <c r="BN265" t="s">
        <v>107</v>
      </c>
      <c r="BQ265" t="e">
        <f ca="1">- No internet connection / computer</f>
        <v>#NAME?</v>
      </c>
      <c r="BR265">
        <v>0</v>
      </c>
      <c r="BS265">
        <v>0</v>
      </c>
      <c r="BT265">
        <v>1</v>
      </c>
      <c r="BU265">
        <v>0</v>
      </c>
      <c r="BV265">
        <v>0</v>
      </c>
      <c r="BW265">
        <v>0</v>
      </c>
      <c r="BX265" t="s">
        <v>108</v>
      </c>
      <c r="BY265" t="e">
        <f ca="1">- Useful but _xludf.not as good as going to university</f>
        <v>#NAME?</v>
      </c>
      <c r="BZ265">
        <v>1</v>
      </c>
      <c r="CA265">
        <v>0</v>
      </c>
      <c r="CB265">
        <v>0</v>
      </c>
      <c r="CC265">
        <v>0</v>
      </c>
      <c r="CD265">
        <v>0</v>
      </c>
      <c r="CE265" t="e">
        <f ca="1">- Facebook groups/pages  - Friends</f>
        <v>#NAME?</v>
      </c>
      <c r="CF265">
        <v>1</v>
      </c>
      <c r="CG265">
        <v>0</v>
      </c>
      <c r="CH265">
        <v>0</v>
      </c>
      <c r="CI265">
        <v>0</v>
      </c>
      <c r="CJ265">
        <v>0</v>
      </c>
      <c r="CK265">
        <v>1</v>
      </c>
      <c r="CL265">
        <v>0</v>
      </c>
      <c r="CN265" t="s">
        <v>109</v>
      </c>
      <c r="CO265" t="s">
        <v>110</v>
      </c>
      <c r="CP265" t="s">
        <v>111</v>
      </c>
      <c r="CQ265">
        <v>3924657</v>
      </c>
      <c r="CR265" t="s">
        <v>924</v>
      </c>
      <c r="CS265" t="s">
        <v>925</v>
      </c>
      <c r="CT265">
        <v>265</v>
      </c>
    </row>
    <row r="266" spans="1:98">
      <c r="A266">
        <v>265</v>
      </c>
      <c r="B266" t="s">
        <v>143</v>
      </c>
      <c r="C266">
        <v>28</v>
      </c>
      <c r="D266" t="s">
        <v>98</v>
      </c>
      <c r="E266" t="s">
        <v>177</v>
      </c>
      <c r="F266" t="s">
        <v>100</v>
      </c>
      <c r="G266" t="s">
        <v>117</v>
      </c>
      <c r="J266" t="s">
        <v>145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1</v>
      </c>
      <c r="R266">
        <v>0</v>
      </c>
      <c r="X266" t="s">
        <v>197</v>
      </c>
      <c r="Y266">
        <v>1</v>
      </c>
      <c r="Z266">
        <v>0</v>
      </c>
      <c r="AA266">
        <v>0</v>
      </c>
      <c r="AB266">
        <v>1</v>
      </c>
      <c r="AC266">
        <v>0</v>
      </c>
      <c r="AD266">
        <v>0</v>
      </c>
      <c r="AE266">
        <v>0</v>
      </c>
      <c r="AG266" t="s">
        <v>120</v>
      </c>
      <c r="AH266" t="s">
        <v>309</v>
      </c>
      <c r="AI266">
        <v>0</v>
      </c>
      <c r="AJ266">
        <v>0</v>
      </c>
      <c r="AK266">
        <v>0</v>
      </c>
      <c r="AL266">
        <v>1</v>
      </c>
      <c r="AM266">
        <v>0</v>
      </c>
      <c r="AN266">
        <v>0</v>
      </c>
      <c r="AO266">
        <v>0</v>
      </c>
      <c r="AP266">
        <v>1</v>
      </c>
      <c r="BA266" t="s">
        <v>107</v>
      </c>
      <c r="BB266" t="e">
        <f ca="1">- Useful but _xludf.not as good as a regular degree</f>
        <v>#NAME?</v>
      </c>
      <c r="BD266" t="e">
        <f ca="1">- Project Management / Accountancy - Nursing / medical care</f>
        <v>#NAME?</v>
      </c>
      <c r="BE266">
        <v>0</v>
      </c>
      <c r="BF266">
        <v>0</v>
      </c>
      <c r="BG266">
        <v>1</v>
      </c>
      <c r="BH266">
        <v>0</v>
      </c>
      <c r="BI266">
        <v>1</v>
      </c>
      <c r="BJ266">
        <v>0</v>
      </c>
      <c r="BK266">
        <v>0</v>
      </c>
      <c r="BL266">
        <v>0</v>
      </c>
      <c r="BN266" t="s">
        <v>107</v>
      </c>
      <c r="BQ266" t="e">
        <f ca="1">- No internet connection / computer - Donâ€™t know how to _xludf.find/enroll in a suitable program</f>
        <v>#NAME?</v>
      </c>
      <c r="BR266">
        <v>0</v>
      </c>
      <c r="BS266">
        <v>0</v>
      </c>
      <c r="BT266">
        <v>1</v>
      </c>
      <c r="BU266">
        <v>1</v>
      </c>
      <c r="BV266">
        <v>0</v>
      </c>
      <c r="BW266">
        <v>0</v>
      </c>
      <c r="BX266" t="s">
        <v>108</v>
      </c>
      <c r="BY266" t="s">
        <v>199</v>
      </c>
      <c r="BZ266">
        <v>1</v>
      </c>
      <c r="CA266">
        <v>0</v>
      </c>
      <c r="CB266">
        <v>0</v>
      </c>
      <c r="CC266">
        <v>0</v>
      </c>
      <c r="CD266">
        <v>1</v>
      </c>
      <c r="CE266" t="e">
        <f ca="1">- Facebook groups/pages  - Friends</f>
        <v>#NAME?</v>
      </c>
      <c r="CF266">
        <v>1</v>
      </c>
      <c r="CG266">
        <v>0</v>
      </c>
      <c r="CH266">
        <v>0</v>
      </c>
      <c r="CI266">
        <v>0</v>
      </c>
      <c r="CJ266">
        <v>0</v>
      </c>
      <c r="CK266">
        <v>1</v>
      </c>
      <c r="CL266">
        <v>0</v>
      </c>
      <c r="CN266" t="s">
        <v>109</v>
      </c>
      <c r="CO266" t="s">
        <v>110</v>
      </c>
      <c r="CP266" t="s">
        <v>111</v>
      </c>
      <c r="CQ266">
        <v>3924658</v>
      </c>
      <c r="CR266" t="s">
        <v>926</v>
      </c>
      <c r="CS266" t="s">
        <v>927</v>
      </c>
      <c r="CT266">
        <v>266</v>
      </c>
    </row>
    <row r="267" spans="1:98">
      <c r="A267">
        <v>266</v>
      </c>
      <c r="B267" t="s">
        <v>221</v>
      </c>
      <c r="C267">
        <v>31</v>
      </c>
      <c r="D267" t="s">
        <v>115</v>
      </c>
      <c r="E267" t="s">
        <v>124</v>
      </c>
      <c r="F267" t="s">
        <v>116</v>
      </c>
      <c r="G267" t="s">
        <v>101</v>
      </c>
      <c r="H267" t="s">
        <v>102</v>
      </c>
      <c r="U267" t="s">
        <v>139</v>
      </c>
      <c r="W267" t="s">
        <v>755</v>
      </c>
      <c r="AG267" t="s">
        <v>104</v>
      </c>
      <c r="AH267" t="s">
        <v>273</v>
      </c>
      <c r="AI267">
        <v>0</v>
      </c>
      <c r="AJ267">
        <v>1</v>
      </c>
      <c r="AK267">
        <v>0</v>
      </c>
      <c r="AL267">
        <v>1</v>
      </c>
      <c r="AM267">
        <v>0</v>
      </c>
      <c r="AN267">
        <v>1</v>
      </c>
      <c r="AO267">
        <v>1</v>
      </c>
      <c r="AP267">
        <v>0</v>
      </c>
      <c r="BA267" t="s">
        <v>107</v>
      </c>
      <c r="BB267" t="e">
        <f ca="1">- Very Useful _xludf.and provides a job opportunity _xludf.right away.</f>
        <v>#NAME?</v>
      </c>
      <c r="BD267" t="s">
        <v>668</v>
      </c>
      <c r="BE267">
        <v>0</v>
      </c>
      <c r="BF267">
        <v>0</v>
      </c>
      <c r="BG267">
        <v>1</v>
      </c>
      <c r="BH267">
        <v>0</v>
      </c>
      <c r="BI267">
        <v>0</v>
      </c>
      <c r="BJ267">
        <v>0</v>
      </c>
      <c r="BK267">
        <v>0</v>
      </c>
      <c r="BL267">
        <v>1</v>
      </c>
      <c r="BN267" t="s">
        <v>107</v>
      </c>
      <c r="BQ267" t="e">
        <f ca="1">- Do _xludf.not _xludf.count towards a recognized qualification - Cannot afford The courses</f>
        <v>#NAME?</v>
      </c>
      <c r="BR267">
        <v>0</v>
      </c>
      <c r="BS267">
        <v>1</v>
      </c>
      <c r="BT267">
        <v>0</v>
      </c>
      <c r="BU267">
        <v>0</v>
      </c>
      <c r="BV267">
        <v>1</v>
      </c>
      <c r="BW267">
        <v>0</v>
      </c>
      <c r="BX267" t="s">
        <v>108</v>
      </c>
      <c r="BY267" t="e">
        <f ca="1">- Useful but _xludf.not as good as going to university</f>
        <v>#NAME?</v>
      </c>
      <c r="BZ267">
        <v>1</v>
      </c>
      <c r="CA267">
        <v>0</v>
      </c>
      <c r="CB267">
        <v>0</v>
      </c>
      <c r="CC267">
        <v>0</v>
      </c>
      <c r="CD267">
        <v>0</v>
      </c>
      <c r="CE267" t="e">
        <f ca="1">- Facebook groups/pages</f>
        <v>#NAME?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1</v>
      </c>
      <c r="CL267">
        <v>0</v>
      </c>
      <c r="CN267" t="s">
        <v>109</v>
      </c>
      <c r="CO267" t="s">
        <v>110</v>
      </c>
      <c r="CP267" t="s">
        <v>111</v>
      </c>
      <c r="CQ267">
        <v>3924703</v>
      </c>
      <c r="CR267" t="s">
        <v>928</v>
      </c>
      <c r="CS267" t="s">
        <v>929</v>
      </c>
      <c r="CT267">
        <v>267</v>
      </c>
    </row>
    <row r="268" spans="1:98">
      <c r="A268">
        <v>267</v>
      </c>
      <c r="B268" t="s">
        <v>97</v>
      </c>
      <c r="C268">
        <v>28</v>
      </c>
      <c r="D268" t="s">
        <v>98</v>
      </c>
      <c r="E268" t="s">
        <v>162</v>
      </c>
      <c r="F268" t="s">
        <v>157</v>
      </c>
      <c r="G268" t="s">
        <v>117</v>
      </c>
      <c r="J268" t="s">
        <v>366</v>
      </c>
      <c r="K268">
        <v>0</v>
      </c>
      <c r="L268">
        <v>0</v>
      </c>
      <c r="M268">
        <v>1</v>
      </c>
      <c r="N268">
        <v>0</v>
      </c>
      <c r="O268">
        <v>0</v>
      </c>
      <c r="P268">
        <v>1</v>
      </c>
      <c r="Q268">
        <v>0</v>
      </c>
      <c r="R268">
        <v>0</v>
      </c>
      <c r="X268" t="s">
        <v>930</v>
      </c>
      <c r="Y268">
        <v>0</v>
      </c>
      <c r="Z268">
        <v>0</v>
      </c>
      <c r="AA268">
        <v>1</v>
      </c>
      <c r="AB268">
        <v>1</v>
      </c>
      <c r="AC268">
        <v>0</v>
      </c>
      <c r="AD268">
        <v>0</v>
      </c>
      <c r="AE268">
        <v>0</v>
      </c>
      <c r="AG268" t="s">
        <v>120</v>
      </c>
      <c r="AH268" t="s">
        <v>158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1</v>
      </c>
      <c r="AO268">
        <v>0</v>
      </c>
      <c r="AP268">
        <v>0</v>
      </c>
      <c r="BA268" t="s">
        <v>107</v>
      </c>
      <c r="BB268" t="e">
        <f ca="1">- Useful but _xludf.not as good as a regular degree</f>
        <v>#NAME?</v>
      </c>
      <c r="BD268" t="e">
        <f ca="1">- Project Management / Accountancy - Nursing / medical care</f>
        <v>#NAME?</v>
      </c>
      <c r="BE268">
        <v>0</v>
      </c>
      <c r="BF268">
        <v>0</v>
      </c>
      <c r="BG268">
        <v>1</v>
      </c>
      <c r="BH268">
        <v>0</v>
      </c>
      <c r="BI268">
        <v>1</v>
      </c>
      <c r="BJ268">
        <v>0</v>
      </c>
      <c r="BK268">
        <v>0</v>
      </c>
      <c r="BL268">
        <v>0</v>
      </c>
      <c r="BN268" t="s">
        <v>107</v>
      </c>
      <c r="BQ268" t="e">
        <f ca="1">- Do _xludf.not _xludf.count towards a recognized qualification</f>
        <v>#NAME?</v>
      </c>
      <c r="BR268">
        <v>0</v>
      </c>
      <c r="BS268">
        <v>1</v>
      </c>
      <c r="BT268">
        <v>0</v>
      </c>
      <c r="BU268">
        <v>0</v>
      </c>
      <c r="BV268">
        <v>0</v>
      </c>
      <c r="BW268">
        <v>0</v>
      </c>
      <c r="BX268" t="s">
        <v>108</v>
      </c>
      <c r="BY268" t="e">
        <f ca="1">- Difficult to access</f>
        <v>#NAME?</v>
      </c>
      <c r="BZ268">
        <v>0</v>
      </c>
      <c r="CA268">
        <v>0</v>
      </c>
      <c r="CB268">
        <v>0</v>
      </c>
      <c r="CC268">
        <v>1</v>
      </c>
      <c r="CD268">
        <v>0</v>
      </c>
      <c r="CE268" t="e">
        <f ca="1">- Friends - Teachers</f>
        <v>#NAME?</v>
      </c>
      <c r="CF268">
        <v>1</v>
      </c>
      <c r="CG268">
        <v>0</v>
      </c>
      <c r="CH268">
        <v>1</v>
      </c>
      <c r="CI268">
        <v>0</v>
      </c>
      <c r="CJ268">
        <v>0</v>
      </c>
      <c r="CK268">
        <v>0</v>
      </c>
      <c r="CL268">
        <v>0</v>
      </c>
      <c r="CN268" t="s">
        <v>109</v>
      </c>
      <c r="CO268" t="s">
        <v>110</v>
      </c>
      <c r="CP268" t="s">
        <v>111</v>
      </c>
      <c r="CQ268">
        <v>3924712</v>
      </c>
      <c r="CR268" t="s">
        <v>931</v>
      </c>
      <c r="CS268" t="s">
        <v>932</v>
      </c>
      <c r="CT268">
        <v>268</v>
      </c>
    </row>
    <row r="269" spans="1:98">
      <c r="A269">
        <v>268</v>
      </c>
      <c r="B269" t="s">
        <v>533</v>
      </c>
      <c r="C269">
        <v>24</v>
      </c>
      <c r="D269" t="s">
        <v>98</v>
      </c>
      <c r="E269" t="s">
        <v>177</v>
      </c>
      <c r="F269" t="s">
        <v>100</v>
      </c>
      <c r="G269" t="s">
        <v>117</v>
      </c>
      <c r="J269" t="s">
        <v>492</v>
      </c>
      <c r="K269">
        <v>0</v>
      </c>
      <c r="L269">
        <v>0</v>
      </c>
      <c r="M269">
        <v>0</v>
      </c>
      <c r="N269">
        <v>0</v>
      </c>
      <c r="O269">
        <v>1</v>
      </c>
      <c r="P269">
        <v>1</v>
      </c>
      <c r="Q269">
        <v>0</v>
      </c>
      <c r="R269">
        <v>0</v>
      </c>
      <c r="X269" t="s">
        <v>127</v>
      </c>
      <c r="Y269">
        <v>0</v>
      </c>
      <c r="Z269">
        <v>0</v>
      </c>
      <c r="AA269">
        <v>0</v>
      </c>
      <c r="AB269">
        <v>1</v>
      </c>
      <c r="AC269">
        <v>0</v>
      </c>
      <c r="AD269">
        <v>0</v>
      </c>
      <c r="AE269">
        <v>0</v>
      </c>
      <c r="AG269" t="s">
        <v>120</v>
      </c>
      <c r="AH269" t="s">
        <v>129</v>
      </c>
      <c r="AI269">
        <v>0</v>
      </c>
      <c r="AJ269">
        <v>1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BA269" t="s">
        <v>107</v>
      </c>
      <c r="BB269" t="e">
        <f ca="1">- Useful but _xludf.not as good as a regular degree</f>
        <v>#NAME?</v>
      </c>
      <c r="BD269" t="e">
        <f ca="1">- Project Management / Accountancy - Nursing / medical care</f>
        <v>#NAME?</v>
      </c>
      <c r="BE269">
        <v>0</v>
      </c>
      <c r="BF269">
        <v>0</v>
      </c>
      <c r="BG269">
        <v>1</v>
      </c>
      <c r="BH269">
        <v>0</v>
      </c>
      <c r="BI269">
        <v>1</v>
      </c>
      <c r="BJ269">
        <v>0</v>
      </c>
      <c r="BK269">
        <v>0</v>
      </c>
      <c r="BL269">
        <v>0</v>
      </c>
      <c r="BN269" t="s">
        <v>107</v>
      </c>
      <c r="BQ269" t="e">
        <f ca="1">- Do _xludf.not _xludf.count towards a recognized qualification - Cannot afford The courses</f>
        <v>#NAME?</v>
      </c>
      <c r="BR269">
        <v>0</v>
      </c>
      <c r="BS269">
        <v>1</v>
      </c>
      <c r="BT269">
        <v>0</v>
      </c>
      <c r="BU269">
        <v>0</v>
      </c>
      <c r="BV269">
        <v>1</v>
      </c>
      <c r="BW269">
        <v>0</v>
      </c>
      <c r="BX269" t="s">
        <v>108</v>
      </c>
      <c r="BY269" t="e">
        <f ca="1">- Useful but _xludf.not as good as going to university</f>
        <v>#NAME?</v>
      </c>
      <c r="BZ269">
        <v>1</v>
      </c>
      <c r="CA269">
        <v>0</v>
      </c>
      <c r="CB269">
        <v>0</v>
      </c>
      <c r="CC269">
        <v>0</v>
      </c>
      <c r="CD269">
        <v>0</v>
      </c>
      <c r="CE269" t="e">
        <f ca="1">- Facebook groups/pages  - Friends</f>
        <v>#NAME?</v>
      </c>
      <c r="CF269">
        <v>1</v>
      </c>
      <c r="CG269">
        <v>0</v>
      </c>
      <c r="CH269">
        <v>0</v>
      </c>
      <c r="CI269">
        <v>0</v>
      </c>
      <c r="CJ269">
        <v>0</v>
      </c>
      <c r="CK269">
        <v>1</v>
      </c>
      <c r="CL269">
        <v>0</v>
      </c>
      <c r="CN269" t="s">
        <v>109</v>
      </c>
      <c r="CO269" t="s">
        <v>110</v>
      </c>
      <c r="CP269" t="s">
        <v>111</v>
      </c>
      <c r="CQ269">
        <v>3924728</v>
      </c>
      <c r="CR269" t="s">
        <v>933</v>
      </c>
      <c r="CS269" t="s">
        <v>934</v>
      </c>
      <c r="CT269">
        <v>269</v>
      </c>
    </row>
    <row r="270" spans="1:98">
      <c r="A270">
        <v>269</v>
      </c>
      <c r="B270" t="s">
        <v>221</v>
      </c>
      <c r="C270">
        <v>27</v>
      </c>
      <c r="D270" t="s">
        <v>98</v>
      </c>
      <c r="E270" t="s">
        <v>124</v>
      </c>
      <c r="F270" t="s">
        <v>116</v>
      </c>
      <c r="G270" t="s">
        <v>117</v>
      </c>
      <c r="J270" t="s">
        <v>331</v>
      </c>
      <c r="K270">
        <v>0</v>
      </c>
      <c r="L270">
        <v>0</v>
      </c>
      <c r="M270">
        <v>1</v>
      </c>
      <c r="N270">
        <v>0</v>
      </c>
      <c r="O270">
        <v>0</v>
      </c>
      <c r="P270">
        <v>0</v>
      </c>
      <c r="Q270">
        <v>0</v>
      </c>
      <c r="R270">
        <v>1</v>
      </c>
      <c r="X270" t="s">
        <v>127</v>
      </c>
      <c r="Y270">
        <v>0</v>
      </c>
      <c r="Z270">
        <v>0</v>
      </c>
      <c r="AA270">
        <v>0</v>
      </c>
      <c r="AB270">
        <v>1</v>
      </c>
      <c r="AC270">
        <v>0</v>
      </c>
      <c r="AD270">
        <v>0</v>
      </c>
      <c r="AE270">
        <v>0</v>
      </c>
      <c r="AG270" t="s">
        <v>120</v>
      </c>
      <c r="AH270" t="s">
        <v>273</v>
      </c>
      <c r="AI270">
        <v>0</v>
      </c>
      <c r="AJ270">
        <v>1</v>
      </c>
      <c r="AK270">
        <v>0</v>
      </c>
      <c r="AL270">
        <v>1</v>
      </c>
      <c r="AM270">
        <v>0</v>
      </c>
      <c r="AN270">
        <v>1</v>
      </c>
      <c r="AO270">
        <v>1</v>
      </c>
      <c r="AP270">
        <v>0</v>
      </c>
      <c r="BA270" t="s">
        <v>107</v>
      </c>
      <c r="BB270" t="e">
        <f ca="1">- Very Useful _xludf.and provides a job opportunity _xludf.right away.</f>
        <v>#NAME?</v>
      </c>
      <c r="BD270" t="s">
        <v>668</v>
      </c>
      <c r="BE270">
        <v>0</v>
      </c>
      <c r="BF270">
        <v>0</v>
      </c>
      <c r="BG270">
        <v>1</v>
      </c>
      <c r="BH270">
        <v>0</v>
      </c>
      <c r="BI270">
        <v>0</v>
      </c>
      <c r="BJ270">
        <v>0</v>
      </c>
      <c r="BK270">
        <v>0</v>
      </c>
      <c r="BL270">
        <v>1</v>
      </c>
      <c r="BN270" t="s">
        <v>107</v>
      </c>
      <c r="BQ270" t="e">
        <f ca="1">- Cannot afford The courses</f>
        <v>#NAME?</v>
      </c>
      <c r="BR270">
        <v>0</v>
      </c>
      <c r="BS270">
        <v>0</v>
      </c>
      <c r="BT270">
        <v>0</v>
      </c>
      <c r="BU270">
        <v>0</v>
      </c>
      <c r="BV270">
        <v>1</v>
      </c>
      <c r="BW270">
        <v>0</v>
      </c>
      <c r="BX270" t="s">
        <v>108</v>
      </c>
      <c r="BY270" t="e">
        <f ca="1">- Useful but _xludf.not as good as going to university</f>
        <v>#NAME?</v>
      </c>
      <c r="BZ270">
        <v>1</v>
      </c>
      <c r="CA270">
        <v>0</v>
      </c>
      <c r="CB270">
        <v>0</v>
      </c>
      <c r="CC270">
        <v>0</v>
      </c>
      <c r="CD270">
        <v>0</v>
      </c>
      <c r="CE270" t="e">
        <f ca="1">- Facebook groups/pages</f>
        <v>#NAME?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1</v>
      </c>
      <c r="CL270">
        <v>0</v>
      </c>
      <c r="CN270" t="s">
        <v>109</v>
      </c>
      <c r="CO270" t="s">
        <v>110</v>
      </c>
      <c r="CP270" t="s">
        <v>111</v>
      </c>
      <c r="CQ270">
        <v>3924763</v>
      </c>
      <c r="CR270" t="s">
        <v>935</v>
      </c>
      <c r="CS270" t="s">
        <v>936</v>
      </c>
      <c r="CT270">
        <v>270</v>
      </c>
    </row>
    <row r="271" spans="1:98">
      <c r="A271">
        <v>270</v>
      </c>
      <c r="B271" t="s">
        <v>937</v>
      </c>
      <c r="C271">
        <v>22</v>
      </c>
      <c r="D271" t="s">
        <v>115</v>
      </c>
      <c r="E271" t="s">
        <v>177</v>
      </c>
      <c r="F271" t="s">
        <v>125</v>
      </c>
      <c r="G271" t="s">
        <v>117</v>
      </c>
      <c r="J271" t="s">
        <v>145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1</v>
      </c>
      <c r="R271">
        <v>0</v>
      </c>
      <c r="X271" t="s">
        <v>136</v>
      </c>
      <c r="Y271">
        <v>0</v>
      </c>
      <c r="Z271">
        <v>0</v>
      </c>
      <c r="AA271">
        <v>0</v>
      </c>
      <c r="AB271">
        <v>1</v>
      </c>
      <c r="AC271">
        <v>1</v>
      </c>
      <c r="AD271">
        <v>0</v>
      </c>
      <c r="AE271">
        <v>0</v>
      </c>
      <c r="AG271" t="s">
        <v>137</v>
      </c>
      <c r="AH271" t="s">
        <v>129</v>
      </c>
      <c r="AI271">
        <v>0</v>
      </c>
      <c r="AJ271">
        <v>1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BA271" t="s">
        <v>107</v>
      </c>
      <c r="BB271" t="e">
        <f ca="1">- Useful but _xludf.not as good as a regular degree</f>
        <v>#NAME?</v>
      </c>
      <c r="BD271" t="e">
        <f ca="1">- Construction (builder, carpenter, electrician, blacksmith) - Mechanics _xludf.and machinery</f>
        <v>#NAME?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1</v>
      </c>
      <c r="BK271">
        <v>1</v>
      </c>
      <c r="BL271">
        <v>0</v>
      </c>
      <c r="BN271" t="s">
        <v>106</v>
      </c>
      <c r="BO271" t="s">
        <v>164</v>
      </c>
      <c r="BX271" t="s">
        <v>233</v>
      </c>
      <c r="BY271" t="e">
        <f ca="1">- Very Useful, as good as a regular - Too Difficult to study alone</f>
        <v>#NAME?</v>
      </c>
      <c r="BZ271">
        <v>0</v>
      </c>
      <c r="CA271">
        <v>0</v>
      </c>
      <c r="CB271">
        <v>1</v>
      </c>
      <c r="CC271">
        <v>0</v>
      </c>
      <c r="CD271">
        <v>1</v>
      </c>
      <c r="CE271" t="e">
        <f ca="1">- Friends - Teachers</f>
        <v>#NAME?</v>
      </c>
      <c r="CF271">
        <v>1</v>
      </c>
      <c r="CG271">
        <v>0</v>
      </c>
      <c r="CH271">
        <v>1</v>
      </c>
      <c r="CI271">
        <v>0</v>
      </c>
      <c r="CJ271">
        <v>0</v>
      </c>
      <c r="CK271">
        <v>0</v>
      </c>
      <c r="CL271">
        <v>0</v>
      </c>
      <c r="CN271" t="s">
        <v>109</v>
      </c>
      <c r="CO271" t="s">
        <v>110</v>
      </c>
      <c r="CP271" t="s">
        <v>111</v>
      </c>
      <c r="CQ271">
        <v>3925587</v>
      </c>
      <c r="CR271" t="s">
        <v>938</v>
      </c>
      <c r="CS271" t="s">
        <v>939</v>
      </c>
      <c r="CT271">
        <v>271</v>
      </c>
    </row>
    <row r="272" spans="1:98">
      <c r="A272">
        <v>271</v>
      </c>
      <c r="B272" t="s">
        <v>167</v>
      </c>
      <c r="C272">
        <v>42</v>
      </c>
      <c r="D272" t="s">
        <v>115</v>
      </c>
      <c r="E272" t="s">
        <v>156</v>
      </c>
      <c r="F272" t="s">
        <v>183</v>
      </c>
      <c r="G272" t="s">
        <v>117</v>
      </c>
      <c r="J272" t="s">
        <v>145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1</v>
      </c>
      <c r="R272">
        <v>0</v>
      </c>
      <c r="X272" t="s">
        <v>209</v>
      </c>
      <c r="Y272">
        <v>0</v>
      </c>
      <c r="Z272">
        <v>0</v>
      </c>
      <c r="AA272">
        <v>0</v>
      </c>
      <c r="AB272">
        <v>1</v>
      </c>
      <c r="AC272">
        <v>0</v>
      </c>
      <c r="AD272">
        <v>1</v>
      </c>
      <c r="AE272">
        <v>0</v>
      </c>
      <c r="AG272" t="s">
        <v>120</v>
      </c>
      <c r="AH272" t="s">
        <v>184</v>
      </c>
      <c r="AI272">
        <v>1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R272" t="s">
        <v>107</v>
      </c>
      <c r="AS272" t="e">
        <f ca="1">- Retrieving papers is expensive _xludf.now _xludf.and I Do _xludf.not Have The money - Have to go in person but can _xludf.not go _xludf.for security reasons</f>
        <v>#NAME?</v>
      </c>
      <c r="AT272">
        <v>0</v>
      </c>
      <c r="AU272">
        <v>1</v>
      </c>
      <c r="AV272">
        <v>0</v>
      </c>
      <c r="AW272">
        <v>0</v>
      </c>
      <c r="AX272">
        <v>1</v>
      </c>
      <c r="AY272">
        <v>0</v>
      </c>
      <c r="BA272" t="s">
        <v>107</v>
      </c>
      <c r="BB272" t="e">
        <f ca="1">- Very Useful _xludf.and provides a job opportunity _xludf.right away.</f>
        <v>#NAME?</v>
      </c>
      <c r="BD272" t="e">
        <f ca="1">- Construction (builder, carpenter, electrician, blacksmith)</f>
        <v>#NAME?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1</v>
      </c>
      <c r="BK272">
        <v>0</v>
      </c>
      <c r="BL272">
        <v>0</v>
      </c>
      <c r="BN272" t="s">
        <v>107</v>
      </c>
      <c r="BQ272" t="e">
        <f ca="1">- _xludf.not available in _xludf.Arabic - Cannot afford The courses</f>
        <v>#NAME?</v>
      </c>
      <c r="BR272">
        <v>0</v>
      </c>
      <c r="BS272">
        <v>0</v>
      </c>
      <c r="BT272">
        <v>0</v>
      </c>
      <c r="BU272">
        <v>0</v>
      </c>
      <c r="BV272">
        <v>1</v>
      </c>
      <c r="BW272">
        <v>1</v>
      </c>
      <c r="BX272" t="s">
        <v>108</v>
      </c>
      <c r="BY272" t="e">
        <f ca="1">- Too Difficult to study alone</f>
        <v>#NAME?</v>
      </c>
      <c r="BZ272">
        <v>0</v>
      </c>
      <c r="CA272">
        <v>0</v>
      </c>
      <c r="CB272">
        <v>0</v>
      </c>
      <c r="CC272">
        <v>0</v>
      </c>
      <c r="CD272">
        <v>1</v>
      </c>
      <c r="CE272" t="e">
        <f ca="1">- Friends</f>
        <v>#NAME?</v>
      </c>
      <c r="CF272">
        <v>1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N272" t="s">
        <v>109</v>
      </c>
      <c r="CO272" t="s">
        <v>110</v>
      </c>
      <c r="CP272" t="s">
        <v>111</v>
      </c>
      <c r="CQ272">
        <v>3925607</v>
      </c>
      <c r="CR272" t="s">
        <v>940</v>
      </c>
      <c r="CS272" t="s">
        <v>941</v>
      </c>
      <c r="CT272">
        <v>272</v>
      </c>
    </row>
    <row r="273" spans="1:98">
      <c r="A273">
        <v>272</v>
      </c>
      <c r="B273" t="s">
        <v>214</v>
      </c>
      <c r="C273">
        <v>17</v>
      </c>
      <c r="D273" t="s">
        <v>98</v>
      </c>
      <c r="E273" t="s">
        <v>151</v>
      </c>
      <c r="F273" t="s">
        <v>169</v>
      </c>
      <c r="G273" t="s">
        <v>207</v>
      </c>
      <c r="J273" t="s">
        <v>145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1</v>
      </c>
      <c r="R273">
        <v>0</v>
      </c>
      <c r="X273" t="s">
        <v>394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1</v>
      </c>
      <c r="AF273" t="s">
        <v>441</v>
      </c>
      <c r="AG273" t="s">
        <v>120</v>
      </c>
      <c r="AH273" t="s">
        <v>129</v>
      </c>
      <c r="AI273">
        <v>0</v>
      </c>
      <c r="AJ273">
        <v>1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BA273" t="s">
        <v>107</v>
      </c>
      <c r="BB273" t="e">
        <f ca="1">- Useful but _xludf.not as good as a regular degree</f>
        <v>#NAME?</v>
      </c>
      <c r="BD273" t="e">
        <f ca="1">- Nursing / medical care</f>
        <v>#NAME?</v>
      </c>
      <c r="BE273">
        <v>0</v>
      </c>
      <c r="BF273">
        <v>0</v>
      </c>
      <c r="BG273">
        <v>0</v>
      </c>
      <c r="BH273">
        <v>0</v>
      </c>
      <c r="BI273">
        <v>1</v>
      </c>
      <c r="BJ273">
        <v>0</v>
      </c>
      <c r="BK273">
        <v>0</v>
      </c>
      <c r="BL273">
        <v>0</v>
      </c>
      <c r="BN273" t="s">
        <v>107</v>
      </c>
      <c r="BQ273" t="e">
        <f ca="1">- No internet connection / computer - Cannot afford The courses</f>
        <v>#NAME?</v>
      </c>
      <c r="BR273">
        <v>0</v>
      </c>
      <c r="BS273">
        <v>0</v>
      </c>
      <c r="BT273">
        <v>1</v>
      </c>
      <c r="BU273">
        <v>0</v>
      </c>
      <c r="BV273">
        <v>1</v>
      </c>
      <c r="BW273">
        <v>0</v>
      </c>
      <c r="BX273" t="s">
        <v>108</v>
      </c>
      <c r="BY273" t="e">
        <f ca="1">- _xludf.not worth The _xludf.time _xludf.or money spent on it - Useful but _xludf.not as good as going to university</f>
        <v>#NAME?</v>
      </c>
      <c r="BZ273">
        <v>1</v>
      </c>
      <c r="CA273">
        <v>1</v>
      </c>
      <c r="CB273">
        <v>0</v>
      </c>
      <c r="CC273">
        <v>0</v>
      </c>
      <c r="CD273">
        <v>0</v>
      </c>
      <c r="CE273" t="e">
        <f ca="1">- Facebook groups/pages  - Teachers</f>
        <v>#NAME?</v>
      </c>
      <c r="CF273">
        <v>0</v>
      </c>
      <c r="CG273">
        <v>0</v>
      </c>
      <c r="CH273">
        <v>1</v>
      </c>
      <c r="CI273">
        <v>0</v>
      </c>
      <c r="CJ273">
        <v>0</v>
      </c>
      <c r="CK273">
        <v>1</v>
      </c>
      <c r="CL273">
        <v>0</v>
      </c>
      <c r="CN273" t="s">
        <v>109</v>
      </c>
      <c r="CO273" t="s">
        <v>110</v>
      </c>
      <c r="CP273" t="s">
        <v>111</v>
      </c>
      <c r="CQ273">
        <v>3925698</v>
      </c>
      <c r="CR273" t="s">
        <v>942</v>
      </c>
      <c r="CS273" t="s">
        <v>943</v>
      </c>
      <c r="CT273">
        <v>273</v>
      </c>
    </row>
    <row r="274" spans="1:98">
      <c r="A274">
        <v>273</v>
      </c>
      <c r="B274" t="s">
        <v>214</v>
      </c>
      <c r="C274">
        <v>17</v>
      </c>
      <c r="D274" t="s">
        <v>98</v>
      </c>
      <c r="E274" t="s">
        <v>151</v>
      </c>
      <c r="F274" t="s">
        <v>183</v>
      </c>
      <c r="G274" t="s">
        <v>207</v>
      </c>
      <c r="J274" t="s">
        <v>334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1</v>
      </c>
      <c r="R274">
        <v>1</v>
      </c>
      <c r="X274" t="s">
        <v>394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1</v>
      </c>
      <c r="AF274" t="s">
        <v>441</v>
      </c>
      <c r="AG274" t="s">
        <v>120</v>
      </c>
      <c r="AH274" t="s">
        <v>129</v>
      </c>
      <c r="AI274">
        <v>0</v>
      </c>
      <c r="AJ274">
        <v>1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BA274" t="s">
        <v>107</v>
      </c>
      <c r="BB274" t="e">
        <f ca="1">- Useful but _xludf.not as good as a regular degree</f>
        <v>#NAME?</v>
      </c>
      <c r="BD274" t="e">
        <f ca="1">- Nursing / medical care</f>
        <v>#NAME?</v>
      </c>
      <c r="BE274">
        <v>0</v>
      </c>
      <c r="BF274">
        <v>0</v>
      </c>
      <c r="BG274">
        <v>0</v>
      </c>
      <c r="BH274">
        <v>0</v>
      </c>
      <c r="BI274">
        <v>1</v>
      </c>
      <c r="BJ274">
        <v>0</v>
      </c>
      <c r="BK274">
        <v>0</v>
      </c>
      <c r="BL274">
        <v>0</v>
      </c>
      <c r="BN274" t="s">
        <v>107</v>
      </c>
      <c r="BQ274" t="e">
        <f ca="1">- No internet connection / computer - Cannot afford The courses</f>
        <v>#NAME?</v>
      </c>
      <c r="BR274">
        <v>0</v>
      </c>
      <c r="BS274">
        <v>0</v>
      </c>
      <c r="BT274">
        <v>1</v>
      </c>
      <c r="BU274">
        <v>0</v>
      </c>
      <c r="BV274">
        <v>1</v>
      </c>
      <c r="BW274">
        <v>0</v>
      </c>
      <c r="BX274" t="s">
        <v>108</v>
      </c>
      <c r="BY274" t="e">
        <f ca="1">- _xludf.not worth The _xludf.time _xludf.or money spent on it - Useful but _xludf.not as good as going to university</f>
        <v>#NAME?</v>
      </c>
      <c r="BZ274">
        <v>1</v>
      </c>
      <c r="CA274">
        <v>1</v>
      </c>
      <c r="CB274">
        <v>0</v>
      </c>
      <c r="CC274">
        <v>0</v>
      </c>
      <c r="CD274">
        <v>0</v>
      </c>
      <c r="CE274" t="e">
        <f ca="1">- Facebook groups/pages  - Teachers</f>
        <v>#NAME?</v>
      </c>
      <c r="CF274">
        <v>0</v>
      </c>
      <c r="CG274">
        <v>0</v>
      </c>
      <c r="CH274">
        <v>1</v>
      </c>
      <c r="CI274">
        <v>0</v>
      </c>
      <c r="CJ274">
        <v>0</v>
      </c>
      <c r="CK274">
        <v>1</v>
      </c>
      <c r="CL274">
        <v>0</v>
      </c>
      <c r="CN274" t="s">
        <v>109</v>
      </c>
      <c r="CO274" t="s">
        <v>110</v>
      </c>
      <c r="CP274" t="s">
        <v>111</v>
      </c>
      <c r="CQ274">
        <v>3925780</v>
      </c>
      <c r="CR274" t="s">
        <v>944</v>
      </c>
      <c r="CS274" t="s">
        <v>945</v>
      </c>
      <c r="CT274">
        <v>274</v>
      </c>
    </row>
    <row r="275" spans="1:98">
      <c r="A275">
        <v>274</v>
      </c>
      <c r="B275" t="s">
        <v>114</v>
      </c>
      <c r="C275">
        <v>23</v>
      </c>
      <c r="D275" t="s">
        <v>98</v>
      </c>
      <c r="E275" t="s">
        <v>177</v>
      </c>
      <c r="F275" t="s">
        <v>157</v>
      </c>
      <c r="G275" t="s">
        <v>117</v>
      </c>
      <c r="J275" t="s">
        <v>575</v>
      </c>
      <c r="K275">
        <v>1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1</v>
      </c>
      <c r="R275">
        <v>0</v>
      </c>
      <c r="T275" t="s">
        <v>946</v>
      </c>
      <c r="X275" t="s">
        <v>127</v>
      </c>
      <c r="Y275">
        <v>0</v>
      </c>
      <c r="Z275">
        <v>0</v>
      </c>
      <c r="AA275">
        <v>0</v>
      </c>
      <c r="AB275">
        <v>1</v>
      </c>
      <c r="AC275">
        <v>0</v>
      </c>
      <c r="AD275">
        <v>0</v>
      </c>
      <c r="AE275">
        <v>0</v>
      </c>
      <c r="AG275" t="s">
        <v>128</v>
      </c>
      <c r="AH275" t="s">
        <v>273</v>
      </c>
      <c r="AI275">
        <v>0</v>
      </c>
      <c r="AJ275">
        <v>1</v>
      </c>
      <c r="AK275">
        <v>0</v>
      </c>
      <c r="AL275">
        <v>1</v>
      </c>
      <c r="AM275">
        <v>0</v>
      </c>
      <c r="AN275">
        <v>1</v>
      </c>
      <c r="AO275">
        <v>1</v>
      </c>
      <c r="AP275">
        <v>0</v>
      </c>
      <c r="BA275" t="s">
        <v>107</v>
      </c>
      <c r="BB275" t="e">
        <f ca="1">- Useful but _xludf.not as good as a regular degree</f>
        <v>#NAME?</v>
      </c>
      <c r="BD275" t="e">
        <f ca="1">- Tourism / Restaurant _xludf.and hotel Management</f>
        <v>#NAME?</v>
      </c>
      <c r="BE275">
        <v>0</v>
      </c>
      <c r="BF275">
        <v>0</v>
      </c>
      <c r="BG275">
        <v>0</v>
      </c>
      <c r="BH275">
        <v>1</v>
      </c>
      <c r="BI275">
        <v>0</v>
      </c>
      <c r="BJ275">
        <v>0</v>
      </c>
      <c r="BK275">
        <v>0</v>
      </c>
      <c r="BL275">
        <v>0</v>
      </c>
      <c r="BN275" t="s">
        <v>107</v>
      </c>
      <c r="BQ275" t="e">
        <f ca="1">- Do _xludf.not _xludf.count towards a recognized qualification</f>
        <v>#NAME?</v>
      </c>
      <c r="BR275">
        <v>0</v>
      </c>
      <c r="BS275">
        <v>1</v>
      </c>
      <c r="BT275">
        <v>0</v>
      </c>
      <c r="BU275">
        <v>0</v>
      </c>
      <c r="BV275">
        <v>0</v>
      </c>
      <c r="BW275">
        <v>0</v>
      </c>
      <c r="BX275" t="s">
        <v>108</v>
      </c>
      <c r="BY275" t="e">
        <f ca="1">- Useful but _xludf.not as good as going to university</f>
        <v>#NAME?</v>
      </c>
      <c r="BZ275">
        <v>1</v>
      </c>
      <c r="CA275">
        <v>0</v>
      </c>
      <c r="CB275">
        <v>0</v>
      </c>
      <c r="CC275">
        <v>0</v>
      </c>
      <c r="CD275">
        <v>0</v>
      </c>
      <c r="CE275" t="e">
        <f ca="1">- Facebook groups/pages</f>
        <v>#NAME?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1</v>
      </c>
      <c r="CL275">
        <v>0</v>
      </c>
      <c r="CN275" t="s">
        <v>109</v>
      </c>
      <c r="CO275" t="s">
        <v>110</v>
      </c>
      <c r="CP275" t="s">
        <v>111</v>
      </c>
      <c r="CQ275">
        <v>3926198</v>
      </c>
      <c r="CR275" t="s">
        <v>947</v>
      </c>
      <c r="CS275" t="s">
        <v>948</v>
      </c>
      <c r="CT275">
        <v>275</v>
      </c>
    </row>
    <row r="276" spans="1:98">
      <c r="A276">
        <v>275</v>
      </c>
      <c r="B276" t="s">
        <v>229</v>
      </c>
      <c r="C276">
        <v>22</v>
      </c>
      <c r="D276" t="s">
        <v>115</v>
      </c>
      <c r="E276" t="s">
        <v>156</v>
      </c>
      <c r="F276" t="s">
        <v>125</v>
      </c>
      <c r="G276" t="s">
        <v>117</v>
      </c>
      <c r="J276" t="s">
        <v>145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1</v>
      </c>
      <c r="R276">
        <v>0</v>
      </c>
      <c r="X276" t="s">
        <v>127</v>
      </c>
      <c r="Y276">
        <v>0</v>
      </c>
      <c r="Z276">
        <v>0</v>
      </c>
      <c r="AA276">
        <v>0</v>
      </c>
      <c r="AB276">
        <v>1</v>
      </c>
      <c r="AC276">
        <v>0</v>
      </c>
      <c r="AD276">
        <v>0</v>
      </c>
      <c r="AE276">
        <v>0</v>
      </c>
      <c r="AG276" t="s">
        <v>120</v>
      </c>
      <c r="AH276" t="s">
        <v>129</v>
      </c>
      <c r="AI276">
        <v>0</v>
      </c>
      <c r="AJ276">
        <v>1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BA276" t="s">
        <v>107</v>
      </c>
      <c r="BB276" t="e">
        <f ca="1">- Very Useful _xludf.and provides a job opportunity _xludf.right away.</f>
        <v>#NAME?</v>
      </c>
      <c r="BD276" t="e">
        <f ca="1">- Project Management / Accountancy - Nursing / medical care</f>
        <v>#NAME?</v>
      </c>
      <c r="BE276">
        <v>0</v>
      </c>
      <c r="BF276">
        <v>0</v>
      </c>
      <c r="BG276">
        <v>1</v>
      </c>
      <c r="BH276">
        <v>0</v>
      </c>
      <c r="BI276">
        <v>1</v>
      </c>
      <c r="BJ276">
        <v>0</v>
      </c>
      <c r="BK276">
        <v>0</v>
      </c>
      <c r="BL276">
        <v>0</v>
      </c>
      <c r="BN276" t="s">
        <v>107</v>
      </c>
      <c r="BQ276" t="e">
        <f ca="1">- No internet connection / computer - Cannot afford The courses - Donâ€™t know how to _xludf.find/enroll in a suitable program</f>
        <v>#NAME?</v>
      </c>
      <c r="BR276">
        <v>0</v>
      </c>
      <c r="BS276">
        <v>0</v>
      </c>
      <c r="BT276">
        <v>1</v>
      </c>
      <c r="BU276">
        <v>1</v>
      </c>
      <c r="BV276">
        <v>1</v>
      </c>
      <c r="BW276">
        <v>0</v>
      </c>
      <c r="BX276" t="s">
        <v>108</v>
      </c>
      <c r="BY276" t="s">
        <v>199</v>
      </c>
      <c r="BZ276">
        <v>1</v>
      </c>
      <c r="CA276">
        <v>0</v>
      </c>
      <c r="CB276">
        <v>0</v>
      </c>
      <c r="CC276">
        <v>0</v>
      </c>
      <c r="CD276">
        <v>1</v>
      </c>
      <c r="CE276" t="e">
        <f ca="1">- Facebook groups/pages  - Friends - Teachers</f>
        <v>#NAME?</v>
      </c>
      <c r="CF276">
        <v>1</v>
      </c>
      <c r="CG276">
        <v>0</v>
      </c>
      <c r="CH276">
        <v>1</v>
      </c>
      <c r="CI276">
        <v>0</v>
      </c>
      <c r="CJ276">
        <v>0</v>
      </c>
      <c r="CK276">
        <v>1</v>
      </c>
      <c r="CL276">
        <v>0</v>
      </c>
      <c r="CN276" t="s">
        <v>109</v>
      </c>
      <c r="CO276" t="s">
        <v>110</v>
      </c>
      <c r="CP276" t="s">
        <v>111</v>
      </c>
      <c r="CQ276">
        <v>3926249</v>
      </c>
      <c r="CR276" t="s">
        <v>949</v>
      </c>
      <c r="CS276" t="s">
        <v>950</v>
      </c>
      <c r="CT276">
        <v>276</v>
      </c>
    </row>
    <row r="277" spans="1:98">
      <c r="A277">
        <v>276</v>
      </c>
      <c r="B277" t="s">
        <v>143</v>
      </c>
      <c r="C277">
        <v>21</v>
      </c>
      <c r="D277" t="s">
        <v>115</v>
      </c>
      <c r="E277" t="s">
        <v>156</v>
      </c>
      <c r="F277" t="s">
        <v>169</v>
      </c>
      <c r="G277" t="s">
        <v>117</v>
      </c>
      <c r="J277" t="s">
        <v>297</v>
      </c>
      <c r="K277">
        <v>0</v>
      </c>
      <c r="L277">
        <v>0</v>
      </c>
      <c r="M277">
        <v>0</v>
      </c>
      <c r="N277">
        <v>1</v>
      </c>
      <c r="O277">
        <v>0</v>
      </c>
      <c r="P277">
        <v>0</v>
      </c>
      <c r="Q277">
        <v>1</v>
      </c>
      <c r="R277">
        <v>0</v>
      </c>
      <c r="X277" t="s">
        <v>535</v>
      </c>
      <c r="Y277">
        <v>0</v>
      </c>
      <c r="Z277">
        <v>1</v>
      </c>
      <c r="AA277">
        <v>0</v>
      </c>
      <c r="AB277">
        <v>1</v>
      </c>
      <c r="AC277">
        <v>0</v>
      </c>
      <c r="AD277">
        <v>0</v>
      </c>
      <c r="AE277">
        <v>0</v>
      </c>
      <c r="AG277" t="s">
        <v>120</v>
      </c>
      <c r="AH277" t="s">
        <v>184</v>
      </c>
      <c r="AI277">
        <v>1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R277" t="s">
        <v>107</v>
      </c>
      <c r="AS277" t="s">
        <v>139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1</v>
      </c>
      <c r="AZ277" t="s">
        <v>951</v>
      </c>
      <c r="BA277" t="s">
        <v>107</v>
      </c>
      <c r="BB277" t="e">
        <f ca="1">- Very Useful _xludf.and provides a job opportunity _xludf.right away.</f>
        <v>#NAME?</v>
      </c>
      <c r="BD277" t="e">
        <f ca="1">- Tourism / Restaurant _xludf.and hotel Management   Other</f>
        <v>#NAME?</v>
      </c>
      <c r="BE277">
        <v>0</v>
      </c>
      <c r="BF277">
        <v>1</v>
      </c>
      <c r="BG277">
        <v>0</v>
      </c>
      <c r="BH277">
        <v>1</v>
      </c>
      <c r="BI277">
        <v>0</v>
      </c>
      <c r="BJ277">
        <v>0</v>
      </c>
      <c r="BK277">
        <v>0</v>
      </c>
      <c r="BL277">
        <v>0</v>
      </c>
      <c r="BM277" t="s">
        <v>952</v>
      </c>
      <c r="BN277" t="s">
        <v>107</v>
      </c>
      <c r="BQ277" t="e">
        <f ca="1">- Cannot afford The courses - Donâ€™t know how to _xludf.find/enroll in a suitable program</f>
        <v>#NAME?</v>
      </c>
      <c r="BR277">
        <v>0</v>
      </c>
      <c r="BS277">
        <v>0</v>
      </c>
      <c r="BT277">
        <v>0</v>
      </c>
      <c r="BU277">
        <v>1</v>
      </c>
      <c r="BV277">
        <v>1</v>
      </c>
      <c r="BW277">
        <v>0</v>
      </c>
      <c r="BX277" t="s">
        <v>108</v>
      </c>
      <c r="BY277" t="e">
        <f ca="1">- Useful but _xludf.not as good as going to university  - Difficult to access</f>
        <v>#NAME?</v>
      </c>
      <c r="BZ277">
        <v>1</v>
      </c>
      <c r="CA277">
        <v>0</v>
      </c>
      <c r="CB277">
        <v>0</v>
      </c>
      <c r="CC277">
        <v>1</v>
      </c>
      <c r="CD277">
        <v>0</v>
      </c>
      <c r="CE277" t="e">
        <f ca="1">- Facebook groups/pages  - Friends</f>
        <v>#NAME?</v>
      </c>
      <c r="CF277">
        <v>1</v>
      </c>
      <c r="CG277">
        <v>0</v>
      </c>
      <c r="CH277">
        <v>0</v>
      </c>
      <c r="CI277">
        <v>0</v>
      </c>
      <c r="CJ277">
        <v>0</v>
      </c>
      <c r="CK277">
        <v>1</v>
      </c>
      <c r="CL277">
        <v>0</v>
      </c>
      <c r="CN277" t="s">
        <v>109</v>
      </c>
      <c r="CO277" t="s">
        <v>110</v>
      </c>
      <c r="CP277" t="s">
        <v>111</v>
      </c>
      <c r="CQ277">
        <v>3926339</v>
      </c>
      <c r="CR277" t="s">
        <v>953</v>
      </c>
      <c r="CS277" t="s">
        <v>954</v>
      </c>
      <c r="CT277">
        <v>277</v>
      </c>
    </row>
    <row r="278" spans="1:98">
      <c r="A278">
        <v>277</v>
      </c>
      <c r="B278" t="s">
        <v>97</v>
      </c>
      <c r="C278">
        <v>18</v>
      </c>
      <c r="D278" t="s">
        <v>115</v>
      </c>
      <c r="E278" t="s">
        <v>574</v>
      </c>
      <c r="F278" t="s">
        <v>183</v>
      </c>
      <c r="G278" t="s">
        <v>117</v>
      </c>
      <c r="J278" t="s">
        <v>334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1</v>
      </c>
      <c r="R278">
        <v>1</v>
      </c>
      <c r="X278" t="s">
        <v>308</v>
      </c>
      <c r="Y278">
        <v>0</v>
      </c>
      <c r="Z278">
        <v>0</v>
      </c>
      <c r="AA278">
        <v>0</v>
      </c>
      <c r="AB278">
        <v>0</v>
      </c>
      <c r="AC278">
        <v>1</v>
      </c>
      <c r="AD278">
        <v>0</v>
      </c>
      <c r="AE278">
        <v>0</v>
      </c>
      <c r="AG278" t="s">
        <v>137</v>
      </c>
      <c r="AH278" t="s">
        <v>129</v>
      </c>
      <c r="AI278">
        <v>0</v>
      </c>
      <c r="AJ278">
        <v>1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BA278" t="s">
        <v>106</v>
      </c>
      <c r="BB278" t="e">
        <f ca="1">- Useful but _xludf.not as good as a regular degree</f>
        <v>#NAME?</v>
      </c>
      <c r="BD278" t="e">
        <f ca="1">- Project Management / Accountancy - Tourism / Restaurant _xludf.and hotel Management</f>
        <v>#NAME?</v>
      </c>
      <c r="BE278">
        <v>0</v>
      </c>
      <c r="BF278">
        <v>0</v>
      </c>
      <c r="BG278">
        <v>1</v>
      </c>
      <c r="BH278">
        <v>1</v>
      </c>
      <c r="BI278">
        <v>0</v>
      </c>
      <c r="BJ278">
        <v>0</v>
      </c>
      <c r="BK278">
        <v>0</v>
      </c>
      <c r="BL278">
        <v>0</v>
      </c>
      <c r="BN278" t="s">
        <v>107</v>
      </c>
      <c r="BQ278" t="e">
        <f ca="1">- Donâ€™t know how to _xludf.find/enroll in a suitable program</f>
        <v>#NAME?</v>
      </c>
      <c r="BR278">
        <v>0</v>
      </c>
      <c r="BS278">
        <v>0</v>
      </c>
      <c r="BT278">
        <v>0</v>
      </c>
      <c r="BU278">
        <v>1</v>
      </c>
      <c r="BV278">
        <v>0</v>
      </c>
      <c r="BW278">
        <v>0</v>
      </c>
      <c r="BX278" t="s">
        <v>233</v>
      </c>
      <c r="BY278" t="e">
        <f ca="1">- Useful but _xludf.not as good as going to university</f>
        <v>#NAME?</v>
      </c>
      <c r="BZ278">
        <v>1</v>
      </c>
      <c r="CA278">
        <v>0</v>
      </c>
      <c r="CB278">
        <v>0</v>
      </c>
      <c r="CC278">
        <v>0</v>
      </c>
      <c r="CD278">
        <v>0</v>
      </c>
      <c r="CE278" t="e">
        <f ca="1">- Facebook groups/pages DUBARAH</f>
        <v>#NAME?</v>
      </c>
      <c r="CF278">
        <v>0</v>
      </c>
      <c r="CG278">
        <v>1</v>
      </c>
      <c r="CH278">
        <v>0</v>
      </c>
      <c r="CI278">
        <v>0</v>
      </c>
      <c r="CJ278">
        <v>0</v>
      </c>
      <c r="CK278">
        <v>1</v>
      </c>
      <c r="CL278">
        <v>0</v>
      </c>
      <c r="CN278" t="s">
        <v>109</v>
      </c>
      <c r="CO278" t="s">
        <v>110</v>
      </c>
      <c r="CP278" t="s">
        <v>111</v>
      </c>
      <c r="CQ278">
        <v>3926353</v>
      </c>
      <c r="CR278" t="s">
        <v>955</v>
      </c>
      <c r="CS278" t="s">
        <v>956</v>
      </c>
      <c r="CT278">
        <v>278</v>
      </c>
    </row>
    <row r="279" spans="1:98">
      <c r="A279">
        <v>278</v>
      </c>
      <c r="B279" t="s">
        <v>97</v>
      </c>
      <c r="C279">
        <v>21</v>
      </c>
      <c r="D279" t="s">
        <v>115</v>
      </c>
      <c r="E279" t="s">
        <v>177</v>
      </c>
      <c r="F279" t="s">
        <v>169</v>
      </c>
      <c r="G279" t="s">
        <v>207</v>
      </c>
      <c r="J279" t="s">
        <v>208</v>
      </c>
      <c r="K279">
        <v>0</v>
      </c>
      <c r="L279">
        <v>0</v>
      </c>
      <c r="M279">
        <v>1</v>
      </c>
      <c r="N279">
        <v>0</v>
      </c>
      <c r="O279">
        <v>0</v>
      </c>
      <c r="P279">
        <v>0</v>
      </c>
      <c r="Q279">
        <v>1</v>
      </c>
      <c r="R279">
        <v>0</v>
      </c>
      <c r="X279" t="s">
        <v>127</v>
      </c>
      <c r="Y279">
        <v>0</v>
      </c>
      <c r="Z279">
        <v>0</v>
      </c>
      <c r="AA279">
        <v>0</v>
      </c>
      <c r="AB279">
        <v>1</v>
      </c>
      <c r="AC279">
        <v>0</v>
      </c>
      <c r="AD279">
        <v>0</v>
      </c>
      <c r="AE279">
        <v>0</v>
      </c>
      <c r="AG279" t="s">
        <v>128</v>
      </c>
      <c r="AH279" t="s">
        <v>129</v>
      </c>
      <c r="AI279">
        <v>0</v>
      </c>
      <c r="AJ279">
        <v>1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BA279" t="s">
        <v>107</v>
      </c>
      <c r="BB279" t="e">
        <f ca="1">- Useful but _xludf.not as good as a regular degree</f>
        <v>#NAME?</v>
      </c>
      <c r="BD279" t="e">
        <f ca="1">- Project Management / Accountancy - Nursing / medical care</f>
        <v>#NAME?</v>
      </c>
      <c r="BE279">
        <v>0</v>
      </c>
      <c r="BF279">
        <v>0</v>
      </c>
      <c r="BG279">
        <v>1</v>
      </c>
      <c r="BH279">
        <v>0</v>
      </c>
      <c r="BI279">
        <v>1</v>
      </c>
      <c r="BJ279">
        <v>0</v>
      </c>
      <c r="BK279">
        <v>0</v>
      </c>
      <c r="BL279">
        <v>0</v>
      </c>
      <c r="BN279" t="s">
        <v>107</v>
      </c>
      <c r="BQ279" t="e">
        <f ca="1">- Cannot afford The courses - Donâ€™t know how to _xludf.find/enroll in a suitable program</f>
        <v>#NAME?</v>
      </c>
      <c r="BR279">
        <v>0</v>
      </c>
      <c r="BS279">
        <v>0</v>
      </c>
      <c r="BT279">
        <v>0</v>
      </c>
      <c r="BU279">
        <v>1</v>
      </c>
      <c r="BV279">
        <v>1</v>
      </c>
      <c r="BW279">
        <v>0</v>
      </c>
      <c r="BX279" t="s">
        <v>179</v>
      </c>
      <c r="BY279" t="e">
        <f ca="1">- Very Useful, as good as a regular degree</f>
        <v>#NAME?</v>
      </c>
      <c r="BZ279">
        <v>0</v>
      </c>
      <c r="CA279">
        <v>0</v>
      </c>
      <c r="CB279">
        <v>1</v>
      </c>
      <c r="CC279">
        <v>0</v>
      </c>
      <c r="CD279">
        <v>0</v>
      </c>
      <c r="CE279" t="e">
        <f ca="1">- Friends - Teachers</f>
        <v>#NAME?</v>
      </c>
      <c r="CF279">
        <v>1</v>
      </c>
      <c r="CG279">
        <v>0</v>
      </c>
      <c r="CH279">
        <v>1</v>
      </c>
      <c r="CI279">
        <v>0</v>
      </c>
      <c r="CJ279">
        <v>0</v>
      </c>
      <c r="CK279">
        <v>0</v>
      </c>
      <c r="CL279">
        <v>0</v>
      </c>
      <c r="CN279" t="s">
        <v>109</v>
      </c>
      <c r="CO279" t="s">
        <v>110</v>
      </c>
      <c r="CP279" t="s">
        <v>111</v>
      </c>
      <c r="CQ279">
        <v>3926620</v>
      </c>
      <c r="CR279" t="s">
        <v>957</v>
      </c>
      <c r="CS279" t="s">
        <v>958</v>
      </c>
      <c r="CT279">
        <v>279</v>
      </c>
    </row>
    <row r="280" spans="1:98">
      <c r="A280">
        <v>279</v>
      </c>
      <c r="B280" t="s">
        <v>346</v>
      </c>
      <c r="C280">
        <v>19</v>
      </c>
      <c r="D280" t="s">
        <v>115</v>
      </c>
      <c r="E280" t="s">
        <v>177</v>
      </c>
      <c r="F280" t="s">
        <v>169</v>
      </c>
      <c r="G280" t="s">
        <v>117</v>
      </c>
      <c r="J280" t="s">
        <v>781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1</v>
      </c>
      <c r="Q280">
        <v>1</v>
      </c>
      <c r="R280">
        <v>0</v>
      </c>
      <c r="X280" t="s">
        <v>197</v>
      </c>
      <c r="Y280">
        <v>1</v>
      </c>
      <c r="Z280">
        <v>0</v>
      </c>
      <c r="AA280">
        <v>0</v>
      </c>
      <c r="AB280">
        <v>1</v>
      </c>
      <c r="AC280">
        <v>0</v>
      </c>
      <c r="AD280">
        <v>0</v>
      </c>
      <c r="AE280">
        <v>0</v>
      </c>
      <c r="AG280" t="s">
        <v>120</v>
      </c>
      <c r="AH280" t="s">
        <v>129</v>
      </c>
      <c r="AI280">
        <v>0</v>
      </c>
      <c r="AJ280">
        <v>1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BA280" t="s">
        <v>106</v>
      </c>
      <c r="BB280" t="e">
        <f ca="1">- Very Useful _xludf.and provides a job opportunity _xludf.right away.</f>
        <v>#NAME?</v>
      </c>
      <c r="BD280" t="e">
        <f ca="1">- I am _xludf.not interested in vocational education - Tourism / Restaurant _xludf.and hotel Management</f>
        <v>#NAME?</v>
      </c>
      <c r="BE280">
        <v>1</v>
      </c>
      <c r="BF280">
        <v>0</v>
      </c>
      <c r="BG280">
        <v>0</v>
      </c>
      <c r="BH280">
        <v>1</v>
      </c>
      <c r="BI280">
        <v>0</v>
      </c>
      <c r="BJ280">
        <v>0</v>
      </c>
      <c r="BK280">
        <v>0</v>
      </c>
      <c r="BL280">
        <v>0</v>
      </c>
      <c r="BN280" t="s">
        <v>107</v>
      </c>
      <c r="BQ280" t="e">
        <f ca="1">- Do _xludf.not _xludf.count towards a recognized qualification - Cannot afford The courses</f>
        <v>#NAME?</v>
      </c>
      <c r="BR280">
        <v>0</v>
      </c>
      <c r="BS280">
        <v>1</v>
      </c>
      <c r="BT280">
        <v>0</v>
      </c>
      <c r="BU280">
        <v>0</v>
      </c>
      <c r="BV280">
        <v>1</v>
      </c>
      <c r="BW280">
        <v>0</v>
      </c>
      <c r="BX280" t="s">
        <v>108</v>
      </c>
      <c r="BY280" t="s">
        <v>199</v>
      </c>
      <c r="BZ280">
        <v>1</v>
      </c>
      <c r="CA280">
        <v>0</v>
      </c>
      <c r="CB280">
        <v>0</v>
      </c>
      <c r="CC280">
        <v>0</v>
      </c>
      <c r="CD280">
        <v>1</v>
      </c>
      <c r="CE280" t="e">
        <f ca="1">- Facebook groups/pages  - Friends</f>
        <v>#NAME?</v>
      </c>
      <c r="CF280">
        <v>1</v>
      </c>
      <c r="CG280">
        <v>0</v>
      </c>
      <c r="CH280">
        <v>0</v>
      </c>
      <c r="CI280">
        <v>0</v>
      </c>
      <c r="CJ280">
        <v>0</v>
      </c>
      <c r="CK280">
        <v>1</v>
      </c>
      <c r="CL280">
        <v>0</v>
      </c>
      <c r="CN280" t="s">
        <v>109</v>
      </c>
      <c r="CO280" t="s">
        <v>110</v>
      </c>
      <c r="CP280" t="s">
        <v>111</v>
      </c>
      <c r="CQ280">
        <v>3926703</v>
      </c>
      <c r="CR280" t="s">
        <v>959</v>
      </c>
      <c r="CS280" t="s">
        <v>960</v>
      </c>
      <c r="CT280">
        <v>280</v>
      </c>
    </row>
    <row r="281" spans="1:98">
      <c r="A281">
        <v>280</v>
      </c>
      <c r="B281" t="s">
        <v>961</v>
      </c>
      <c r="C281">
        <v>20</v>
      </c>
      <c r="D281" t="s">
        <v>115</v>
      </c>
      <c r="E281" t="s">
        <v>162</v>
      </c>
      <c r="F281" t="s">
        <v>169</v>
      </c>
      <c r="G281" t="s">
        <v>117</v>
      </c>
      <c r="J281" t="s">
        <v>152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1</v>
      </c>
      <c r="X281" t="s">
        <v>127</v>
      </c>
      <c r="Y281">
        <v>0</v>
      </c>
      <c r="Z281">
        <v>0</v>
      </c>
      <c r="AA281">
        <v>0</v>
      </c>
      <c r="AB281">
        <v>1</v>
      </c>
      <c r="AC281">
        <v>0</v>
      </c>
      <c r="AD281">
        <v>0</v>
      </c>
      <c r="AE281">
        <v>0</v>
      </c>
      <c r="AG281" t="s">
        <v>120</v>
      </c>
      <c r="AH281" t="s">
        <v>129</v>
      </c>
      <c r="AI281">
        <v>0</v>
      </c>
      <c r="AJ281">
        <v>1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BA281" t="s">
        <v>107</v>
      </c>
      <c r="BB281" t="e">
        <f ca="1">- Very Useful _xludf.and provides a job opportunity _xludf.right away.</f>
        <v>#NAME?</v>
      </c>
      <c r="BD281" t="e">
        <f ca="1">- Nursing / medical care</f>
        <v>#NAME?</v>
      </c>
      <c r="BE281">
        <v>0</v>
      </c>
      <c r="BF281">
        <v>0</v>
      </c>
      <c r="BG281">
        <v>0</v>
      </c>
      <c r="BH281">
        <v>0</v>
      </c>
      <c r="BI281">
        <v>1</v>
      </c>
      <c r="BJ281">
        <v>0</v>
      </c>
      <c r="BK281">
        <v>0</v>
      </c>
      <c r="BL281">
        <v>0</v>
      </c>
      <c r="BN281" t="s">
        <v>107</v>
      </c>
      <c r="BQ281" t="e">
        <f ca="1">- Cannot afford The courses - Donâ€™t know how to _xludf.find/enroll in a suitable program</f>
        <v>#NAME?</v>
      </c>
      <c r="BR281">
        <v>0</v>
      </c>
      <c r="BS281">
        <v>0</v>
      </c>
      <c r="BT281">
        <v>0</v>
      </c>
      <c r="BU281">
        <v>1</v>
      </c>
      <c r="BV281">
        <v>1</v>
      </c>
      <c r="BW281">
        <v>0</v>
      </c>
      <c r="BX281" t="s">
        <v>108</v>
      </c>
      <c r="BY281" t="e">
        <f ca="1">- Too Difficult to study alone</f>
        <v>#NAME?</v>
      </c>
      <c r="BZ281">
        <v>0</v>
      </c>
      <c r="CA281">
        <v>0</v>
      </c>
      <c r="CB281">
        <v>0</v>
      </c>
      <c r="CC281">
        <v>0</v>
      </c>
      <c r="CD281">
        <v>1</v>
      </c>
      <c r="CE281" t="e">
        <f ca="1">- Teachers</f>
        <v>#NAME?</v>
      </c>
      <c r="CF281">
        <v>0</v>
      </c>
      <c r="CG281">
        <v>0</v>
      </c>
      <c r="CH281">
        <v>1</v>
      </c>
      <c r="CI281">
        <v>0</v>
      </c>
      <c r="CJ281">
        <v>0</v>
      </c>
      <c r="CK281">
        <v>0</v>
      </c>
      <c r="CL281">
        <v>0</v>
      </c>
      <c r="CN281" t="s">
        <v>109</v>
      </c>
      <c r="CO281" t="s">
        <v>110</v>
      </c>
      <c r="CP281" t="s">
        <v>111</v>
      </c>
      <c r="CQ281">
        <v>3926710</v>
      </c>
      <c r="CR281" t="s">
        <v>962</v>
      </c>
      <c r="CS281" t="s">
        <v>963</v>
      </c>
      <c r="CT281">
        <v>281</v>
      </c>
    </row>
    <row r="282" spans="1:98">
      <c r="A282">
        <v>281</v>
      </c>
      <c r="B282" t="s">
        <v>97</v>
      </c>
      <c r="C282">
        <v>29</v>
      </c>
      <c r="D282" t="s">
        <v>115</v>
      </c>
      <c r="E282" t="s">
        <v>177</v>
      </c>
      <c r="F282" t="s">
        <v>100</v>
      </c>
      <c r="G282" t="s">
        <v>117</v>
      </c>
      <c r="J282" t="s">
        <v>139</v>
      </c>
      <c r="K282">
        <v>1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T282" t="s">
        <v>660</v>
      </c>
      <c r="X282" t="s">
        <v>197</v>
      </c>
      <c r="Y282">
        <v>1</v>
      </c>
      <c r="Z282">
        <v>0</v>
      </c>
      <c r="AA282">
        <v>0</v>
      </c>
      <c r="AB282">
        <v>1</v>
      </c>
      <c r="AC282">
        <v>0</v>
      </c>
      <c r="AD282">
        <v>0</v>
      </c>
      <c r="AE282">
        <v>0</v>
      </c>
      <c r="AG282" t="s">
        <v>120</v>
      </c>
      <c r="AH282" t="s">
        <v>129</v>
      </c>
      <c r="AI282">
        <v>0</v>
      </c>
      <c r="AJ282">
        <v>1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BA282" t="s">
        <v>107</v>
      </c>
      <c r="BB282" t="e">
        <f ca="1">- Useful but _xludf.not as good as a regular degree</f>
        <v>#NAME?</v>
      </c>
      <c r="BD282" t="e">
        <f ca="1">- I am _xludf.not interested in vocational education</f>
        <v>#NAME?</v>
      </c>
      <c r="BE282">
        <v>1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N282" t="s">
        <v>107</v>
      </c>
      <c r="BQ282" t="e">
        <f ca="1">- Do _xludf.not _xludf.count towards a recognized qualification - Cannot afford The courses</f>
        <v>#NAME?</v>
      </c>
      <c r="BR282">
        <v>0</v>
      </c>
      <c r="BS282">
        <v>1</v>
      </c>
      <c r="BT282">
        <v>0</v>
      </c>
      <c r="BU282">
        <v>0</v>
      </c>
      <c r="BV282">
        <v>1</v>
      </c>
      <c r="BW282">
        <v>0</v>
      </c>
      <c r="BX282" t="s">
        <v>179</v>
      </c>
      <c r="BY282" t="e">
        <f ca="1">- Useful but _xludf.not as good as going to university</f>
        <v>#NAME?</v>
      </c>
      <c r="BZ282">
        <v>1</v>
      </c>
      <c r="CA282">
        <v>0</v>
      </c>
      <c r="CB282">
        <v>0</v>
      </c>
      <c r="CC282">
        <v>0</v>
      </c>
      <c r="CD282">
        <v>0</v>
      </c>
      <c r="CE282" t="e">
        <f ca="1">- Facebook groups/pages  - Friends</f>
        <v>#NAME?</v>
      </c>
      <c r="CF282">
        <v>1</v>
      </c>
      <c r="CG282">
        <v>0</v>
      </c>
      <c r="CH282">
        <v>0</v>
      </c>
      <c r="CI282">
        <v>0</v>
      </c>
      <c r="CJ282">
        <v>0</v>
      </c>
      <c r="CK282">
        <v>1</v>
      </c>
      <c r="CL282">
        <v>0</v>
      </c>
      <c r="CN282" t="s">
        <v>109</v>
      </c>
      <c r="CO282" t="s">
        <v>110</v>
      </c>
      <c r="CP282" t="s">
        <v>111</v>
      </c>
      <c r="CQ282">
        <v>3926731</v>
      </c>
      <c r="CR282" t="s">
        <v>964</v>
      </c>
      <c r="CS282" t="s">
        <v>965</v>
      </c>
      <c r="CT282">
        <v>282</v>
      </c>
    </row>
    <row r="283" spans="1:98">
      <c r="A283">
        <v>282</v>
      </c>
      <c r="B283" t="s">
        <v>221</v>
      </c>
      <c r="C283">
        <v>24</v>
      </c>
      <c r="D283" t="s">
        <v>98</v>
      </c>
      <c r="E283" t="s">
        <v>177</v>
      </c>
      <c r="F283" t="s">
        <v>157</v>
      </c>
      <c r="G283" t="s">
        <v>117</v>
      </c>
      <c r="J283" t="s">
        <v>103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1</v>
      </c>
      <c r="Q283">
        <v>0</v>
      </c>
      <c r="R283">
        <v>0</v>
      </c>
      <c r="X283" t="s">
        <v>127</v>
      </c>
      <c r="Y283">
        <v>0</v>
      </c>
      <c r="Z283">
        <v>0</v>
      </c>
      <c r="AA283">
        <v>0</v>
      </c>
      <c r="AB283">
        <v>1</v>
      </c>
      <c r="AC283">
        <v>0</v>
      </c>
      <c r="AD283">
        <v>0</v>
      </c>
      <c r="AE283">
        <v>0</v>
      </c>
      <c r="AG283" t="s">
        <v>120</v>
      </c>
      <c r="AH283" t="s">
        <v>158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1</v>
      </c>
      <c r="AO283">
        <v>0</v>
      </c>
      <c r="AP283">
        <v>0</v>
      </c>
      <c r="BA283" t="s">
        <v>107</v>
      </c>
      <c r="BB283" t="e">
        <f ca="1">- Useful but _xludf.not as good as a regular degree</f>
        <v>#NAME?</v>
      </c>
      <c r="BD283" t="e">
        <f ca="1">- Project Management / Accountancy - Tourism / Restaurant _xludf.and hotel Management</f>
        <v>#NAME?</v>
      </c>
      <c r="BE283">
        <v>0</v>
      </c>
      <c r="BF283">
        <v>0</v>
      </c>
      <c r="BG283">
        <v>1</v>
      </c>
      <c r="BH283">
        <v>1</v>
      </c>
      <c r="BI283">
        <v>0</v>
      </c>
      <c r="BJ283">
        <v>0</v>
      </c>
      <c r="BK283">
        <v>0</v>
      </c>
      <c r="BL283">
        <v>0</v>
      </c>
      <c r="BN283" t="s">
        <v>107</v>
      </c>
      <c r="BQ283" t="e">
        <f ca="1">- No internet connection / computer</f>
        <v>#NAME?</v>
      </c>
      <c r="BR283">
        <v>0</v>
      </c>
      <c r="BS283">
        <v>0</v>
      </c>
      <c r="BT283">
        <v>1</v>
      </c>
      <c r="BU283">
        <v>0</v>
      </c>
      <c r="BV283">
        <v>0</v>
      </c>
      <c r="BW283">
        <v>0</v>
      </c>
      <c r="BX283" t="s">
        <v>179</v>
      </c>
      <c r="BY283" t="e">
        <f ca="1">- Very Useful, as good as a regular degree - Useful but _xludf.not as good as going to university</f>
        <v>#NAME?</v>
      </c>
      <c r="BZ283">
        <v>1</v>
      </c>
      <c r="CA283">
        <v>0</v>
      </c>
      <c r="CB283">
        <v>1</v>
      </c>
      <c r="CC283">
        <v>0</v>
      </c>
      <c r="CD283">
        <v>0</v>
      </c>
      <c r="CE283" t="e">
        <f ca="1">- Teachers</f>
        <v>#NAME?</v>
      </c>
      <c r="CF283">
        <v>0</v>
      </c>
      <c r="CG283">
        <v>0</v>
      </c>
      <c r="CH283">
        <v>1</v>
      </c>
      <c r="CI283">
        <v>0</v>
      </c>
      <c r="CJ283">
        <v>0</v>
      </c>
      <c r="CK283">
        <v>0</v>
      </c>
      <c r="CL283">
        <v>0</v>
      </c>
      <c r="CN283" t="s">
        <v>109</v>
      </c>
      <c r="CO283" t="s">
        <v>110</v>
      </c>
      <c r="CP283" t="s">
        <v>111</v>
      </c>
      <c r="CQ283">
        <v>3926763</v>
      </c>
      <c r="CR283" t="s">
        <v>966</v>
      </c>
      <c r="CS283" t="s">
        <v>967</v>
      </c>
      <c r="CT283">
        <v>283</v>
      </c>
    </row>
    <row r="284" spans="1:98">
      <c r="A284">
        <v>283</v>
      </c>
      <c r="B284" t="s">
        <v>968</v>
      </c>
      <c r="C284">
        <v>25</v>
      </c>
      <c r="D284" t="s">
        <v>115</v>
      </c>
      <c r="E284" t="s">
        <v>156</v>
      </c>
      <c r="F284" t="s">
        <v>100</v>
      </c>
      <c r="G284" t="s">
        <v>117</v>
      </c>
      <c r="J284" t="s">
        <v>118</v>
      </c>
      <c r="K284">
        <v>0</v>
      </c>
      <c r="L284">
        <v>0</v>
      </c>
      <c r="M284">
        <v>0</v>
      </c>
      <c r="N284">
        <v>1</v>
      </c>
      <c r="O284">
        <v>0</v>
      </c>
      <c r="P284">
        <v>0</v>
      </c>
      <c r="Q284">
        <v>0</v>
      </c>
      <c r="R284">
        <v>0</v>
      </c>
      <c r="X284" t="s">
        <v>119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1</v>
      </c>
      <c r="AE284">
        <v>0</v>
      </c>
      <c r="AG284" t="s">
        <v>120</v>
      </c>
      <c r="AH284" t="s">
        <v>146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1</v>
      </c>
      <c r="BA284" t="s">
        <v>107</v>
      </c>
      <c r="BB284" t="e">
        <f ca="1">- Useful but _xludf.not as good as a regular degree</f>
        <v>#NAME?</v>
      </c>
      <c r="BD284" t="e">
        <f ca="1">- Project Management / Accountancy</f>
        <v>#NAME?</v>
      </c>
      <c r="BE284">
        <v>0</v>
      </c>
      <c r="BF284">
        <v>0</v>
      </c>
      <c r="BG284">
        <v>1</v>
      </c>
      <c r="BH284">
        <v>0</v>
      </c>
      <c r="BI284">
        <v>0</v>
      </c>
      <c r="BJ284">
        <v>0</v>
      </c>
      <c r="BK284">
        <v>0</v>
      </c>
      <c r="BL284">
        <v>0</v>
      </c>
      <c r="BN284" t="s">
        <v>107</v>
      </c>
      <c r="BQ284" t="e">
        <f ca="1">- Cannot afford The courses - Donâ€™t know how to _xludf.find/enroll in a suitable program</f>
        <v>#NAME?</v>
      </c>
      <c r="BR284">
        <v>0</v>
      </c>
      <c r="BS284">
        <v>0</v>
      </c>
      <c r="BT284">
        <v>0</v>
      </c>
      <c r="BU284">
        <v>1</v>
      </c>
      <c r="BV284">
        <v>1</v>
      </c>
      <c r="BW284">
        <v>0</v>
      </c>
      <c r="BX284" t="s">
        <v>108</v>
      </c>
      <c r="BY284" t="s">
        <v>199</v>
      </c>
      <c r="BZ284">
        <v>1</v>
      </c>
      <c r="CA284">
        <v>0</v>
      </c>
      <c r="CB284">
        <v>0</v>
      </c>
      <c r="CC284">
        <v>0</v>
      </c>
      <c r="CD284">
        <v>1</v>
      </c>
      <c r="CE284" t="e">
        <f ca="1">- Facebook groups/pages  - Friends</f>
        <v>#NAME?</v>
      </c>
      <c r="CF284">
        <v>1</v>
      </c>
      <c r="CG284">
        <v>0</v>
      </c>
      <c r="CH284">
        <v>0</v>
      </c>
      <c r="CI284">
        <v>0</v>
      </c>
      <c r="CJ284">
        <v>0</v>
      </c>
      <c r="CK284">
        <v>1</v>
      </c>
      <c r="CL284">
        <v>0</v>
      </c>
      <c r="CN284" t="s">
        <v>109</v>
      </c>
      <c r="CO284" t="s">
        <v>110</v>
      </c>
      <c r="CP284" t="s">
        <v>111</v>
      </c>
      <c r="CQ284">
        <v>3926800</v>
      </c>
      <c r="CR284" t="s">
        <v>969</v>
      </c>
      <c r="CS284" t="s">
        <v>970</v>
      </c>
      <c r="CT284">
        <v>284</v>
      </c>
    </row>
    <row r="285" spans="1:98">
      <c r="A285">
        <v>284</v>
      </c>
      <c r="B285" t="s">
        <v>97</v>
      </c>
      <c r="C285">
        <v>21</v>
      </c>
      <c r="D285" t="s">
        <v>98</v>
      </c>
      <c r="E285" t="s">
        <v>177</v>
      </c>
      <c r="F285" t="s">
        <v>183</v>
      </c>
      <c r="G285" t="s">
        <v>117</v>
      </c>
      <c r="J285" t="s">
        <v>334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1</v>
      </c>
      <c r="R285">
        <v>1</v>
      </c>
      <c r="X285" t="s">
        <v>341</v>
      </c>
      <c r="Y285">
        <v>1</v>
      </c>
      <c r="Z285">
        <v>1</v>
      </c>
      <c r="AA285">
        <v>0</v>
      </c>
      <c r="AB285">
        <v>1</v>
      </c>
      <c r="AC285">
        <v>0</v>
      </c>
      <c r="AD285">
        <v>0</v>
      </c>
      <c r="AE285">
        <v>0</v>
      </c>
      <c r="AG285" t="s">
        <v>120</v>
      </c>
      <c r="AH285" t="s">
        <v>184</v>
      </c>
      <c r="AI285">
        <v>1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R285" t="s">
        <v>107</v>
      </c>
      <c r="AS285" t="e">
        <f ca="1">- Cannot contact public servants _xludf.or Teachers - Retrieving papers is expensive _xludf.now _xludf.and I Do _xludf.not Have The money - Donâ€™t Have family in Syria to _xludf.help me</f>
        <v>#NAME?</v>
      </c>
      <c r="AT285">
        <v>0</v>
      </c>
      <c r="AU285">
        <v>0</v>
      </c>
      <c r="AV285">
        <v>1</v>
      </c>
      <c r="AW285">
        <v>1</v>
      </c>
      <c r="AX285">
        <v>1</v>
      </c>
      <c r="AY285">
        <v>0</v>
      </c>
      <c r="BA285" t="s">
        <v>107</v>
      </c>
      <c r="BB285" t="e">
        <f ca="1">- Useful but _xludf.not as good as a regular degree</f>
        <v>#NAME?</v>
      </c>
      <c r="BD285" t="e">
        <f ca="1">- Project Management / Accountancy</f>
        <v>#NAME?</v>
      </c>
      <c r="BE285">
        <v>0</v>
      </c>
      <c r="BF285">
        <v>0</v>
      </c>
      <c r="BG285">
        <v>1</v>
      </c>
      <c r="BH285">
        <v>0</v>
      </c>
      <c r="BI285">
        <v>0</v>
      </c>
      <c r="BJ285">
        <v>0</v>
      </c>
      <c r="BK285">
        <v>0</v>
      </c>
      <c r="BL285">
        <v>0</v>
      </c>
      <c r="BN285" t="s">
        <v>107</v>
      </c>
      <c r="BQ285" t="e">
        <f ca="1">- Cannot afford The courses - Donâ€™t know how to _xludf.find/enroll in a suitable program</f>
        <v>#NAME?</v>
      </c>
      <c r="BR285">
        <v>0</v>
      </c>
      <c r="BS285">
        <v>0</v>
      </c>
      <c r="BT285">
        <v>0</v>
      </c>
      <c r="BU285">
        <v>1</v>
      </c>
      <c r="BV285">
        <v>1</v>
      </c>
      <c r="BW285">
        <v>0</v>
      </c>
      <c r="BX285" t="s">
        <v>179</v>
      </c>
      <c r="BY285" t="e">
        <f ca="1">- Very Useful, as good as a regular degree - Useful but _xludf.not as good as going to university</f>
        <v>#NAME?</v>
      </c>
      <c r="BZ285">
        <v>1</v>
      </c>
      <c r="CA285">
        <v>0</v>
      </c>
      <c r="CB285">
        <v>1</v>
      </c>
      <c r="CC285">
        <v>0</v>
      </c>
      <c r="CD285">
        <v>0</v>
      </c>
      <c r="CE285" t="e">
        <f ca="1">- Friends - Teachers</f>
        <v>#NAME?</v>
      </c>
      <c r="CF285">
        <v>1</v>
      </c>
      <c r="CG285">
        <v>0</v>
      </c>
      <c r="CH285">
        <v>1</v>
      </c>
      <c r="CI285">
        <v>0</v>
      </c>
      <c r="CJ285">
        <v>0</v>
      </c>
      <c r="CK285">
        <v>0</v>
      </c>
      <c r="CL285">
        <v>0</v>
      </c>
      <c r="CN285" t="s">
        <v>109</v>
      </c>
      <c r="CO285" t="s">
        <v>110</v>
      </c>
      <c r="CP285" t="s">
        <v>111</v>
      </c>
      <c r="CQ285">
        <v>3926828</v>
      </c>
      <c r="CR285" t="s">
        <v>971</v>
      </c>
      <c r="CS285" t="s">
        <v>972</v>
      </c>
      <c r="CT285">
        <v>285</v>
      </c>
    </row>
    <row r="286" spans="1:98">
      <c r="A286">
        <v>285</v>
      </c>
      <c r="B286" t="s">
        <v>97</v>
      </c>
      <c r="C286">
        <v>28</v>
      </c>
      <c r="D286" t="s">
        <v>115</v>
      </c>
      <c r="E286" t="s">
        <v>168</v>
      </c>
      <c r="F286" t="s">
        <v>157</v>
      </c>
      <c r="G286" t="s">
        <v>117</v>
      </c>
      <c r="J286" t="s">
        <v>145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1</v>
      </c>
      <c r="R286">
        <v>0</v>
      </c>
      <c r="X286" t="s">
        <v>209</v>
      </c>
      <c r="Y286">
        <v>0</v>
      </c>
      <c r="Z286">
        <v>0</v>
      </c>
      <c r="AA286">
        <v>0</v>
      </c>
      <c r="AB286">
        <v>1</v>
      </c>
      <c r="AC286">
        <v>0</v>
      </c>
      <c r="AD286">
        <v>1</v>
      </c>
      <c r="AE286">
        <v>0</v>
      </c>
      <c r="AG286" t="s">
        <v>120</v>
      </c>
      <c r="AH286" t="s">
        <v>273</v>
      </c>
      <c r="AI286">
        <v>0</v>
      </c>
      <c r="AJ286">
        <v>1</v>
      </c>
      <c r="AK286">
        <v>0</v>
      </c>
      <c r="AL286">
        <v>1</v>
      </c>
      <c r="AM286">
        <v>0</v>
      </c>
      <c r="AN286">
        <v>1</v>
      </c>
      <c r="AO286">
        <v>1</v>
      </c>
      <c r="AP286">
        <v>0</v>
      </c>
      <c r="BA286" t="s">
        <v>107</v>
      </c>
      <c r="BB286" t="e">
        <f ca="1">- Useful but _xludf.not as good as a regular degree</f>
        <v>#NAME?</v>
      </c>
      <c r="BD286" t="e">
        <f ca="1">- Mechanics _xludf.and machinery- Nursing / medical care</f>
        <v>#NAME?</v>
      </c>
      <c r="BE286">
        <v>0</v>
      </c>
      <c r="BF286">
        <v>0</v>
      </c>
      <c r="BG286">
        <v>0</v>
      </c>
      <c r="BH286">
        <v>0</v>
      </c>
      <c r="BI286">
        <v>1</v>
      </c>
      <c r="BJ286">
        <v>0</v>
      </c>
      <c r="BK286">
        <v>1</v>
      </c>
      <c r="BL286">
        <v>0</v>
      </c>
      <c r="BN286" t="s">
        <v>107</v>
      </c>
      <c r="BQ286" t="e">
        <f ca="1">- _xludf.not available in subjects I want to study - Cannot afford The courses</f>
        <v>#NAME?</v>
      </c>
      <c r="BR286">
        <v>1</v>
      </c>
      <c r="BS286">
        <v>0</v>
      </c>
      <c r="BT286">
        <v>0</v>
      </c>
      <c r="BU286">
        <v>0</v>
      </c>
      <c r="BV286">
        <v>1</v>
      </c>
      <c r="BW286">
        <v>0</v>
      </c>
      <c r="BX286" t="s">
        <v>108</v>
      </c>
      <c r="BY286" t="e">
        <f ca="1">- Useful but _xludf.not as good as going to university</f>
        <v>#NAME?</v>
      </c>
      <c r="BZ286">
        <v>1</v>
      </c>
      <c r="CA286">
        <v>0</v>
      </c>
      <c r="CB286">
        <v>0</v>
      </c>
      <c r="CC286">
        <v>0</v>
      </c>
      <c r="CD286">
        <v>0</v>
      </c>
      <c r="CE286" t="e">
        <f ca="1">- Facebook groups/pages  - Friends</f>
        <v>#NAME?</v>
      </c>
      <c r="CF286">
        <v>1</v>
      </c>
      <c r="CG286">
        <v>0</v>
      </c>
      <c r="CH286">
        <v>0</v>
      </c>
      <c r="CI286">
        <v>0</v>
      </c>
      <c r="CJ286">
        <v>0</v>
      </c>
      <c r="CK286">
        <v>1</v>
      </c>
      <c r="CL286">
        <v>0</v>
      </c>
      <c r="CN286" t="s">
        <v>109</v>
      </c>
      <c r="CO286" t="s">
        <v>110</v>
      </c>
      <c r="CP286" t="s">
        <v>111</v>
      </c>
      <c r="CQ286">
        <v>3926887</v>
      </c>
      <c r="CR286" t="s">
        <v>973</v>
      </c>
      <c r="CS286" t="s">
        <v>974</v>
      </c>
      <c r="CT286">
        <v>286</v>
      </c>
    </row>
    <row r="287" spans="1:98">
      <c r="A287">
        <v>286</v>
      </c>
      <c r="B287" t="s">
        <v>296</v>
      </c>
      <c r="C287">
        <v>21</v>
      </c>
      <c r="D287" t="s">
        <v>115</v>
      </c>
      <c r="E287" t="s">
        <v>133</v>
      </c>
      <c r="F287" t="s">
        <v>277</v>
      </c>
      <c r="G287" t="s">
        <v>117</v>
      </c>
      <c r="J287" t="s">
        <v>506</v>
      </c>
      <c r="K287">
        <v>0</v>
      </c>
      <c r="L287">
        <v>0</v>
      </c>
      <c r="M287">
        <v>0</v>
      </c>
      <c r="N287">
        <v>1</v>
      </c>
      <c r="O287">
        <v>0</v>
      </c>
      <c r="P287">
        <v>1</v>
      </c>
      <c r="Q287">
        <v>0</v>
      </c>
      <c r="R287">
        <v>0</v>
      </c>
      <c r="X287" t="s">
        <v>535</v>
      </c>
      <c r="Y287">
        <v>0</v>
      </c>
      <c r="Z287">
        <v>1</v>
      </c>
      <c r="AA287">
        <v>0</v>
      </c>
      <c r="AB287">
        <v>1</v>
      </c>
      <c r="AC287">
        <v>0</v>
      </c>
      <c r="AD287">
        <v>0</v>
      </c>
      <c r="AE287">
        <v>0</v>
      </c>
      <c r="AG287" t="s">
        <v>120</v>
      </c>
      <c r="AH287" t="s">
        <v>139</v>
      </c>
      <c r="AI287">
        <v>0</v>
      </c>
      <c r="AJ287">
        <v>0</v>
      </c>
      <c r="AK287">
        <v>1</v>
      </c>
      <c r="AL287">
        <v>0</v>
      </c>
      <c r="AM287">
        <v>0</v>
      </c>
      <c r="AN287">
        <v>0</v>
      </c>
      <c r="AO287">
        <v>0</v>
      </c>
      <c r="AP287">
        <v>0</v>
      </c>
      <c r="AQ287" t="s">
        <v>975</v>
      </c>
      <c r="BA287" t="s">
        <v>107</v>
      </c>
      <c r="BB287" t="e">
        <f ca="1">- Useful but _xludf.not as good as a regular degree</f>
        <v>#NAME?</v>
      </c>
      <c r="BD287" t="e">
        <f ca="1">- Construction (builder, carpenter, electrician, blacksmith) - Project Management / Accountancy</f>
        <v>#NAME?</v>
      </c>
      <c r="BE287">
        <v>0</v>
      </c>
      <c r="BF287">
        <v>0</v>
      </c>
      <c r="BG287">
        <v>1</v>
      </c>
      <c r="BH287">
        <v>0</v>
      </c>
      <c r="BI287">
        <v>0</v>
      </c>
      <c r="BJ287">
        <v>1</v>
      </c>
      <c r="BK287">
        <v>0</v>
      </c>
      <c r="BL287">
        <v>0</v>
      </c>
      <c r="BN287" t="s">
        <v>107</v>
      </c>
      <c r="BQ287" t="e">
        <f ca="1">- No internet connection / computer - Cannot afford The courses</f>
        <v>#NAME?</v>
      </c>
      <c r="BR287">
        <v>0</v>
      </c>
      <c r="BS287">
        <v>0</v>
      </c>
      <c r="BT287">
        <v>1</v>
      </c>
      <c r="BU287">
        <v>0</v>
      </c>
      <c r="BV287">
        <v>1</v>
      </c>
      <c r="BW287">
        <v>0</v>
      </c>
      <c r="BX287" t="s">
        <v>179</v>
      </c>
      <c r="BY287" t="e">
        <f ca="1">- Useful but _xludf.not as good as going to university</f>
        <v>#NAME?</v>
      </c>
      <c r="BZ287">
        <v>1</v>
      </c>
      <c r="CA287">
        <v>0</v>
      </c>
      <c r="CB287">
        <v>0</v>
      </c>
      <c r="CC287">
        <v>0</v>
      </c>
      <c r="CD287">
        <v>0</v>
      </c>
      <c r="CE287" t="e">
        <f ca="1">- Teachers</f>
        <v>#NAME?</v>
      </c>
      <c r="CF287">
        <v>0</v>
      </c>
      <c r="CG287">
        <v>0</v>
      </c>
      <c r="CH287">
        <v>1</v>
      </c>
      <c r="CI287">
        <v>0</v>
      </c>
      <c r="CJ287">
        <v>0</v>
      </c>
      <c r="CK287">
        <v>0</v>
      </c>
      <c r="CL287">
        <v>0</v>
      </c>
      <c r="CN287" t="s">
        <v>109</v>
      </c>
      <c r="CO287" t="s">
        <v>110</v>
      </c>
      <c r="CP287" t="s">
        <v>111</v>
      </c>
      <c r="CQ287">
        <v>3926901</v>
      </c>
      <c r="CR287" t="s">
        <v>976</v>
      </c>
      <c r="CS287" t="s">
        <v>977</v>
      </c>
      <c r="CT287">
        <v>287</v>
      </c>
    </row>
    <row r="288" spans="1:98">
      <c r="A288">
        <v>287</v>
      </c>
      <c r="B288" t="s">
        <v>97</v>
      </c>
      <c r="C288">
        <v>23</v>
      </c>
      <c r="D288" t="s">
        <v>98</v>
      </c>
      <c r="E288" t="s">
        <v>177</v>
      </c>
      <c r="F288" t="s">
        <v>169</v>
      </c>
      <c r="G288" t="s">
        <v>207</v>
      </c>
      <c r="J288" t="s">
        <v>126</v>
      </c>
      <c r="K288">
        <v>0</v>
      </c>
      <c r="L288">
        <v>0</v>
      </c>
      <c r="M288">
        <v>0</v>
      </c>
      <c r="N288">
        <v>0</v>
      </c>
      <c r="O288">
        <v>1</v>
      </c>
      <c r="P288">
        <v>0</v>
      </c>
      <c r="Q288">
        <v>1</v>
      </c>
      <c r="R288">
        <v>0</v>
      </c>
      <c r="X288" t="s">
        <v>308</v>
      </c>
      <c r="Y288">
        <v>0</v>
      </c>
      <c r="Z288">
        <v>0</v>
      </c>
      <c r="AA288">
        <v>0</v>
      </c>
      <c r="AB288">
        <v>0</v>
      </c>
      <c r="AC288">
        <v>1</v>
      </c>
      <c r="AD288">
        <v>0</v>
      </c>
      <c r="AE288">
        <v>0</v>
      </c>
      <c r="AG288" t="s">
        <v>137</v>
      </c>
      <c r="AH288" t="s">
        <v>129</v>
      </c>
      <c r="AI288">
        <v>0</v>
      </c>
      <c r="AJ288">
        <v>1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BA288" t="s">
        <v>107</v>
      </c>
      <c r="BB288" t="e">
        <f ca="1">- Very Useful _xludf.and provides a job opportunity _xludf.right away.</f>
        <v>#NAME?</v>
      </c>
      <c r="BD288" t="s">
        <v>139</v>
      </c>
      <c r="BE288">
        <v>0</v>
      </c>
      <c r="BF288">
        <v>1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 t="s">
        <v>978</v>
      </c>
      <c r="BN288" t="s">
        <v>107</v>
      </c>
      <c r="BQ288" t="e">
        <f ca="1">- Do _xludf.not _xludf.count towards a recognized qualification</f>
        <v>#NAME?</v>
      </c>
      <c r="BR288">
        <v>0</v>
      </c>
      <c r="BS288">
        <v>1</v>
      </c>
      <c r="BT288">
        <v>0</v>
      </c>
      <c r="BU288">
        <v>0</v>
      </c>
      <c r="BV288">
        <v>0</v>
      </c>
      <c r="BW288">
        <v>0</v>
      </c>
      <c r="BX288" t="s">
        <v>108</v>
      </c>
      <c r="BY288" t="s">
        <v>199</v>
      </c>
      <c r="BZ288">
        <v>1</v>
      </c>
      <c r="CA288">
        <v>0</v>
      </c>
      <c r="CB288">
        <v>0</v>
      </c>
      <c r="CC288">
        <v>0</v>
      </c>
      <c r="CD288">
        <v>1</v>
      </c>
      <c r="CE288" t="e">
        <f ca="1">- Facebook groups/pages  - Friends</f>
        <v>#NAME?</v>
      </c>
      <c r="CF288">
        <v>1</v>
      </c>
      <c r="CG288">
        <v>0</v>
      </c>
      <c r="CH288">
        <v>0</v>
      </c>
      <c r="CI288">
        <v>0</v>
      </c>
      <c r="CJ288">
        <v>0</v>
      </c>
      <c r="CK288">
        <v>1</v>
      </c>
      <c r="CL288">
        <v>0</v>
      </c>
      <c r="CN288" t="s">
        <v>109</v>
      </c>
      <c r="CO288" t="s">
        <v>110</v>
      </c>
      <c r="CP288" t="s">
        <v>111</v>
      </c>
      <c r="CQ288">
        <v>3927241</v>
      </c>
      <c r="CR288" t="s">
        <v>979</v>
      </c>
      <c r="CS288" t="s">
        <v>980</v>
      </c>
      <c r="CT288">
        <v>288</v>
      </c>
    </row>
    <row r="289" spans="1:98">
      <c r="A289">
        <v>288</v>
      </c>
      <c r="B289" t="s">
        <v>981</v>
      </c>
      <c r="C289">
        <v>21</v>
      </c>
      <c r="D289" t="s">
        <v>98</v>
      </c>
      <c r="E289" t="s">
        <v>600</v>
      </c>
      <c r="F289" t="s">
        <v>169</v>
      </c>
      <c r="G289" t="s">
        <v>101</v>
      </c>
      <c r="H289" t="s">
        <v>102</v>
      </c>
      <c r="U289" t="s">
        <v>145</v>
      </c>
      <c r="AG289" t="s">
        <v>104</v>
      </c>
      <c r="AH289" t="s">
        <v>129</v>
      </c>
      <c r="AI289">
        <v>0</v>
      </c>
      <c r="AJ289">
        <v>1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BA289" t="s">
        <v>107</v>
      </c>
      <c r="BB289" t="e">
        <f ca="1">- Useful but _xludf.not as good as a regular degree</f>
        <v>#NAME?</v>
      </c>
      <c r="BD289" t="e">
        <f ca="1">- Project Management / Accountancy</f>
        <v>#NAME?</v>
      </c>
      <c r="BE289">
        <v>0</v>
      </c>
      <c r="BF289">
        <v>0</v>
      </c>
      <c r="BG289">
        <v>1</v>
      </c>
      <c r="BH289">
        <v>0</v>
      </c>
      <c r="BI289">
        <v>0</v>
      </c>
      <c r="BJ289">
        <v>0</v>
      </c>
      <c r="BK289">
        <v>0</v>
      </c>
      <c r="BL289">
        <v>0</v>
      </c>
      <c r="BN289" t="s">
        <v>107</v>
      </c>
      <c r="BQ289" t="e">
        <f ca="1">- Do _xludf.not _xludf.count towards a recognized qualification - Donâ€™t know how to _xludf.find/enroll in a suitable program</f>
        <v>#NAME?</v>
      </c>
      <c r="BR289">
        <v>0</v>
      </c>
      <c r="BS289">
        <v>1</v>
      </c>
      <c r="BT289">
        <v>0</v>
      </c>
      <c r="BU289">
        <v>1</v>
      </c>
      <c r="BV289">
        <v>0</v>
      </c>
      <c r="BW289">
        <v>0</v>
      </c>
      <c r="BX289" t="s">
        <v>108</v>
      </c>
      <c r="BY289" t="e">
        <f ca="1">- Useful but _xludf.not as good as going to university</f>
        <v>#NAME?</v>
      </c>
      <c r="BZ289">
        <v>1</v>
      </c>
      <c r="CA289">
        <v>0</v>
      </c>
      <c r="CB289">
        <v>0</v>
      </c>
      <c r="CC289">
        <v>0</v>
      </c>
      <c r="CD289">
        <v>0</v>
      </c>
      <c r="CE289" t="e">
        <f ca="1">- Facebook groups/pages</f>
        <v>#NAME?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1</v>
      </c>
      <c r="CL289">
        <v>0</v>
      </c>
      <c r="CN289" t="s">
        <v>109</v>
      </c>
      <c r="CO289" t="s">
        <v>110</v>
      </c>
      <c r="CP289" t="s">
        <v>111</v>
      </c>
      <c r="CQ289">
        <v>3927280</v>
      </c>
      <c r="CR289" t="s">
        <v>982</v>
      </c>
      <c r="CS289" t="s">
        <v>983</v>
      </c>
      <c r="CT289">
        <v>289</v>
      </c>
    </row>
    <row r="290" spans="1:98">
      <c r="A290">
        <v>289</v>
      </c>
      <c r="B290" t="s">
        <v>97</v>
      </c>
      <c r="C290">
        <v>19</v>
      </c>
      <c r="D290" t="s">
        <v>115</v>
      </c>
      <c r="E290" t="s">
        <v>162</v>
      </c>
      <c r="F290" t="s">
        <v>169</v>
      </c>
      <c r="G290" t="s">
        <v>117</v>
      </c>
      <c r="J290" t="s">
        <v>145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1</v>
      </c>
      <c r="R290">
        <v>0</v>
      </c>
      <c r="X290" t="s">
        <v>127</v>
      </c>
      <c r="Y290">
        <v>0</v>
      </c>
      <c r="Z290">
        <v>0</v>
      </c>
      <c r="AA290">
        <v>0</v>
      </c>
      <c r="AB290">
        <v>1</v>
      </c>
      <c r="AC290">
        <v>0</v>
      </c>
      <c r="AD290">
        <v>0</v>
      </c>
      <c r="AE290">
        <v>0</v>
      </c>
      <c r="AG290" t="s">
        <v>128</v>
      </c>
      <c r="AH290" t="s">
        <v>350</v>
      </c>
      <c r="AI290">
        <v>0</v>
      </c>
      <c r="AJ290">
        <v>1</v>
      </c>
      <c r="AK290">
        <v>0</v>
      </c>
      <c r="AL290">
        <v>1</v>
      </c>
      <c r="AM290">
        <v>0</v>
      </c>
      <c r="AN290">
        <v>0</v>
      </c>
      <c r="AO290">
        <v>0</v>
      </c>
      <c r="AP290">
        <v>1</v>
      </c>
      <c r="BA290" t="s">
        <v>107</v>
      </c>
      <c r="BB290" t="e">
        <f ca="1">- Useful but _xludf.not as good as a regular degree</f>
        <v>#NAME?</v>
      </c>
      <c r="BD290" t="e">
        <f ca="1">- Mechanics _xludf.and machinery- Project Management / Accountancy</f>
        <v>#NAME?</v>
      </c>
      <c r="BE290">
        <v>0</v>
      </c>
      <c r="BF290">
        <v>0</v>
      </c>
      <c r="BG290">
        <v>1</v>
      </c>
      <c r="BH290">
        <v>0</v>
      </c>
      <c r="BI290">
        <v>0</v>
      </c>
      <c r="BJ290">
        <v>0</v>
      </c>
      <c r="BK290">
        <v>1</v>
      </c>
      <c r="BL290">
        <v>0</v>
      </c>
      <c r="BN290" t="s">
        <v>107</v>
      </c>
      <c r="BQ290" t="e">
        <f ca="1">- Do _xludf.not _xludf.count towards a recognized qualification - _xludf.not available in _xludf.Arabic</f>
        <v>#NAME?</v>
      </c>
      <c r="BR290">
        <v>0</v>
      </c>
      <c r="BS290">
        <v>1</v>
      </c>
      <c r="BT290">
        <v>0</v>
      </c>
      <c r="BU290">
        <v>0</v>
      </c>
      <c r="BV290">
        <v>0</v>
      </c>
      <c r="BW290">
        <v>1</v>
      </c>
      <c r="BX290" t="s">
        <v>179</v>
      </c>
      <c r="BY290" t="e">
        <f ca="1">- Useful but _xludf.not as good as going to university</f>
        <v>#NAME?</v>
      </c>
      <c r="BZ290">
        <v>1</v>
      </c>
      <c r="CA290">
        <v>0</v>
      </c>
      <c r="CB290">
        <v>0</v>
      </c>
      <c r="CC290">
        <v>0</v>
      </c>
      <c r="CD290">
        <v>0</v>
      </c>
      <c r="CE290" t="e">
        <f ca="1">- Facebook groups/pages  - Friends</f>
        <v>#NAME?</v>
      </c>
      <c r="CF290">
        <v>1</v>
      </c>
      <c r="CG290">
        <v>0</v>
      </c>
      <c r="CH290">
        <v>0</v>
      </c>
      <c r="CI290">
        <v>0</v>
      </c>
      <c r="CJ290">
        <v>0</v>
      </c>
      <c r="CK290">
        <v>1</v>
      </c>
      <c r="CL290">
        <v>0</v>
      </c>
      <c r="CN290" t="s">
        <v>109</v>
      </c>
      <c r="CO290" t="s">
        <v>110</v>
      </c>
      <c r="CP290" t="s">
        <v>111</v>
      </c>
      <c r="CQ290">
        <v>3927281</v>
      </c>
      <c r="CR290" t="s">
        <v>984</v>
      </c>
      <c r="CS290" t="s">
        <v>985</v>
      </c>
      <c r="CT290">
        <v>290</v>
      </c>
    </row>
    <row r="291" spans="1:98">
      <c r="A291">
        <v>290</v>
      </c>
      <c r="B291" t="s">
        <v>143</v>
      </c>
      <c r="C291">
        <v>22</v>
      </c>
      <c r="D291" t="s">
        <v>98</v>
      </c>
      <c r="E291" t="s">
        <v>168</v>
      </c>
      <c r="F291" t="s">
        <v>169</v>
      </c>
      <c r="G291" t="s">
        <v>117</v>
      </c>
      <c r="J291" t="s">
        <v>145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1</v>
      </c>
      <c r="R291">
        <v>0</v>
      </c>
      <c r="X291" t="s">
        <v>263</v>
      </c>
      <c r="Y291">
        <v>1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G291" t="s">
        <v>120</v>
      </c>
      <c r="AH291" t="s">
        <v>129</v>
      </c>
      <c r="AI291">
        <v>0</v>
      </c>
      <c r="AJ291">
        <v>1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BA291" t="s">
        <v>106</v>
      </c>
      <c r="BB291" t="e">
        <f ca="1">- Very Useful _xludf.and provides a job opportunity _xludf.right away.</f>
        <v>#NAME?</v>
      </c>
      <c r="BD291" t="e">
        <f ca="1">- Nursing / medical care   Other</f>
        <v>#NAME?</v>
      </c>
      <c r="BE291">
        <v>0</v>
      </c>
      <c r="BF291">
        <v>1</v>
      </c>
      <c r="BG291">
        <v>0</v>
      </c>
      <c r="BH291">
        <v>0</v>
      </c>
      <c r="BI291">
        <v>1</v>
      </c>
      <c r="BJ291">
        <v>0</v>
      </c>
      <c r="BK291">
        <v>0</v>
      </c>
      <c r="BL291">
        <v>0</v>
      </c>
      <c r="BM291" t="s">
        <v>986</v>
      </c>
      <c r="BN291" t="s">
        <v>107</v>
      </c>
      <c r="BQ291" t="e">
        <f ca="1">- No internet connection / computer</f>
        <v>#NAME?</v>
      </c>
      <c r="BR291">
        <v>0</v>
      </c>
      <c r="BS291">
        <v>0</v>
      </c>
      <c r="BT291">
        <v>1</v>
      </c>
      <c r="BU291">
        <v>0</v>
      </c>
      <c r="BV291">
        <v>0</v>
      </c>
      <c r="BW291">
        <v>0</v>
      </c>
      <c r="BX291" t="s">
        <v>179</v>
      </c>
      <c r="BY291" t="e">
        <f ca="1">- Useful but _xludf.not as good as going to university</f>
        <v>#NAME?</v>
      </c>
      <c r="BZ291">
        <v>1</v>
      </c>
      <c r="CA291">
        <v>0</v>
      </c>
      <c r="CB291">
        <v>0</v>
      </c>
      <c r="CC291">
        <v>0</v>
      </c>
      <c r="CD291">
        <v>0</v>
      </c>
      <c r="CE291" t="e">
        <f ca="1">- Facebook groups/pages  - Friends</f>
        <v>#NAME?</v>
      </c>
      <c r="CF291">
        <v>1</v>
      </c>
      <c r="CG291">
        <v>0</v>
      </c>
      <c r="CH291">
        <v>0</v>
      </c>
      <c r="CI291">
        <v>0</v>
      </c>
      <c r="CJ291">
        <v>0</v>
      </c>
      <c r="CK291">
        <v>1</v>
      </c>
      <c r="CL291">
        <v>0</v>
      </c>
      <c r="CN291" t="s">
        <v>109</v>
      </c>
      <c r="CO291" t="s">
        <v>110</v>
      </c>
      <c r="CP291" t="s">
        <v>111</v>
      </c>
      <c r="CQ291">
        <v>3927296</v>
      </c>
      <c r="CR291" t="s">
        <v>987</v>
      </c>
      <c r="CS291" t="s">
        <v>988</v>
      </c>
      <c r="CT291">
        <v>291</v>
      </c>
    </row>
    <row r="292" spans="1:98">
      <c r="A292">
        <v>291</v>
      </c>
      <c r="B292" t="s">
        <v>97</v>
      </c>
      <c r="C292">
        <v>25</v>
      </c>
      <c r="D292" t="s">
        <v>115</v>
      </c>
      <c r="E292" t="s">
        <v>451</v>
      </c>
      <c r="F292" t="s">
        <v>100</v>
      </c>
      <c r="G292" t="s">
        <v>117</v>
      </c>
      <c r="J292" t="s">
        <v>492</v>
      </c>
      <c r="K292">
        <v>0</v>
      </c>
      <c r="L292">
        <v>0</v>
      </c>
      <c r="M292">
        <v>0</v>
      </c>
      <c r="N292">
        <v>0</v>
      </c>
      <c r="O292">
        <v>1</v>
      </c>
      <c r="P292">
        <v>1</v>
      </c>
      <c r="Q292">
        <v>0</v>
      </c>
      <c r="R292">
        <v>0</v>
      </c>
      <c r="X292" t="s">
        <v>197</v>
      </c>
      <c r="Y292">
        <v>1</v>
      </c>
      <c r="Z292">
        <v>0</v>
      </c>
      <c r="AA292">
        <v>0</v>
      </c>
      <c r="AB292">
        <v>1</v>
      </c>
      <c r="AC292">
        <v>0</v>
      </c>
      <c r="AD292">
        <v>0</v>
      </c>
      <c r="AE292">
        <v>0</v>
      </c>
      <c r="AG292" t="s">
        <v>120</v>
      </c>
      <c r="AH292" t="s">
        <v>350</v>
      </c>
      <c r="AI292">
        <v>0</v>
      </c>
      <c r="AJ292">
        <v>1</v>
      </c>
      <c r="AK292">
        <v>0</v>
      </c>
      <c r="AL292">
        <v>1</v>
      </c>
      <c r="AM292">
        <v>0</v>
      </c>
      <c r="AN292">
        <v>0</v>
      </c>
      <c r="AO292">
        <v>0</v>
      </c>
      <c r="AP292">
        <v>1</v>
      </c>
      <c r="BA292" t="s">
        <v>107</v>
      </c>
      <c r="BB292" t="e">
        <f ca="1">- Useful but _xludf.not as good as a regular degree</f>
        <v>#NAME?</v>
      </c>
      <c r="BD292" t="e">
        <f ca="1">- I am _xludf.not interested in vocational education</f>
        <v>#NAME?</v>
      </c>
      <c r="BE292">
        <v>1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N292" t="s">
        <v>107</v>
      </c>
      <c r="BQ292" t="e">
        <f ca="1">- No internet connection / computer - Do _xludf.not _xludf.count towards a recognized qualification</f>
        <v>#NAME?</v>
      </c>
      <c r="BR292">
        <v>0</v>
      </c>
      <c r="BS292">
        <v>1</v>
      </c>
      <c r="BT292">
        <v>1</v>
      </c>
      <c r="BU292">
        <v>0</v>
      </c>
      <c r="BV292">
        <v>0</v>
      </c>
      <c r="BW292">
        <v>0</v>
      </c>
      <c r="BX292" t="s">
        <v>108</v>
      </c>
      <c r="BY292" t="s">
        <v>199</v>
      </c>
      <c r="BZ292">
        <v>1</v>
      </c>
      <c r="CA292">
        <v>0</v>
      </c>
      <c r="CB292">
        <v>0</v>
      </c>
      <c r="CC292">
        <v>0</v>
      </c>
      <c r="CD292">
        <v>1</v>
      </c>
      <c r="CE292" t="e">
        <f ca="1">- Friends - Teachers</f>
        <v>#NAME?</v>
      </c>
      <c r="CF292">
        <v>1</v>
      </c>
      <c r="CG292">
        <v>0</v>
      </c>
      <c r="CH292">
        <v>1</v>
      </c>
      <c r="CI292">
        <v>0</v>
      </c>
      <c r="CJ292">
        <v>0</v>
      </c>
      <c r="CK292">
        <v>0</v>
      </c>
      <c r="CL292">
        <v>0</v>
      </c>
      <c r="CN292" t="s">
        <v>109</v>
      </c>
      <c r="CO292" t="s">
        <v>110</v>
      </c>
      <c r="CP292" t="s">
        <v>111</v>
      </c>
      <c r="CQ292">
        <v>3927297</v>
      </c>
      <c r="CR292" t="s">
        <v>989</v>
      </c>
      <c r="CS292" t="s">
        <v>990</v>
      </c>
      <c r="CT292">
        <v>292</v>
      </c>
    </row>
    <row r="293" spans="1:98">
      <c r="A293">
        <v>292</v>
      </c>
      <c r="B293" t="s">
        <v>349</v>
      </c>
      <c r="C293">
        <v>21</v>
      </c>
      <c r="D293" t="s">
        <v>98</v>
      </c>
      <c r="E293" t="s">
        <v>156</v>
      </c>
      <c r="F293" t="s">
        <v>169</v>
      </c>
      <c r="G293" t="s">
        <v>117</v>
      </c>
      <c r="J293" t="s">
        <v>103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1</v>
      </c>
      <c r="Q293">
        <v>0</v>
      </c>
      <c r="R293">
        <v>0</v>
      </c>
      <c r="X293" t="s">
        <v>127</v>
      </c>
      <c r="Y293">
        <v>0</v>
      </c>
      <c r="Z293">
        <v>0</v>
      </c>
      <c r="AA293">
        <v>0</v>
      </c>
      <c r="AB293">
        <v>1</v>
      </c>
      <c r="AC293">
        <v>0</v>
      </c>
      <c r="AD293">
        <v>0</v>
      </c>
      <c r="AE293">
        <v>0</v>
      </c>
      <c r="AG293" t="s">
        <v>104</v>
      </c>
      <c r="AH293" t="s">
        <v>129</v>
      </c>
      <c r="AI293">
        <v>0</v>
      </c>
      <c r="AJ293">
        <v>1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BA293" t="s">
        <v>107</v>
      </c>
      <c r="BB293" t="e">
        <f ca="1">- Very Useful _xludf.and provides a job opportunity _xludf.right away.</f>
        <v>#NAME?</v>
      </c>
      <c r="BD293" t="e">
        <f ca="1">- Nursing / medical care</f>
        <v>#NAME?</v>
      </c>
      <c r="BE293">
        <v>0</v>
      </c>
      <c r="BF293">
        <v>0</v>
      </c>
      <c r="BG293">
        <v>0</v>
      </c>
      <c r="BH293">
        <v>0</v>
      </c>
      <c r="BI293">
        <v>1</v>
      </c>
      <c r="BJ293">
        <v>0</v>
      </c>
      <c r="BK293">
        <v>0</v>
      </c>
      <c r="BL293">
        <v>0</v>
      </c>
      <c r="BN293" t="s">
        <v>107</v>
      </c>
      <c r="BQ293" t="e">
        <f ca="1">- No internet connection / computer - _xludf.not available in subjects I want to study - Cannot afford The courses</f>
        <v>#NAME?</v>
      </c>
      <c r="BR293">
        <v>1</v>
      </c>
      <c r="BS293">
        <v>0</v>
      </c>
      <c r="BT293">
        <v>1</v>
      </c>
      <c r="BU293">
        <v>0</v>
      </c>
      <c r="BV293">
        <v>1</v>
      </c>
      <c r="BW293">
        <v>0</v>
      </c>
      <c r="BX293" t="s">
        <v>179</v>
      </c>
      <c r="BY293" t="e">
        <f ca="1">- Useful but _xludf.not as good as going to university</f>
        <v>#NAME?</v>
      </c>
      <c r="BZ293">
        <v>1</v>
      </c>
      <c r="CA293">
        <v>0</v>
      </c>
      <c r="CB293">
        <v>0</v>
      </c>
      <c r="CC293">
        <v>0</v>
      </c>
      <c r="CD293">
        <v>0</v>
      </c>
      <c r="CE293" t="e">
        <f ca="1">- Friends</f>
        <v>#NAME?</v>
      </c>
      <c r="CF293">
        <v>1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N293" t="s">
        <v>109</v>
      </c>
      <c r="CO293" t="s">
        <v>110</v>
      </c>
      <c r="CP293" t="s">
        <v>111</v>
      </c>
      <c r="CQ293">
        <v>3927307</v>
      </c>
      <c r="CR293" t="s">
        <v>991</v>
      </c>
      <c r="CS293" t="s">
        <v>992</v>
      </c>
      <c r="CT293">
        <v>293</v>
      </c>
    </row>
    <row r="294" spans="1:98">
      <c r="A294">
        <v>293</v>
      </c>
      <c r="B294" t="s">
        <v>97</v>
      </c>
      <c r="C294">
        <v>28</v>
      </c>
      <c r="D294" t="s">
        <v>98</v>
      </c>
      <c r="E294" t="s">
        <v>177</v>
      </c>
      <c r="F294" t="s">
        <v>183</v>
      </c>
      <c r="G294" t="s">
        <v>117</v>
      </c>
      <c r="J294" t="s">
        <v>103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1</v>
      </c>
      <c r="Q294">
        <v>0</v>
      </c>
      <c r="R294">
        <v>0</v>
      </c>
      <c r="X294" t="s">
        <v>209</v>
      </c>
      <c r="Y294">
        <v>0</v>
      </c>
      <c r="Z294">
        <v>0</v>
      </c>
      <c r="AA294">
        <v>0</v>
      </c>
      <c r="AB294">
        <v>1</v>
      </c>
      <c r="AC294">
        <v>0</v>
      </c>
      <c r="AD294">
        <v>1</v>
      </c>
      <c r="AE294">
        <v>0</v>
      </c>
      <c r="AG294" t="s">
        <v>120</v>
      </c>
      <c r="AH294" t="s">
        <v>184</v>
      </c>
      <c r="AI294">
        <v>1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R294" t="s">
        <v>107</v>
      </c>
      <c r="AS294" t="s">
        <v>139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1</v>
      </c>
      <c r="AZ294" t="s">
        <v>993</v>
      </c>
      <c r="BA294" t="s">
        <v>107</v>
      </c>
      <c r="BB294" t="e">
        <f ca="1">- Very Useful _xludf.and provides a job opportunity _xludf.right away.</f>
        <v>#NAME?</v>
      </c>
      <c r="BD294" t="e">
        <f ca="1">- Tourism / Restaurant _xludf.and hotel Management</f>
        <v>#NAME?</v>
      </c>
      <c r="BE294">
        <v>0</v>
      </c>
      <c r="BF294">
        <v>0</v>
      </c>
      <c r="BG294">
        <v>0</v>
      </c>
      <c r="BH294">
        <v>1</v>
      </c>
      <c r="BI294">
        <v>0</v>
      </c>
      <c r="BJ294">
        <v>0</v>
      </c>
      <c r="BK294">
        <v>0</v>
      </c>
      <c r="BL294">
        <v>0</v>
      </c>
      <c r="BN294" t="s">
        <v>107</v>
      </c>
      <c r="BQ294" t="e">
        <f ca="1">- No internet connection / computer</f>
        <v>#NAME?</v>
      </c>
      <c r="BR294">
        <v>0</v>
      </c>
      <c r="BS294">
        <v>0</v>
      </c>
      <c r="BT294">
        <v>1</v>
      </c>
      <c r="BU294">
        <v>0</v>
      </c>
      <c r="BV294">
        <v>0</v>
      </c>
      <c r="BW294">
        <v>0</v>
      </c>
      <c r="BX294" t="s">
        <v>108</v>
      </c>
      <c r="BY294" t="e">
        <f ca="1">- Too Difficult to study alone</f>
        <v>#NAME?</v>
      </c>
      <c r="BZ294">
        <v>0</v>
      </c>
      <c r="CA294">
        <v>0</v>
      </c>
      <c r="CB294">
        <v>0</v>
      </c>
      <c r="CC294">
        <v>0</v>
      </c>
      <c r="CD294">
        <v>1</v>
      </c>
      <c r="CE294" t="e">
        <f ca="1">- Teachers</f>
        <v>#NAME?</v>
      </c>
      <c r="CF294">
        <v>0</v>
      </c>
      <c r="CG294">
        <v>0</v>
      </c>
      <c r="CH294">
        <v>1</v>
      </c>
      <c r="CI294">
        <v>0</v>
      </c>
      <c r="CJ294">
        <v>0</v>
      </c>
      <c r="CK294">
        <v>0</v>
      </c>
      <c r="CL294">
        <v>0</v>
      </c>
      <c r="CN294" t="s">
        <v>109</v>
      </c>
      <c r="CO294" t="s">
        <v>110</v>
      </c>
      <c r="CP294" t="s">
        <v>111</v>
      </c>
      <c r="CQ294">
        <v>3927346</v>
      </c>
      <c r="CR294" t="s">
        <v>994</v>
      </c>
      <c r="CS294" t="s">
        <v>995</v>
      </c>
      <c r="CT294">
        <v>294</v>
      </c>
    </row>
    <row r="295" spans="1:98">
      <c r="A295">
        <v>294</v>
      </c>
      <c r="B295" t="s">
        <v>245</v>
      </c>
      <c r="C295">
        <v>25</v>
      </c>
      <c r="D295" t="s">
        <v>115</v>
      </c>
      <c r="E295" t="s">
        <v>177</v>
      </c>
      <c r="F295" t="s">
        <v>169</v>
      </c>
      <c r="G295" t="s">
        <v>117</v>
      </c>
      <c r="J295" t="s">
        <v>118</v>
      </c>
      <c r="K295">
        <v>0</v>
      </c>
      <c r="L295">
        <v>0</v>
      </c>
      <c r="M295">
        <v>0</v>
      </c>
      <c r="N295">
        <v>1</v>
      </c>
      <c r="O295">
        <v>0</v>
      </c>
      <c r="P295">
        <v>0</v>
      </c>
      <c r="Q295">
        <v>0</v>
      </c>
      <c r="R295">
        <v>0</v>
      </c>
      <c r="X295" t="s">
        <v>127</v>
      </c>
      <c r="Y295">
        <v>0</v>
      </c>
      <c r="Z295">
        <v>0</v>
      </c>
      <c r="AA295">
        <v>0</v>
      </c>
      <c r="AB295">
        <v>1</v>
      </c>
      <c r="AC295">
        <v>0</v>
      </c>
      <c r="AD295">
        <v>0</v>
      </c>
      <c r="AE295">
        <v>0</v>
      </c>
      <c r="AG295" t="s">
        <v>128</v>
      </c>
      <c r="AH295" t="s">
        <v>129</v>
      </c>
      <c r="AI295">
        <v>0</v>
      </c>
      <c r="AJ295">
        <v>1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BA295" t="s">
        <v>107</v>
      </c>
      <c r="BB295" t="e">
        <f ca="1">- Very Useful _xludf.and provides a job opportunity _xludf.right away.</f>
        <v>#NAME?</v>
      </c>
      <c r="BD295" t="e">
        <f ca="1">- Mechanics _xludf.and machinery- Nursing / medical care</f>
        <v>#NAME?</v>
      </c>
      <c r="BE295">
        <v>0</v>
      </c>
      <c r="BF295">
        <v>0</v>
      </c>
      <c r="BG295">
        <v>0</v>
      </c>
      <c r="BH295">
        <v>0</v>
      </c>
      <c r="BI295">
        <v>1</v>
      </c>
      <c r="BJ295">
        <v>0</v>
      </c>
      <c r="BK295">
        <v>1</v>
      </c>
      <c r="BL295">
        <v>0</v>
      </c>
      <c r="BN295" t="s">
        <v>107</v>
      </c>
      <c r="BQ295" t="e">
        <f ca="1">- Cannot afford The courses</f>
        <v>#NAME?</v>
      </c>
      <c r="BR295">
        <v>0</v>
      </c>
      <c r="BS295">
        <v>0</v>
      </c>
      <c r="BT295">
        <v>0</v>
      </c>
      <c r="BU295">
        <v>0</v>
      </c>
      <c r="BV295">
        <v>1</v>
      </c>
      <c r="BW295">
        <v>0</v>
      </c>
      <c r="BX295" t="s">
        <v>233</v>
      </c>
      <c r="BY295" t="s">
        <v>199</v>
      </c>
      <c r="BZ295">
        <v>1</v>
      </c>
      <c r="CA295">
        <v>0</v>
      </c>
      <c r="CB295">
        <v>0</v>
      </c>
      <c r="CC295">
        <v>0</v>
      </c>
      <c r="CD295">
        <v>1</v>
      </c>
      <c r="CE295" t="e">
        <f ca="1">- Facebook groups/pages  - Friends</f>
        <v>#NAME?</v>
      </c>
      <c r="CF295">
        <v>1</v>
      </c>
      <c r="CG295">
        <v>0</v>
      </c>
      <c r="CH295">
        <v>0</v>
      </c>
      <c r="CI295">
        <v>0</v>
      </c>
      <c r="CJ295">
        <v>0</v>
      </c>
      <c r="CK295">
        <v>1</v>
      </c>
      <c r="CL295">
        <v>0</v>
      </c>
      <c r="CN295" t="s">
        <v>109</v>
      </c>
      <c r="CO295" t="s">
        <v>110</v>
      </c>
      <c r="CP295" t="s">
        <v>111</v>
      </c>
      <c r="CQ295">
        <v>3927398</v>
      </c>
      <c r="CR295" t="s">
        <v>996</v>
      </c>
      <c r="CS295" t="s">
        <v>997</v>
      </c>
      <c r="CT295">
        <v>295</v>
      </c>
    </row>
    <row r="296" spans="1:98">
      <c r="A296">
        <v>295</v>
      </c>
      <c r="B296" t="s">
        <v>114</v>
      </c>
      <c r="C296">
        <v>18</v>
      </c>
      <c r="D296" t="s">
        <v>115</v>
      </c>
      <c r="E296" t="s">
        <v>177</v>
      </c>
      <c r="F296" t="s">
        <v>183</v>
      </c>
      <c r="G296" t="s">
        <v>117</v>
      </c>
      <c r="J296" t="s">
        <v>187</v>
      </c>
      <c r="K296">
        <v>0</v>
      </c>
      <c r="L296">
        <v>0</v>
      </c>
      <c r="M296">
        <v>1</v>
      </c>
      <c r="N296">
        <v>0</v>
      </c>
      <c r="O296">
        <v>0</v>
      </c>
      <c r="P296">
        <v>0</v>
      </c>
      <c r="Q296">
        <v>0</v>
      </c>
      <c r="R296">
        <v>0</v>
      </c>
      <c r="X296" t="s">
        <v>127</v>
      </c>
      <c r="Y296">
        <v>0</v>
      </c>
      <c r="Z296">
        <v>0</v>
      </c>
      <c r="AA296">
        <v>0</v>
      </c>
      <c r="AB296">
        <v>1</v>
      </c>
      <c r="AC296">
        <v>0</v>
      </c>
      <c r="AD296">
        <v>0</v>
      </c>
      <c r="AE296">
        <v>0</v>
      </c>
      <c r="AG296" t="s">
        <v>120</v>
      </c>
      <c r="AH296" t="s">
        <v>184</v>
      </c>
      <c r="AI296">
        <v>1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R296" t="s">
        <v>107</v>
      </c>
      <c r="AS296" t="e">
        <f ca="1">- Donâ€™t Have family in Syria to _xludf.help me - Have to go in person but can _xludf.not go _xludf.for security reasons</f>
        <v>#NAME?</v>
      </c>
      <c r="AT296">
        <v>0</v>
      </c>
      <c r="AU296">
        <v>1</v>
      </c>
      <c r="AV296">
        <v>0</v>
      </c>
      <c r="AW296">
        <v>1</v>
      </c>
      <c r="AX296">
        <v>0</v>
      </c>
      <c r="AY296">
        <v>0</v>
      </c>
      <c r="BA296" t="s">
        <v>106</v>
      </c>
      <c r="BB296" t="e">
        <f ca="1">- Useful but _xludf.not as good as a regular degree</f>
        <v>#NAME?</v>
      </c>
      <c r="BD296" t="e">
        <f ca="1">- Mechanics _xludf.and machinery- Project Management / Accountancy</f>
        <v>#NAME?</v>
      </c>
      <c r="BE296">
        <v>0</v>
      </c>
      <c r="BF296">
        <v>0</v>
      </c>
      <c r="BG296">
        <v>1</v>
      </c>
      <c r="BH296">
        <v>0</v>
      </c>
      <c r="BI296">
        <v>0</v>
      </c>
      <c r="BJ296">
        <v>0</v>
      </c>
      <c r="BK296">
        <v>1</v>
      </c>
      <c r="BL296">
        <v>0</v>
      </c>
      <c r="BN296" t="s">
        <v>107</v>
      </c>
      <c r="BQ296" t="e">
        <f ca="1">- No internet connection / computer - Donâ€™t know how to _xludf.find/enroll in a suitable program</f>
        <v>#NAME?</v>
      </c>
      <c r="BR296">
        <v>0</v>
      </c>
      <c r="BS296">
        <v>0</v>
      </c>
      <c r="BT296">
        <v>1</v>
      </c>
      <c r="BU296">
        <v>1</v>
      </c>
      <c r="BV296">
        <v>0</v>
      </c>
      <c r="BW296">
        <v>0</v>
      </c>
      <c r="BX296" t="s">
        <v>108</v>
      </c>
      <c r="BY296" t="e">
        <f ca="1">- Useful but _xludf.not as good as going to university</f>
        <v>#NAME?</v>
      </c>
      <c r="BZ296">
        <v>1</v>
      </c>
      <c r="CA296">
        <v>0</v>
      </c>
      <c r="CB296">
        <v>0</v>
      </c>
      <c r="CC296">
        <v>0</v>
      </c>
      <c r="CD296">
        <v>0</v>
      </c>
      <c r="CE296" t="e">
        <f ca="1">- Facebook groups/pages</f>
        <v>#NAME?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1</v>
      </c>
      <c r="CL296">
        <v>0</v>
      </c>
      <c r="CN296" t="s">
        <v>109</v>
      </c>
      <c r="CO296" t="s">
        <v>110</v>
      </c>
      <c r="CP296" t="s">
        <v>111</v>
      </c>
      <c r="CQ296">
        <v>3927420</v>
      </c>
      <c r="CR296" t="s">
        <v>998</v>
      </c>
      <c r="CS296" t="s">
        <v>999</v>
      </c>
      <c r="CT296">
        <v>296</v>
      </c>
    </row>
    <row r="297" spans="1:98">
      <c r="A297">
        <v>296</v>
      </c>
      <c r="B297" t="s">
        <v>245</v>
      </c>
      <c r="C297">
        <v>25</v>
      </c>
      <c r="D297" t="s">
        <v>115</v>
      </c>
      <c r="E297" t="s">
        <v>177</v>
      </c>
      <c r="F297" t="s">
        <v>169</v>
      </c>
      <c r="G297" t="s">
        <v>117</v>
      </c>
      <c r="J297" t="s">
        <v>118</v>
      </c>
      <c r="K297">
        <v>0</v>
      </c>
      <c r="L297">
        <v>0</v>
      </c>
      <c r="M297">
        <v>0</v>
      </c>
      <c r="N297">
        <v>1</v>
      </c>
      <c r="O297">
        <v>0</v>
      </c>
      <c r="P297">
        <v>0</v>
      </c>
      <c r="Q297">
        <v>0</v>
      </c>
      <c r="R297">
        <v>0</v>
      </c>
      <c r="X297" t="s">
        <v>209</v>
      </c>
      <c r="Y297">
        <v>0</v>
      </c>
      <c r="Z297">
        <v>0</v>
      </c>
      <c r="AA297">
        <v>0</v>
      </c>
      <c r="AB297">
        <v>1</v>
      </c>
      <c r="AC297">
        <v>0</v>
      </c>
      <c r="AD297">
        <v>1</v>
      </c>
      <c r="AE297">
        <v>0</v>
      </c>
      <c r="AG297" t="s">
        <v>128</v>
      </c>
      <c r="AH297" t="s">
        <v>129</v>
      </c>
      <c r="AI297">
        <v>0</v>
      </c>
      <c r="AJ297">
        <v>1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BA297" t="s">
        <v>107</v>
      </c>
      <c r="BB297" t="e">
        <f ca="1">- Very Useful _xludf.and provides a job opportunity _xludf.right away.</f>
        <v>#NAME?</v>
      </c>
      <c r="BD297" t="e">
        <f ca="1">- Mechanics _xludf.and machinery- Nursing / medical care</f>
        <v>#NAME?</v>
      </c>
      <c r="BE297">
        <v>0</v>
      </c>
      <c r="BF297">
        <v>0</v>
      </c>
      <c r="BG297">
        <v>0</v>
      </c>
      <c r="BH297">
        <v>0</v>
      </c>
      <c r="BI297">
        <v>1</v>
      </c>
      <c r="BJ297">
        <v>0</v>
      </c>
      <c r="BK297">
        <v>1</v>
      </c>
      <c r="BL297">
        <v>0</v>
      </c>
      <c r="BN297" t="s">
        <v>107</v>
      </c>
      <c r="BQ297" t="e">
        <f ca="1">- No internet connection / computer - _xludf.not available in _xludf.Arabic - Cannot afford The courses</f>
        <v>#NAME?</v>
      </c>
      <c r="BR297">
        <v>0</v>
      </c>
      <c r="BS297">
        <v>0</v>
      </c>
      <c r="BT297">
        <v>1</v>
      </c>
      <c r="BU297">
        <v>0</v>
      </c>
      <c r="BV297">
        <v>1</v>
      </c>
      <c r="BW297">
        <v>1</v>
      </c>
      <c r="BX297" t="s">
        <v>233</v>
      </c>
      <c r="BY297" t="s">
        <v>199</v>
      </c>
      <c r="BZ297">
        <v>1</v>
      </c>
      <c r="CA297">
        <v>0</v>
      </c>
      <c r="CB297">
        <v>0</v>
      </c>
      <c r="CC297">
        <v>0</v>
      </c>
      <c r="CD297">
        <v>1</v>
      </c>
      <c r="CE297" t="e">
        <f ca="1">- Facebook groups/pages  - Friends</f>
        <v>#NAME?</v>
      </c>
      <c r="CF297">
        <v>1</v>
      </c>
      <c r="CG297">
        <v>0</v>
      </c>
      <c r="CH297">
        <v>0</v>
      </c>
      <c r="CI297">
        <v>0</v>
      </c>
      <c r="CJ297">
        <v>0</v>
      </c>
      <c r="CK297">
        <v>1</v>
      </c>
      <c r="CL297">
        <v>0</v>
      </c>
      <c r="CN297" t="s">
        <v>109</v>
      </c>
      <c r="CO297" t="s">
        <v>110</v>
      </c>
      <c r="CP297" t="s">
        <v>111</v>
      </c>
      <c r="CQ297">
        <v>3927429</v>
      </c>
      <c r="CR297" t="s">
        <v>1000</v>
      </c>
      <c r="CS297" t="s">
        <v>1001</v>
      </c>
      <c r="CT297">
        <v>297</v>
      </c>
    </row>
    <row r="298" spans="1:98">
      <c r="A298">
        <v>297</v>
      </c>
      <c r="B298" t="s">
        <v>346</v>
      </c>
      <c r="C298">
        <v>25</v>
      </c>
      <c r="D298" t="s">
        <v>115</v>
      </c>
      <c r="E298" t="s">
        <v>177</v>
      </c>
      <c r="F298" t="s">
        <v>157</v>
      </c>
      <c r="G298" t="s">
        <v>117</v>
      </c>
      <c r="J298" t="s">
        <v>152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1</v>
      </c>
      <c r="X298" t="s">
        <v>127</v>
      </c>
      <c r="Y298">
        <v>0</v>
      </c>
      <c r="Z298">
        <v>0</v>
      </c>
      <c r="AA298">
        <v>0</v>
      </c>
      <c r="AB298">
        <v>1</v>
      </c>
      <c r="AC298">
        <v>0</v>
      </c>
      <c r="AD298">
        <v>0</v>
      </c>
      <c r="AE298">
        <v>0</v>
      </c>
      <c r="AG298" t="s">
        <v>120</v>
      </c>
      <c r="AH298" t="s">
        <v>174</v>
      </c>
      <c r="AI298">
        <v>0</v>
      </c>
      <c r="AJ298">
        <v>0</v>
      </c>
      <c r="AK298">
        <v>0</v>
      </c>
      <c r="AL298">
        <v>1</v>
      </c>
      <c r="AM298">
        <v>0</v>
      </c>
      <c r="AN298">
        <v>1</v>
      </c>
      <c r="AO298">
        <v>0</v>
      </c>
      <c r="AP298">
        <v>0</v>
      </c>
      <c r="BA298" t="s">
        <v>106</v>
      </c>
      <c r="BB298" t="e">
        <f ca="1">- Useful but _xludf.not as good as a regular degree</f>
        <v>#NAME?</v>
      </c>
      <c r="BD298" t="s">
        <v>139</v>
      </c>
      <c r="BE298">
        <v>0</v>
      </c>
      <c r="BF298">
        <v>1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 t="s">
        <v>1002</v>
      </c>
      <c r="BN298" t="s">
        <v>107</v>
      </c>
      <c r="BQ298" t="e">
        <f ca="1">- Cannot afford The courses</f>
        <v>#NAME?</v>
      </c>
      <c r="BR298">
        <v>0</v>
      </c>
      <c r="BS298">
        <v>0</v>
      </c>
      <c r="BT298">
        <v>0</v>
      </c>
      <c r="BU298">
        <v>0</v>
      </c>
      <c r="BV298">
        <v>1</v>
      </c>
      <c r="BW298">
        <v>0</v>
      </c>
      <c r="BX298" t="s">
        <v>108</v>
      </c>
      <c r="BY298" t="s">
        <v>199</v>
      </c>
      <c r="BZ298">
        <v>1</v>
      </c>
      <c r="CA298">
        <v>0</v>
      </c>
      <c r="CB298">
        <v>0</v>
      </c>
      <c r="CC298">
        <v>0</v>
      </c>
      <c r="CD298">
        <v>1</v>
      </c>
      <c r="CE298" t="e">
        <f ca="1">- Friends - Teachers</f>
        <v>#NAME?</v>
      </c>
      <c r="CF298">
        <v>1</v>
      </c>
      <c r="CG298">
        <v>0</v>
      </c>
      <c r="CH298">
        <v>1</v>
      </c>
      <c r="CI298">
        <v>0</v>
      </c>
      <c r="CJ298">
        <v>0</v>
      </c>
      <c r="CK298">
        <v>0</v>
      </c>
      <c r="CL298">
        <v>0</v>
      </c>
      <c r="CN298" t="s">
        <v>109</v>
      </c>
      <c r="CO298" t="s">
        <v>110</v>
      </c>
      <c r="CP298" t="s">
        <v>111</v>
      </c>
      <c r="CQ298">
        <v>3927458</v>
      </c>
      <c r="CR298" s="1" t="s">
        <v>1003</v>
      </c>
      <c r="CS298" t="s">
        <v>1004</v>
      </c>
      <c r="CT298">
        <v>298</v>
      </c>
    </row>
    <row r="299" spans="1:98">
      <c r="A299">
        <v>298</v>
      </c>
      <c r="B299" t="s">
        <v>214</v>
      </c>
      <c r="C299">
        <v>22</v>
      </c>
      <c r="D299" t="s">
        <v>98</v>
      </c>
      <c r="E299" t="s">
        <v>177</v>
      </c>
      <c r="F299" t="s">
        <v>100</v>
      </c>
      <c r="G299" t="s">
        <v>117</v>
      </c>
      <c r="J299" t="s">
        <v>492</v>
      </c>
      <c r="K299">
        <v>0</v>
      </c>
      <c r="L299">
        <v>0</v>
      </c>
      <c r="M299">
        <v>0</v>
      </c>
      <c r="N299">
        <v>0</v>
      </c>
      <c r="O299">
        <v>1</v>
      </c>
      <c r="P299">
        <v>1</v>
      </c>
      <c r="Q299">
        <v>0</v>
      </c>
      <c r="R299">
        <v>0</v>
      </c>
      <c r="X299" t="s">
        <v>209</v>
      </c>
      <c r="Y299">
        <v>0</v>
      </c>
      <c r="Z299">
        <v>0</v>
      </c>
      <c r="AA299">
        <v>0</v>
      </c>
      <c r="AB299">
        <v>1</v>
      </c>
      <c r="AC299">
        <v>0</v>
      </c>
      <c r="AD299">
        <v>1</v>
      </c>
      <c r="AE299">
        <v>0</v>
      </c>
      <c r="AG299" t="s">
        <v>120</v>
      </c>
      <c r="AH299" t="s">
        <v>293</v>
      </c>
      <c r="AI299">
        <v>0</v>
      </c>
      <c r="AJ299">
        <v>0</v>
      </c>
      <c r="AK299">
        <v>0</v>
      </c>
      <c r="AL299">
        <v>1</v>
      </c>
      <c r="AM299">
        <v>0</v>
      </c>
      <c r="AN299">
        <v>0</v>
      </c>
      <c r="AO299">
        <v>0</v>
      </c>
      <c r="AP299">
        <v>0</v>
      </c>
      <c r="BA299" t="s">
        <v>107</v>
      </c>
      <c r="BB299" t="e">
        <f ca="1">- Useful but _xludf.not as good as a regular degree</f>
        <v>#NAME?</v>
      </c>
      <c r="BD299" t="e">
        <f ca="1">- Tourism / Restaurant _xludf.and hotel Management - Nursing / medical care</f>
        <v>#NAME?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</v>
      </c>
      <c r="BK299">
        <v>0</v>
      </c>
      <c r="BL299">
        <v>0</v>
      </c>
      <c r="BN299" t="s">
        <v>107</v>
      </c>
      <c r="BQ299" t="e">
        <f ca="1">- No internet connection / computer - Cannot afford The courses</f>
        <v>#NAME?</v>
      </c>
      <c r="BR299">
        <v>0</v>
      </c>
      <c r="BS299">
        <v>0</v>
      </c>
      <c r="BT299">
        <v>1</v>
      </c>
      <c r="BU299">
        <v>0</v>
      </c>
      <c r="BV299">
        <v>1</v>
      </c>
      <c r="BW299">
        <v>0</v>
      </c>
      <c r="BX299" t="s">
        <v>108</v>
      </c>
      <c r="BY299" t="s">
        <v>199</v>
      </c>
      <c r="BZ299">
        <v>1</v>
      </c>
      <c r="CA299">
        <v>0</v>
      </c>
      <c r="CB299">
        <v>0</v>
      </c>
      <c r="CC299">
        <v>0</v>
      </c>
      <c r="CD299">
        <v>1</v>
      </c>
      <c r="CE299" t="e">
        <f ca="1">- Facebook groups/pages  - Friends</f>
        <v>#NAME?</v>
      </c>
      <c r="CF299">
        <v>1</v>
      </c>
      <c r="CG299">
        <v>0</v>
      </c>
      <c r="CH299">
        <v>0</v>
      </c>
      <c r="CI299">
        <v>0</v>
      </c>
      <c r="CJ299">
        <v>0</v>
      </c>
      <c r="CK299">
        <v>1</v>
      </c>
      <c r="CL299">
        <v>0</v>
      </c>
      <c r="CN299" t="s">
        <v>109</v>
      </c>
      <c r="CO299" t="s">
        <v>110</v>
      </c>
      <c r="CP299" t="s">
        <v>111</v>
      </c>
      <c r="CQ299">
        <v>3927692</v>
      </c>
      <c r="CR299" t="s">
        <v>1005</v>
      </c>
      <c r="CS299" t="s">
        <v>1006</v>
      </c>
      <c r="CT299">
        <v>299</v>
      </c>
    </row>
    <row r="300" spans="1:98">
      <c r="A300">
        <v>299</v>
      </c>
      <c r="B300" t="s">
        <v>114</v>
      </c>
      <c r="C300">
        <v>25</v>
      </c>
      <c r="D300" t="s">
        <v>98</v>
      </c>
      <c r="E300" t="s">
        <v>151</v>
      </c>
      <c r="F300" t="s">
        <v>100</v>
      </c>
      <c r="G300" t="s">
        <v>117</v>
      </c>
      <c r="J300" t="s">
        <v>759</v>
      </c>
      <c r="K300">
        <v>0</v>
      </c>
      <c r="L300">
        <v>1</v>
      </c>
      <c r="M300">
        <v>0</v>
      </c>
      <c r="N300">
        <v>1</v>
      </c>
      <c r="O300">
        <v>0</v>
      </c>
      <c r="P300">
        <v>0</v>
      </c>
      <c r="Q300">
        <v>0</v>
      </c>
      <c r="R300">
        <v>0</v>
      </c>
      <c r="S300" t="s">
        <v>1007</v>
      </c>
      <c r="X300" t="s">
        <v>127</v>
      </c>
      <c r="Y300">
        <v>0</v>
      </c>
      <c r="Z300">
        <v>0</v>
      </c>
      <c r="AA300">
        <v>0</v>
      </c>
      <c r="AB300">
        <v>1</v>
      </c>
      <c r="AC300">
        <v>0</v>
      </c>
      <c r="AD300">
        <v>0</v>
      </c>
      <c r="AE300">
        <v>0</v>
      </c>
      <c r="AG300" t="s">
        <v>128</v>
      </c>
      <c r="AH300" t="s">
        <v>216</v>
      </c>
      <c r="AI300">
        <v>0</v>
      </c>
      <c r="AJ300">
        <v>1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1</v>
      </c>
      <c r="BA300" t="s">
        <v>107</v>
      </c>
      <c r="BB300" t="e">
        <f ca="1">- Useful but _xludf.not as good as a regular degree</f>
        <v>#NAME?</v>
      </c>
      <c r="BD300" t="e">
        <f ca="1">- Project Management / Accountancy</f>
        <v>#NAME?</v>
      </c>
      <c r="BE300">
        <v>0</v>
      </c>
      <c r="BF300">
        <v>0</v>
      </c>
      <c r="BG300">
        <v>1</v>
      </c>
      <c r="BH300">
        <v>0</v>
      </c>
      <c r="BI300">
        <v>0</v>
      </c>
      <c r="BJ300">
        <v>0</v>
      </c>
      <c r="BK300">
        <v>0</v>
      </c>
      <c r="BL300">
        <v>0</v>
      </c>
      <c r="BN300" t="s">
        <v>107</v>
      </c>
      <c r="BQ300" t="e">
        <f ca="1">- Cannot afford The courses</f>
        <v>#NAME?</v>
      </c>
      <c r="BR300">
        <v>0</v>
      </c>
      <c r="BS300">
        <v>0</v>
      </c>
      <c r="BT300">
        <v>0</v>
      </c>
      <c r="BU300">
        <v>0</v>
      </c>
      <c r="BV300">
        <v>1</v>
      </c>
      <c r="BW300">
        <v>0</v>
      </c>
      <c r="BX300" t="s">
        <v>108</v>
      </c>
      <c r="BY300" t="e">
        <f ca="1">- Useful but _xludf.not as good as going to university</f>
        <v>#NAME?</v>
      </c>
      <c r="BZ300">
        <v>1</v>
      </c>
      <c r="CA300">
        <v>0</v>
      </c>
      <c r="CB300">
        <v>0</v>
      </c>
      <c r="CC300">
        <v>0</v>
      </c>
      <c r="CD300">
        <v>0</v>
      </c>
      <c r="CE300" t="e">
        <f ca="1">- Facebook groups/pages</f>
        <v>#NAME?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1</v>
      </c>
      <c r="CL300">
        <v>0</v>
      </c>
      <c r="CN300" t="s">
        <v>109</v>
      </c>
      <c r="CO300" t="s">
        <v>110</v>
      </c>
      <c r="CP300" t="s">
        <v>111</v>
      </c>
      <c r="CQ300">
        <v>3927785</v>
      </c>
      <c r="CR300" t="s">
        <v>1008</v>
      </c>
      <c r="CS300" t="s">
        <v>1009</v>
      </c>
      <c r="CT300">
        <v>300</v>
      </c>
    </row>
    <row r="301" spans="1:98">
      <c r="A301">
        <v>300</v>
      </c>
      <c r="B301" t="s">
        <v>1010</v>
      </c>
      <c r="C301">
        <v>23</v>
      </c>
      <c r="D301" t="s">
        <v>115</v>
      </c>
      <c r="E301" t="s">
        <v>379</v>
      </c>
      <c r="F301" t="s">
        <v>144</v>
      </c>
      <c r="G301" t="s">
        <v>117</v>
      </c>
      <c r="J301" t="s">
        <v>139</v>
      </c>
      <c r="K301">
        <v>1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T301" t="s">
        <v>1011</v>
      </c>
      <c r="X301" t="s">
        <v>238</v>
      </c>
      <c r="Y301">
        <v>0</v>
      </c>
      <c r="Z301">
        <v>0</v>
      </c>
      <c r="AA301">
        <v>1</v>
      </c>
      <c r="AB301">
        <v>0</v>
      </c>
      <c r="AC301">
        <v>0</v>
      </c>
      <c r="AD301">
        <v>0</v>
      </c>
      <c r="AE301">
        <v>0</v>
      </c>
      <c r="AG301" t="s">
        <v>120</v>
      </c>
      <c r="AH301" t="s">
        <v>184</v>
      </c>
      <c r="AI301">
        <v>1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R301" t="s">
        <v>106</v>
      </c>
      <c r="AS301" t="e">
        <f ca="1">- Have to go in person but can _xludf.not go _xludf.for security reasons</f>
        <v>#NAME?</v>
      </c>
      <c r="AT301">
        <v>0</v>
      </c>
      <c r="AU301">
        <v>1</v>
      </c>
      <c r="AV301">
        <v>0</v>
      </c>
      <c r="AW301">
        <v>0</v>
      </c>
      <c r="AX301">
        <v>0</v>
      </c>
      <c r="AY301">
        <v>0</v>
      </c>
      <c r="BA301" t="s">
        <v>107</v>
      </c>
      <c r="BB301" t="e">
        <f ca="1">- Very Useful _xludf.and provides a job opportunity _xludf.right away.</f>
        <v>#NAME?</v>
      </c>
      <c r="BD301" t="e">
        <f ca="1">- Nursing / medical care</f>
        <v>#NAME?</v>
      </c>
      <c r="BE301">
        <v>0</v>
      </c>
      <c r="BF301">
        <v>0</v>
      </c>
      <c r="BG301">
        <v>0</v>
      </c>
      <c r="BH301">
        <v>0</v>
      </c>
      <c r="BI301">
        <v>1</v>
      </c>
      <c r="BJ301">
        <v>0</v>
      </c>
      <c r="BK301">
        <v>0</v>
      </c>
      <c r="BL301">
        <v>0</v>
      </c>
      <c r="BN301" t="s">
        <v>107</v>
      </c>
      <c r="BQ301" t="e">
        <f ca="1">- Donâ€™t know how to _xludf.find/enroll in a suitable program</f>
        <v>#NAME?</v>
      </c>
      <c r="BR301">
        <v>0</v>
      </c>
      <c r="BS301">
        <v>0</v>
      </c>
      <c r="BT301">
        <v>0</v>
      </c>
      <c r="BU301">
        <v>1</v>
      </c>
      <c r="BV301">
        <v>0</v>
      </c>
      <c r="BW301">
        <v>0</v>
      </c>
      <c r="BX301" t="s">
        <v>108</v>
      </c>
      <c r="BY301" t="e">
        <f ca="1">- Useful but _xludf.not as good as going to university</f>
        <v>#NAME?</v>
      </c>
      <c r="BZ301">
        <v>1</v>
      </c>
      <c r="CA301">
        <v>0</v>
      </c>
      <c r="CB301">
        <v>0</v>
      </c>
      <c r="CC301">
        <v>0</v>
      </c>
      <c r="CD301">
        <v>0</v>
      </c>
      <c r="CE301" t="e">
        <f ca="1">- Friends - Teachers</f>
        <v>#NAME?</v>
      </c>
      <c r="CF301">
        <v>1</v>
      </c>
      <c r="CG301">
        <v>0</v>
      </c>
      <c r="CH301">
        <v>1</v>
      </c>
      <c r="CI301">
        <v>0</v>
      </c>
      <c r="CJ301">
        <v>0</v>
      </c>
      <c r="CK301">
        <v>0</v>
      </c>
      <c r="CL301">
        <v>0</v>
      </c>
      <c r="CN301" t="s">
        <v>109</v>
      </c>
      <c r="CO301" t="s">
        <v>110</v>
      </c>
      <c r="CP301" t="s">
        <v>111</v>
      </c>
      <c r="CQ301">
        <v>3927854</v>
      </c>
      <c r="CR301" t="s">
        <v>1012</v>
      </c>
      <c r="CS301" t="s">
        <v>1013</v>
      </c>
      <c r="CT301">
        <v>301</v>
      </c>
    </row>
    <row r="302" spans="1:98">
      <c r="A302">
        <v>301</v>
      </c>
      <c r="B302" t="s">
        <v>889</v>
      </c>
      <c r="C302">
        <v>17</v>
      </c>
      <c r="D302" t="s">
        <v>98</v>
      </c>
      <c r="E302" t="s">
        <v>177</v>
      </c>
      <c r="F302" t="s">
        <v>169</v>
      </c>
      <c r="G302" t="s">
        <v>117</v>
      </c>
      <c r="J302" t="s">
        <v>575</v>
      </c>
      <c r="K302">
        <v>1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1</v>
      </c>
      <c r="R302">
        <v>0</v>
      </c>
      <c r="T302" t="s">
        <v>1014</v>
      </c>
      <c r="X302" t="s">
        <v>535</v>
      </c>
      <c r="Y302">
        <v>0</v>
      </c>
      <c r="Z302">
        <v>1</v>
      </c>
      <c r="AA302">
        <v>0</v>
      </c>
      <c r="AB302">
        <v>1</v>
      </c>
      <c r="AC302">
        <v>0</v>
      </c>
      <c r="AD302">
        <v>0</v>
      </c>
      <c r="AE302">
        <v>0</v>
      </c>
      <c r="AG302" t="s">
        <v>137</v>
      </c>
      <c r="AH302" t="s">
        <v>129</v>
      </c>
      <c r="AI302">
        <v>0</v>
      </c>
      <c r="AJ302">
        <v>1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BA302" t="s">
        <v>107</v>
      </c>
      <c r="BB302" t="e">
        <f ca="1">- Useful but _xludf.not as good as a regular degree</f>
        <v>#NAME?</v>
      </c>
      <c r="BD302" t="e">
        <f ca="1">- I am _xludf.not interested in vocational education</f>
        <v>#NAME?</v>
      </c>
      <c r="BE302">
        <v>1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N302" t="s">
        <v>107</v>
      </c>
      <c r="BQ302" t="e">
        <f ca="1">- Do _xludf.not _xludf.count towards a recognized qualification - Donâ€™t know how to _xludf.find/enroll in a suitable program</f>
        <v>#NAME?</v>
      </c>
      <c r="BR302">
        <v>0</v>
      </c>
      <c r="BS302">
        <v>1</v>
      </c>
      <c r="BT302">
        <v>0</v>
      </c>
      <c r="BU302">
        <v>1</v>
      </c>
      <c r="BV302">
        <v>0</v>
      </c>
      <c r="BW302">
        <v>0</v>
      </c>
      <c r="BX302" t="s">
        <v>108</v>
      </c>
      <c r="BY302" t="s">
        <v>199</v>
      </c>
      <c r="BZ302">
        <v>1</v>
      </c>
      <c r="CA302">
        <v>0</v>
      </c>
      <c r="CB302">
        <v>0</v>
      </c>
      <c r="CC302">
        <v>0</v>
      </c>
      <c r="CD302">
        <v>1</v>
      </c>
      <c r="CE302" t="e">
        <f ca="1">- Friends - Teachers</f>
        <v>#NAME?</v>
      </c>
      <c r="CF302">
        <v>1</v>
      </c>
      <c r="CG302">
        <v>0</v>
      </c>
      <c r="CH302">
        <v>1</v>
      </c>
      <c r="CI302">
        <v>0</v>
      </c>
      <c r="CJ302">
        <v>0</v>
      </c>
      <c r="CK302">
        <v>0</v>
      </c>
      <c r="CL302">
        <v>0</v>
      </c>
      <c r="CN302" t="s">
        <v>109</v>
      </c>
      <c r="CO302" t="s">
        <v>110</v>
      </c>
      <c r="CP302" t="s">
        <v>111</v>
      </c>
      <c r="CQ302">
        <v>3927873</v>
      </c>
      <c r="CR302" t="s">
        <v>1015</v>
      </c>
      <c r="CS302" t="s">
        <v>1016</v>
      </c>
      <c r="CT302">
        <v>302</v>
      </c>
    </row>
    <row r="303" spans="1:98">
      <c r="A303">
        <v>302</v>
      </c>
      <c r="B303" t="s">
        <v>533</v>
      </c>
      <c r="C303">
        <v>19</v>
      </c>
      <c r="D303" t="s">
        <v>98</v>
      </c>
      <c r="E303" t="s">
        <v>177</v>
      </c>
      <c r="F303" t="s">
        <v>183</v>
      </c>
      <c r="G303" t="s">
        <v>117</v>
      </c>
      <c r="J303" t="s">
        <v>334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1</v>
      </c>
      <c r="R303">
        <v>1</v>
      </c>
      <c r="X303" t="s">
        <v>327</v>
      </c>
      <c r="Y303">
        <v>0</v>
      </c>
      <c r="Z303">
        <v>1</v>
      </c>
      <c r="AA303">
        <v>0</v>
      </c>
      <c r="AB303">
        <v>0</v>
      </c>
      <c r="AC303">
        <v>0</v>
      </c>
      <c r="AD303">
        <v>0</v>
      </c>
      <c r="AE303">
        <v>0</v>
      </c>
      <c r="AG303" t="s">
        <v>120</v>
      </c>
      <c r="AH303" t="s">
        <v>139</v>
      </c>
      <c r="AI303">
        <v>0</v>
      </c>
      <c r="AJ303">
        <v>0</v>
      </c>
      <c r="AK303">
        <v>1</v>
      </c>
      <c r="AL303">
        <v>0</v>
      </c>
      <c r="AM303">
        <v>0</v>
      </c>
      <c r="AN303">
        <v>0</v>
      </c>
      <c r="AO303">
        <v>0</v>
      </c>
      <c r="AP303">
        <v>0</v>
      </c>
      <c r="AQ303" t="s">
        <v>1017</v>
      </c>
      <c r="BA303" t="s">
        <v>106</v>
      </c>
      <c r="BB303" t="e">
        <f ca="1">- Useful but _xludf.not as good as a regular degree</f>
        <v>#NAME?</v>
      </c>
      <c r="BD303" t="e">
        <f ca="1">- Nursing / medical care</f>
        <v>#NAME?</v>
      </c>
      <c r="BE303">
        <v>0</v>
      </c>
      <c r="BF303">
        <v>0</v>
      </c>
      <c r="BG303">
        <v>0</v>
      </c>
      <c r="BH303">
        <v>0</v>
      </c>
      <c r="BI303">
        <v>1</v>
      </c>
      <c r="BJ303">
        <v>0</v>
      </c>
      <c r="BK303">
        <v>0</v>
      </c>
      <c r="BL303">
        <v>0</v>
      </c>
      <c r="BN303" t="s">
        <v>107</v>
      </c>
      <c r="BQ303" t="e">
        <f ca="1">- Do _xludf.not _xludf.count towards a recognized qualification - Cannot afford The courses</f>
        <v>#NAME?</v>
      </c>
      <c r="BR303">
        <v>0</v>
      </c>
      <c r="BS303">
        <v>1</v>
      </c>
      <c r="BT303">
        <v>0</v>
      </c>
      <c r="BU303">
        <v>0</v>
      </c>
      <c r="BV303">
        <v>1</v>
      </c>
      <c r="BW303">
        <v>0</v>
      </c>
      <c r="BX303" t="s">
        <v>108</v>
      </c>
      <c r="BY303" t="s">
        <v>199</v>
      </c>
      <c r="BZ303">
        <v>1</v>
      </c>
      <c r="CA303">
        <v>0</v>
      </c>
      <c r="CB303">
        <v>0</v>
      </c>
      <c r="CC303">
        <v>0</v>
      </c>
      <c r="CD303">
        <v>1</v>
      </c>
      <c r="CE303" t="e">
        <f ca="1">- Friends - Teachers</f>
        <v>#NAME?</v>
      </c>
      <c r="CF303">
        <v>1</v>
      </c>
      <c r="CG303">
        <v>0</v>
      </c>
      <c r="CH303">
        <v>1</v>
      </c>
      <c r="CI303">
        <v>0</v>
      </c>
      <c r="CJ303">
        <v>0</v>
      </c>
      <c r="CK303">
        <v>0</v>
      </c>
      <c r="CL303">
        <v>0</v>
      </c>
      <c r="CN303" t="s">
        <v>109</v>
      </c>
      <c r="CO303" t="s">
        <v>110</v>
      </c>
      <c r="CP303" t="s">
        <v>111</v>
      </c>
      <c r="CQ303">
        <v>3928193</v>
      </c>
      <c r="CR303" t="s">
        <v>1018</v>
      </c>
      <c r="CS303" t="s">
        <v>1019</v>
      </c>
      <c r="CT303">
        <v>303</v>
      </c>
    </row>
    <row r="304" spans="1:98">
      <c r="A304">
        <v>303</v>
      </c>
      <c r="B304" t="s">
        <v>346</v>
      </c>
      <c r="C304">
        <v>19</v>
      </c>
      <c r="D304" t="s">
        <v>115</v>
      </c>
      <c r="E304" t="s">
        <v>156</v>
      </c>
      <c r="F304" t="s">
        <v>100</v>
      </c>
      <c r="G304" t="s">
        <v>117</v>
      </c>
      <c r="J304" t="s">
        <v>1020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1</v>
      </c>
      <c r="Q304">
        <v>0</v>
      </c>
      <c r="R304">
        <v>1</v>
      </c>
      <c r="X304" t="s">
        <v>127</v>
      </c>
      <c r="Y304">
        <v>0</v>
      </c>
      <c r="Z304">
        <v>0</v>
      </c>
      <c r="AA304">
        <v>0</v>
      </c>
      <c r="AB304">
        <v>1</v>
      </c>
      <c r="AC304">
        <v>0</v>
      </c>
      <c r="AD304">
        <v>0</v>
      </c>
      <c r="AE304">
        <v>0</v>
      </c>
      <c r="AG304" t="s">
        <v>120</v>
      </c>
      <c r="AH304" t="s">
        <v>146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1</v>
      </c>
      <c r="BA304" t="s">
        <v>106</v>
      </c>
      <c r="BB304" t="e">
        <f ca="1">- Useful but _xludf.not as good as a regular degree</f>
        <v>#NAME?</v>
      </c>
      <c r="BD304" t="e">
        <f ca="1">- Nursing / medical care</f>
        <v>#NAME?</v>
      </c>
      <c r="BE304">
        <v>0</v>
      </c>
      <c r="BF304">
        <v>0</v>
      </c>
      <c r="BG304">
        <v>0</v>
      </c>
      <c r="BH304">
        <v>0</v>
      </c>
      <c r="BI304">
        <v>1</v>
      </c>
      <c r="BJ304">
        <v>0</v>
      </c>
      <c r="BK304">
        <v>0</v>
      </c>
      <c r="BL304">
        <v>0</v>
      </c>
      <c r="BN304" t="s">
        <v>107</v>
      </c>
      <c r="BQ304" t="e">
        <f ca="1">- Cannot afford The courses</f>
        <v>#NAME?</v>
      </c>
      <c r="BR304">
        <v>0</v>
      </c>
      <c r="BS304">
        <v>0</v>
      </c>
      <c r="BT304">
        <v>0</v>
      </c>
      <c r="BU304">
        <v>0</v>
      </c>
      <c r="BV304">
        <v>1</v>
      </c>
      <c r="BW304">
        <v>0</v>
      </c>
      <c r="BX304" t="s">
        <v>179</v>
      </c>
      <c r="BY304" t="e">
        <f ca="1">- Useful but _xludf.not as good as going to university</f>
        <v>#NAME?</v>
      </c>
      <c r="BZ304">
        <v>1</v>
      </c>
      <c r="CA304">
        <v>0</v>
      </c>
      <c r="CB304">
        <v>0</v>
      </c>
      <c r="CC304">
        <v>0</v>
      </c>
      <c r="CD304">
        <v>0</v>
      </c>
      <c r="CE304" t="e">
        <f ca="1">- Facebook groups/pages  - Teachers</f>
        <v>#NAME?</v>
      </c>
      <c r="CF304">
        <v>0</v>
      </c>
      <c r="CG304">
        <v>0</v>
      </c>
      <c r="CH304">
        <v>1</v>
      </c>
      <c r="CI304">
        <v>0</v>
      </c>
      <c r="CJ304">
        <v>0</v>
      </c>
      <c r="CK304">
        <v>1</v>
      </c>
      <c r="CL304">
        <v>0</v>
      </c>
      <c r="CN304" t="s">
        <v>109</v>
      </c>
      <c r="CO304" t="s">
        <v>110</v>
      </c>
      <c r="CP304" t="s">
        <v>111</v>
      </c>
      <c r="CQ304">
        <v>3928259</v>
      </c>
      <c r="CR304" t="s">
        <v>1021</v>
      </c>
      <c r="CS304" t="s">
        <v>1022</v>
      </c>
      <c r="CT304">
        <v>304</v>
      </c>
    </row>
    <row r="305" spans="1:98">
      <c r="A305">
        <v>304</v>
      </c>
      <c r="B305" t="s">
        <v>114</v>
      </c>
      <c r="C305">
        <v>26</v>
      </c>
      <c r="D305" t="s">
        <v>115</v>
      </c>
      <c r="E305" t="s">
        <v>177</v>
      </c>
      <c r="F305" t="s">
        <v>169</v>
      </c>
      <c r="G305" t="s">
        <v>117</v>
      </c>
      <c r="J305" t="s">
        <v>781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1</v>
      </c>
      <c r="Q305">
        <v>1</v>
      </c>
      <c r="R305">
        <v>0</v>
      </c>
      <c r="X305" t="s">
        <v>209</v>
      </c>
      <c r="Y305">
        <v>0</v>
      </c>
      <c r="Z305">
        <v>0</v>
      </c>
      <c r="AA305">
        <v>0</v>
      </c>
      <c r="AB305">
        <v>1</v>
      </c>
      <c r="AC305">
        <v>0</v>
      </c>
      <c r="AD305">
        <v>1</v>
      </c>
      <c r="AE305">
        <v>0</v>
      </c>
      <c r="AG305" t="s">
        <v>120</v>
      </c>
      <c r="AH305" t="s">
        <v>216</v>
      </c>
      <c r="AI305">
        <v>0</v>
      </c>
      <c r="AJ305">
        <v>1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1</v>
      </c>
      <c r="BA305" t="s">
        <v>107</v>
      </c>
      <c r="BB305" t="e">
        <f ca="1">- Useful but _xludf.not as good as a regular degree</f>
        <v>#NAME?</v>
      </c>
      <c r="BD305" t="e">
        <f ca="1">- Construction (builder, carpenter, electrician, blacksmith) - Project Management / Accountancy</f>
        <v>#NAME?</v>
      </c>
      <c r="BE305">
        <v>0</v>
      </c>
      <c r="BF305">
        <v>0</v>
      </c>
      <c r="BG305">
        <v>1</v>
      </c>
      <c r="BH305">
        <v>0</v>
      </c>
      <c r="BI305">
        <v>0</v>
      </c>
      <c r="BJ305">
        <v>1</v>
      </c>
      <c r="BK305">
        <v>0</v>
      </c>
      <c r="BL305">
        <v>0</v>
      </c>
      <c r="BN305" t="s">
        <v>107</v>
      </c>
      <c r="BQ305" t="e">
        <f ca="1">- Do _xludf.not _xludf.count towards a recognized qualification - _xludf.not available in subjects I want to study - Cannot afford The courses - Donâ€™t know how to _xludf.find/enroll in a suitable program</f>
        <v>#NAME?</v>
      </c>
      <c r="BR305">
        <v>1</v>
      </c>
      <c r="BS305">
        <v>1</v>
      </c>
      <c r="BT305">
        <v>0</v>
      </c>
      <c r="BU305">
        <v>1</v>
      </c>
      <c r="BV305">
        <v>1</v>
      </c>
      <c r="BW305">
        <v>0</v>
      </c>
      <c r="BX305" t="s">
        <v>108</v>
      </c>
      <c r="BY305" t="e">
        <f ca="1">- Useful but _xludf.not as good as going to university</f>
        <v>#NAME?</v>
      </c>
      <c r="BZ305">
        <v>1</v>
      </c>
      <c r="CA305">
        <v>0</v>
      </c>
      <c r="CB305">
        <v>0</v>
      </c>
      <c r="CC305">
        <v>0</v>
      </c>
      <c r="CD305">
        <v>0</v>
      </c>
      <c r="CE305" t="e">
        <f ca="1">- Teachers</f>
        <v>#NAME?</v>
      </c>
      <c r="CF305">
        <v>0</v>
      </c>
      <c r="CG305">
        <v>0</v>
      </c>
      <c r="CH305">
        <v>1</v>
      </c>
      <c r="CI305">
        <v>0</v>
      </c>
      <c r="CJ305">
        <v>0</v>
      </c>
      <c r="CK305">
        <v>0</v>
      </c>
      <c r="CL305">
        <v>0</v>
      </c>
      <c r="CN305" t="s">
        <v>109</v>
      </c>
      <c r="CO305" t="s">
        <v>110</v>
      </c>
      <c r="CP305" t="s">
        <v>111</v>
      </c>
      <c r="CQ305">
        <v>3928319</v>
      </c>
      <c r="CR305" t="s">
        <v>1023</v>
      </c>
      <c r="CS305" t="s">
        <v>1024</v>
      </c>
      <c r="CT305">
        <v>305</v>
      </c>
    </row>
    <row r="306" spans="1:98">
      <c r="A306">
        <v>305</v>
      </c>
      <c r="B306" t="s">
        <v>97</v>
      </c>
      <c r="C306">
        <v>21</v>
      </c>
      <c r="D306" t="s">
        <v>98</v>
      </c>
      <c r="E306" t="s">
        <v>177</v>
      </c>
      <c r="F306" t="s">
        <v>169</v>
      </c>
      <c r="G306" t="s">
        <v>117</v>
      </c>
      <c r="J306" t="s">
        <v>103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1</v>
      </c>
      <c r="Q306">
        <v>0</v>
      </c>
      <c r="R306">
        <v>0</v>
      </c>
      <c r="X306" t="s">
        <v>136</v>
      </c>
      <c r="Y306">
        <v>0</v>
      </c>
      <c r="Z306">
        <v>0</v>
      </c>
      <c r="AA306">
        <v>0</v>
      </c>
      <c r="AB306">
        <v>1</v>
      </c>
      <c r="AC306">
        <v>1</v>
      </c>
      <c r="AD306">
        <v>0</v>
      </c>
      <c r="AE306">
        <v>0</v>
      </c>
      <c r="AG306" t="s">
        <v>120</v>
      </c>
      <c r="AH306" t="s">
        <v>216</v>
      </c>
      <c r="AI306">
        <v>0</v>
      </c>
      <c r="AJ306">
        <v>1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1</v>
      </c>
      <c r="BA306" t="s">
        <v>107</v>
      </c>
      <c r="BB306" t="e">
        <f ca="1">- Useful but _xludf.not as good as a regular degree</f>
        <v>#NAME?</v>
      </c>
      <c r="BD306" t="e">
        <f ca="1">- I am _xludf.not interested in vocational education</f>
        <v>#NAME?</v>
      </c>
      <c r="BE306">
        <v>1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N306" t="s">
        <v>107</v>
      </c>
      <c r="BQ306" t="e">
        <f ca="1">- Cannot afford The courses - Donâ€™t know how to _xludf.find/enroll in a suitable program</f>
        <v>#NAME?</v>
      </c>
      <c r="BR306">
        <v>0</v>
      </c>
      <c r="BS306">
        <v>0</v>
      </c>
      <c r="BT306">
        <v>0</v>
      </c>
      <c r="BU306">
        <v>1</v>
      </c>
      <c r="BV306">
        <v>1</v>
      </c>
      <c r="BW306">
        <v>0</v>
      </c>
      <c r="BX306" t="s">
        <v>108</v>
      </c>
      <c r="BY306" t="s">
        <v>199</v>
      </c>
      <c r="BZ306">
        <v>1</v>
      </c>
      <c r="CA306">
        <v>0</v>
      </c>
      <c r="CB306">
        <v>0</v>
      </c>
      <c r="CC306">
        <v>0</v>
      </c>
      <c r="CD306">
        <v>1</v>
      </c>
      <c r="CE306" t="e">
        <f ca="1">- Teachers</f>
        <v>#NAME?</v>
      </c>
      <c r="CF306">
        <v>0</v>
      </c>
      <c r="CG306">
        <v>0</v>
      </c>
      <c r="CH306">
        <v>1</v>
      </c>
      <c r="CI306">
        <v>0</v>
      </c>
      <c r="CJ306">
        <v>0</v>
      </c>
      <c r="CK306">
        <v>0</v>
      </c>
      <c r="CL306">
        <v>0</v>
      </c>
      <c r="CN306" t="s">
        <v>109</v>
      </c>
      <c r="CO306" t="s">
        <v>110</v>
      </c>
      <c r="CP306" t="s">
        <v>111</v>
      </c>
      <c r="CQ306">
        <v>3928487</v>
      </c>
      <c r="CR306" t="s">
        <v>1025</v>
      </c>
      <c r="CS306" t="s">
        <v>1026</v>
      </c>
      <c r="CT306">
        <v>306</v>
      </c>
    </row>
    <row r="307" spans="1:98">
      <c r="A307">
        <v>306</v>
      </c>
      <c r="B307" t="s">
        <v>97</v>
      </c>
      <c r="C307">
        <v>24</v>
      </c>
      <c r="D307" t="s">
        <v>115</v>
      </c>
      <c r="E307" t="s">
        <v>379</v>
      </c>
      <c r="F307" t="s">
        <v>116</v>
      </c>
      <c r="G307" t="s">
        <v>117</v>
      </c>
      <c r="J307" t="s">
        <v>152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1</v>
      </c>
      <c r="X307" t="s">
        <v>127</v>
      </c>
      <c r="Y307">
        <v>0</v>
      </c>
      <c r="Z307">
        <v>0</v>
      </c>
      <c r="AA307">
        <v>0</v>
      </c>
      <c r="AB307">
        <v>1</v>
      </c>
      <c r="AC307">
        <v>0</v>
      </c>
      <c r="AD307">
        <v>0</v>
      </c>
      <c r="AE307">
        <v>0</v>
      </c>
      <c r="AG307" t="s">
        <v>120</v>
      </c>
      <c r="AH307" t="s">
        <v>158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1</v>
      </c>
      <c r="AO307">
        <v>0</v>
      </c>
      <c r="AP307">
        <v>0</v>
      </c>
      <c r="BA307" t="s">
        <v>107</v>
      </c>
      <c r="BB307" t="e">
        <f ca="1">- Very Useful _xludf.and provides a job opportunity _xludf.right away.</f>
        <v>#NAME?</v>
      </c>
      <c r="BD307" t="e">
        <f ca="1">- Nursing / medical care</f>
        <v>#NAME?</v>
      </c>
      <c r="BE307">
        <v>0</v>
      </c>
      <c r="BF307">
        <v>0</v>
      </c>
      <c r="BG307">
        <v>0</v>
      </c>
      <c r="BH307">
        <v>0</v>
      </c>
      <c r="BI307">
        <v>1</v>
      </c>
      <c r="BJ307">
        <v>0</v>
      </c>
      <c r="BK307">
        <v>0</v>
      </c>
      <c r="BL307">
        <v>0</v>
      </c>
      <c r="BN307" t="s">
        <v>107</v>
      </c>
      <c r="BQ307" t="e">
        <f ca="1">- Cannot afford The courses</f>
        <v>#NAME?</v>
      </c>
      <c r="BR307">
        <v>0</v>
      </c>
      <c r="BS307">
        <v>0</v>
      </c>
      <c r="BT307">
        <v>0</v>
      </c>
      <c r="BU307">
        <v>0</v>
      </c>
      <c r="BV307">
        <v>1</v>
      </c>
      <c r="BW307">
        <v>0</v>
      </c>
      <c r="BX307" t="s">
        <v>108</v>
      </c>
      <c r="BY307" t="e">
        <f ca="1">- Useful but _xludf.not as good as going to university</f>
        <v>#NAME?</v>
      </c>
      <c r="BZ307">
        <v>1</v>
      </c>
      <c r="CA307">
        <v>0</v>
      </c>
      <c r="CB307">
        <v>0</v>
      </c>
      <c r="CC307">
        <v>0</v>
      </c>
      <c r="CD307">
        <v>0</v>
      </c>
      <c r="CE307" t="e">
        <f ca="1">- Twitter</f>
        <v>#NAME?</v>
      </c>
      <c r="CF307">
        <v>0</v>
      </c>
      <c r="CG307">
        <v>0</v>
      </c>
      <c r="CH307">
        <v>0</v>
      </c>
      <c r="CI307">
        <v>0</v>
      </c>
      <c r="CJ307">
        <v>1</v>
      </c>
      <c r="CK307">
        <v>0</v>
      </c>
      <c r="CL307">
        <v>0</v>
      </c>
      <c r="CN307" t="s">
        <v>109</v>
      </c>
      <c r="CO307" t="s">
        <v>110</v>
      </c>
      <c r="CP307" t="s">
        <v>111</v>
      </c>
      <c r="CQ307">
        <v>3928493</v>
      </c>
      <c r="CR307" t="s">
        <v>1027</v>
      </c>
      <c r="CS307" t="s">
        <v>1028</v>
      </c>
      <c r="CT307">
        <v>307</v>
      </c>
    </row>
    <row r="308" spans="1:98">
      <c r="A308">
        <v>307</v>
      </c>
      <c r="B308" t="s">
        <v>224</v>
      </c>
      <c r="C308">
        <v>27</v>
      </c>
      <c r="D308" t="s">
        <v>98</v>
      </c>
      <c r="E308" t="s">
        <v>156</v>
      </c>
      <c r="F308" t="s">
        <v>144</v>
      </c>
      <c r="G308" t="s">
        <v>117</v>
      </c>
      <c r="J308" t="s">
        <v>187</v>
      </c>
      <c r="K308">
        <v>0</v>
      </c>
      <c r="L308">
        <v>0</v>
      </c>
      <c r="M308">
        <v>1</v>
      </c>
      <c r="N308">
        <v>0</v>
      </c>
      <c r="O308">
        <v>0</v>
      </c>
      <c r="P308">
        <v>0</v>
      </c>
      <c r="Q308">
        <v>0</v>
      </c>
      <c r="R308">
        <v>0</v>
      </c>
      <c r="X308" t="s">
        <v>127</v>
      </c>
      <c r="Y308">
        <v>0</v>
      </c>
      <c r="Z308">
        <v>0</v>
      </c>
      <c r="AA308">
        <v>0</v>
      </c>
      <c r="AB308">
        <v>1</v>
      </c>
      <c r="AC308">
        <v>0</v>
      </c>
      <c r="AD308">
        <v>0</v>
      </c>
      <c r="AE308">
        <v>0</v>
      </c>
      <c r="AG308" t="s">
        <v>120</v>
      </c>
      <c r="AH308" t="s">
        <v>163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1</v>
      </c>
      <c r="AP308">
        <v>0</v>
      </c>
      <c r="BA308" t="s">
        <v>107</v>
      </c>
      <c r="BB308" t="e">
        <f ca="1">- Very Useful _xludf.and provides a job opportunity _xludf.right away.</f>
        <v>#NAME?</v>
      </c>
      <c r="BD308" t="e">
        <f ca="1">- Nursing / medical care</f>
        <v>#NAME?</v>
      </c>
      <c r="BE308">
        <v>0</v>
      </c>
      <c r="BF308">
        <v>0</v>
      </c>
      <c r="BG308">
        <v>0</v>
      </c>
      <c r="BH308">
        <v>0</v>
      </c>
      <c r="BI308">
        <v>1</v>
      </c>
      <c r="BJ308">
        <v>0</v>
      </c>
      <c r="BK308">
        <v>0</v>
      </c>
      <c r="BL308">
        <v>0</v>
      </c>
      <c r="BN308" t="s">
        <v>107</v>
      </c>
      <c r="BQ308" t="e">
        <f ca="1">- Donâ€™t know how to _xludf.find/enroll in a suitable program</f>
        <v>#NAME?</v>
      </c>
      <c r="BR308">
        <v>0</v>
      </c>
      <c r="BS308">
        <v>0</v>
      </c>
      <c r="BT308">
        <v>0</v>
      </c>
      <c r="BU308">
        <v>1</v>
      </c>
      <c r="BV308">
        <v>0</v>
      </c>
      <c r="BW308">
        <v>0</v>
      </c>
      <c r="BX308" t="s">
        <v>233</v>
      </c>
      <c r="BY308" t="e">
        <f ca="1">- _xludf.not worth The _xludf.time _xludf.or money spent on it - Too Difficult to study alone</f>
        <v>#NAME?</v>
      </c>
      <c r="BZ308">
        <v>0</v>
      </c>
      <c r="CA308">
        <v>1</v>
      </c>
      <c r="CB308">
        <v>0</v>
      </c>
      <c r="CC308">
        <v>0</v>
      </c>
      <c r="CD308">
        <v>1</v>
      </c>
      <c r="CE308" t="e">
        <f ca="1">- Friends - Teachers</f>
        <v>#NAME?</v>
      </c>
      <c r="CF308">
        <v>1</v>
      </c>
      <c r="CG308">
        <v>0</v>
      </c>
      <c r="CH308">
        <v>1</v>
      </c>
      <c r="CI308">
        <v>0</v>
      </c>
      <c r="CJ308">
        <v>0</v>
      </c>
      <c r="CK308">
        <v>0</v>
      </c>
      <c r="CL308">
        <v>0</v>
      </c>
      <c r="CN308" t="s">
        <v>109</v>
      </c>
      <c r="CO308" t="s">
        <v>110</v>
      </c>
      <c r="CP308" t="s">
        <v>111</v>
      </c>
      <c r="CQ308">
        <v>3928593</v>
      </c>
      <c r="CR308" t="s">
        <v>1029</v>
      </c>
      <c r="CS308" t="s">
        <v>1030</v>
      </c>
      <c r="CT308">
        <v>308</v>
      </c>
    </row>
    <row r="309" spans="1:98">
      <c r="A309">
        <v>308</v>
      </c>
      <c r="B309" t="s">
        <v>97</v>
      </c>
      <c r="C309">
        <v>21</v>
      </c>
      <c r="D309" t="s">
        <v>115</v>
      </c>
      <c r="E309" t="s">
        <v>133</v>
      </c>
      <c r="F309" t="s">
        <v>100</v>
      </c>
      <c r="G309" t="s">
        <v>117</v>
      </c>
      <c r="J309" t="s">
        <v>118</v>
      </c>
      <c r="K309">
        <v>0</v>
      </c>
      <c r="L309">
        <v>0</v>
      </c>
      <c r="M309">
        <v>0</v>
      </c>
      <c r="N309">
        <v>1</v>
      </c>
      <c r="O309">
        <v>0</v>
      </c>
      <c r="P309">
        <v>0</v>
      </c>
      <c r="Q309">
        <v>0</v>
      </c>
      <c r="R309">
        <v>0</v>
      </c>
      <c r="X309" t="s">
        <v>197</v>
      </c>
      <c r="Y309">
        <v>1</v>
      </c>
      <c r="Z309">
        <v>0</v>
      </c>
      <c r="AA309">
        <v>0</v>
      </c>
      <c r="AB309">
        <v>1</v>
      </c>
      <c r="AC309">
        <v>0</v>
      </c>
      <c r="AD309">
        <v>0</v>
      </c>
      <c r="AE309">
        <v>0</v>
      </c>
      <c r="AG309" t="s">
        <v>120</v>
      </c>
      <c r="AH309" t="s">
        <v>129</v>
      </c>
      <c r="AI309">
        <v>0</v>
      </c>
      <c r="AJ309">
        <v>1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BA309" t="s">
        <v>107</v>
      </c>
      <c r="BB309" t="e">
        <f ca="1">- Useful but _xludf.not as good as a regular degree</f>
        <v>#NAME?</v>
      </c>
      <c r="BD309" t="e">
        <f ca="1">- Project Management / Accountancy - Nursing / medical care</f>
        <v>#NAME?</v>
      </c>
      <c r="BE309">
        <v>0</v>
      </c>
      <c r="BF309">
        <v>0</v>
      </c>
      <c r="BG309">
        <v>1</v>
      </c>
      <c r="BH309">
        <v>0</v>
      </c>
      <c r="BI309">
        <v>1</v>
      </c>
      <c r="BJ309">
        <v>0</v>
      </c>
      <c r="BK309">
        <v>0</v>
      </c>
      <c r="BL309">
        <v>0</v>
      </c>
      <c r="BN309" t="s">
        <v>107</v>
      </c>
      <c r="BQ309" t="e">
        <f ca="1">- No internet connection / computer - Do _xludf.not _xludf.count towards a recognized qualification</f>
        <v>#NAME?</v>
      </c>
      <c r="BR309">
        <v>0</v>
      </c>
      <c r="BS309">
        <v>1</v>
      </c>
      <c r="BT309">
        <v>1</v>
      </c>
      <c r="BU309">
        <v>0</v>
      </c>
      <c r="BV309">
        <v>0</v>
      </c>
      <c r="BW309">
        <v>0</v>
      </c>
      <c r="BX309" t="s">
        <v>108</v>
      </c>
      <c r="BY309" t="s">
        <v>338</v>
      </c>
      <c r="BZ309">
        <v>0</v>
      </c>
      <c r="CA309">
        <v>0</v>
      </c>
      <c r="CB309">
        <v>0</v>
      </c>
      <c r="CC309">
        <v>1</v>
      </c>
      <c r="CD309">
        <v>1</v>
      </c>
      <c r="CE309" t="e">
        <f ca="1">- Facebook groups/pages  - Friends</f>
        <v>#NAME?</v>
      </c>
      <c r="CF309">
        <v>1</v>
      </c>
      <c r="CG309">
        <v>0</v>
      </c>
      <c r="CH309">
        <v>0</v>
      </c>
      <c r="CI309">
        <v>0</v>
      </c>
      <c r="CJ309">
        <v>0</v>
      </c>
      <c r="CK309">
        <v>1</v>
      </c>
      <c r="CL309">
        <v>0</v>
      </c>
      <c r="CN309" t="s">
        <v>109</v>
      </c>
      <c r="CO309" t="s">
        <v>110</v>
      </c>
      <c r="CP309" t="s">
        <v>111</v>
      </c>
      <c r="CQ309">
        <v>3928594</v>
      </c>
      <c r="CR309" t="s">
        <v>1031</v>
      </c>
      <c r="CS309" t="s">
        <v>1032</v>
      </c>
      <c r="CT309">
        <v>309</v>
      </c>
    </row>
    <row r="310" spans="1:98">
      <c r="A310">
        <v>309</v>
      </c>
      <c r="B310" t="s">
        <v>114</v>
      </c>
      <c r="C310">
        <v>23</v>
      </c>
      <c r="D310" t="s">
        <v>98</v>
      </c>
      <c r="E310" t="s">
        <v>177</v>
      </c>
      <c r="F310" t="s">
        <v>169</v>
      </c>
      <c r="G310" t="s">
        <v>117</v>
      </c>
      <c r="J310" t="s">
        <v>467</v>
      </c>
      <c r="K310">
        <v>0</v>
      </c>
      <c r="L310">
        <v>0</v>
      </c>
      <c r="M310">
        <v>1</v>
      </c>
      <c r="N310">
        <v>0</v>
      </c>
      <c r="O310">
        <v>1</v>
      </c>
      <c r="P310">
        <v>0</v>
      </c>
      <c r="Q310">
        <v>0</v>
      </c>
      <c r="R310">
        <v>0</v>
      </c>
      <c r="X310" t="s">
        <v>535</v>
      </c>
      <c r="Y310">
        <v>0</v>
      </c>
      <c r="Z310">
        <v>1</v>
      </c>
      <c r="AA310">
        <v>0</v>
      </c>
      <c r="AB310">
        <v>1</v>
      </c>
      <c r="AC310">
        <v>0</v>
      </c>
      <c r="AD310">
        <v>0</v>
      </c>
      <c r="AE310">
        <v>0</v>
      </c>
      <c r="AG310" t="s">
        <v>120</v>
      </c>
      <c r="AH310" t="s">
        <v>184</v>
      </c>
      <c r="AI310">
        <v>1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R310" t="s">
        <v>106</v>
      </c>
      <c r="AS310" t="e">
        <f ca="1">- Cannot contact public servants _xludf.or Teachers - Have to go in person but can _xludf.not go _xludf.for security reasons</f>
        <v>#NAME?</v>
      </c>
      <c r="AT310">
        <v>0</v>
      </c>
      <c r="AU310">
        <v>1</v>
      </c>
      <c r="AV310">
        <v>1</v>
      </c>
      <c r="AW310">
        <v>0</v>
      </c>
      <c r="AX310">
        <v>0</v>
      </c>
      <c r="AY310">
        <v>0</v>
      </c>
      <c r="BA310" t="s">
        <v>106</v>
      </c>
      <c r="BB310" t="e">
        <f ca="1">- Useful but _xludf.not as good as a regular degree</f>
        <v>#NAME?</v>
      </c>
      <c r="BD310" t="e">
        <f ca="1">- Project Management / Accountancy</f>
        <v>#NAME?</v>
      </c>
      <c r="BE310">
        <v>0</v>
      </c>
      <c r="BF310">
        <v>0</v>
      </c>
      <c r="BG310">
        <v>1</v>
      </c>
      <c r="BH310">
        <v>0</v>
      </c>
      <c r="BI310">
        <v>0</v>
      </c>
      <c r="BJ310">
        <v>0</v>
      </c>
      <c r="BK310">
        <v>0</v>
      </c>
      <c r="BL310">
        <v>0</v>
      </c>
      <c r="BN310" t="s">
        <v>107</v>
      </c>
      <c r="BQ310" t="e">
        <f ca="1">- Do _xludf.not _xludf.count towards a recognized qualification - Cannot afford The courses</f>
        <v>#NAME?</v>
      </c>
      <c r="BR310">
        <v>0</v>
      </c>
      <c r="BS310">
        <v>1</v>
      </c>
      <c r="BT310">
        <v>0</v>
      </c>
      <c r="BU310">
        <v>0</v>
      </c>
      <c r="BV310">
        <v>1</v>
      </c>
      <c r="BW310">
        <v>0</v>
      </c>
      <c r="BX310" t="s">
        <v>108</v>
      </c>
      <c r="BY310" t="s">
        <v>199</v>
      </c>
      <c r="BZ310">
        <v>1</v>
      </c>
      <c r="CA310">
        <v>0</v>
      </c>
      <c r="CB310">
        <v>0</v>
      </c>
      <c r="CC310">
        <v>0</v>
      </c>
      <c r="CD310">
        <v>1</v>
      </c>
      <c r="CE310" t="e">
        <f ca="1">- Al-Fanar Media - Teachers</f>
        <v>#NAME?</v>
      </c>
      <c r="CF310">
        <v>0</v>
      </c>
      <c r="CG310">
        <v>0</v>
      </c>
      <c r="CH310">
        <v>1</v>
      </c>
      <c r="CI310">
        <v>1</v>
      </c>
      <c r="CJ310">
        <v>0</v>
      </c>
      <c r="CK310">
        <v>0</v>
      </c>
      <c r="CL310">
        <v>0</v>
      </c>
      <c r="CN310" t="s">
        <v>109</v>
      </c>
      <c r="CO310" t="s">
        <v>110</v>
      </c>
      <c r="CP310" t="s">
        <v>111</v>
      </c>
      <c r="CQ310">
        <v>3928601</v>
      </c>
      <c r="CR310" t="s">
        <v>1033</v>
      </c>
      <c r="CS310" t="s">
        <v>1034</v>
      </c>
      <c r="CT310">
        <v>310</v>
      </c>
    </row>
    <row r="311" spans="1:98">
      <c r="A311">
        <v>310</v>
      </c>
      <c r="B311" t="s">
        <v>143</v>
      </c>
      <c r="C311">
        <v>17</v>
      </c>
      <c r="D311" t="s">
        <v>98</v>
      </c>
      <c r="E311" t="s">
        <v>177</v>
      </c>
      <c r="F311" t="s">
        <v>169</v>
      </c>
      <c r="G311" t="s">
        <v>117</v>
      </c>
      <c r="J311" t="s">
        <v>334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1</v>
      </c>
      <c r="R311">
        <v>1</v>
      </c>
      <c r="X311" t="s">
        <v>136</v>
      </c>
      <c r="Y311">
        <v>0</v>
      </c>
      <c r="Z311">
        <v>0</v>
      </c>
      <c r="AA311">
        <v>0</v>
      </c>
      <c r="AB311">
        <v>1</v>
      </c>
      <c r="AC311">
        <v>1</v>
      </c>
      <c r="AD311">
        <v>0</v>
      </c>
      <c r="AE311">
        <v>0</v>
      </c>
      <c r="AG311" t="s">
        <v>120</v>
      </c>
      <c r="AH311" t="s">
        <v>129</v>
      </c>
      <c r="AI311">
        <v>0</v>
      </c>
      <c r="AJ311">
        <v>1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BA311" t="s">
        <v>106</v>
      </c>
      <c r="BB311" t="e">
        <f ca="1">- Useful but _xludf.not as good as a regular degree</f>
        <v>#NAME?</v>
      </c>
      <c r="BD311" t="e">
        <f ca="1">- I am _xludf.not interested in vocational education - Nursing / medical care</f>
        <v>#NAME?</v>
      </c>
      <c r="BE311">
        <v>1</v>
      </c>
      <c r="BF311">
        <v>0</v>
      </c>
      <c r="BG311">
        <v>0</v>
      </c>
      <c r="BH311">
        <v>0</v>
      </c>
      <c r="BI311">
        <v>1</v>
      </c>
      <c r="BJ311">
        <v>0</v>
      </c>
      <c r="BK311">
        <v>0</v>
      </c>
      <c r="BL311">
        <v>0</v>
      </c>
      <c r="BN311" t="s">
        <v>107</v>
      </c>
      <c r="BQ311" t="e">
        <f ca="1">- No internet connection / computer - Cannot afford The courses</f>
        <v>#NAME?</v>
      </c>
      <c r="BR311">
        <v>0</v>
      </c>
      <c r="BS311">
        <v>0</v>
      </c>
      <c r="BT311">
        <v>1</v>
      </c>
      <c r="BU311">
        <v>0</v>
      </c>
      <c r="BV311">
        <v>1</v>
      </c>
      <c r="BW311">
        <v>0</v>
      </c>
      <c r="BX311" t="s">
        <v>108</v>
      </c>
      <c r="BY311" t="e">
        <f ca="1">- Useful but _xludf.not as good as going to university</f>
        <v>#NAME?</v>
      </c>
      <c r="BZ311">
        <v>1</v>
      </c>
      <c r="CA311">
        <v>0</v>
      </c>
      <c r="CB311">
        <v>0</v>
      </c>
      <c r="CC311">
        <v>0</v>
      </c>
      <c r="CD311">
        <v>0</v>
      </c>
      <c r="CE311" t="e">
        <f ca="1">- Facebook groups/pages  - Teachers</f>
        <v>#NAME?</v>
      </c>
      <c r="CF311">
        <v>0</v>
      </c>
      <c r="CG311">
        <v>0</v>
      </c>
      <c r="CH311">
        <v>1</v>
      </c>
      <c r="CI311">
        <v>0</v>
      </c>
      <c r="CJ311">
        <v>0</v>
      </c>
      <c r="CK311">
        <v>1</v>
      </c>
      <c r="CL311">
        <v>0</v>
      </c>
      <c r="CN311" t="s">
        <v>109</v>
      </c>
      <c r="CO311" t="s">
        <v>110</v>
      </c>
      <c r="CP311" t="s">
        <v>111</v>
      </c>
      <c r="CQ311">
        <v>3928617</v>
      </c>
      <c r="CR311" t="s">
        <v>1035</v>
      </c>
      <c r="CS311" t="s">
        <v>1036</v>
      </c>
      <c r="CT311">
        <v>311</v>
      </c>
    </row>
    <row r="312" spans="1:98">
      <c r="A312">
        <v>311</v>
      </c>
      <c r="B312" t="s">
        <v>296</v>
      </c>
      <c r="C312">
        <v>26</v>
      </c>
      <c r="D312" t="s">
        <v>115</v>
      </c>
      <c r="E312" t="s">
        <v>177</v>
      </c>
      <c r="F312" t="s">
        <v>100</v>
      </c>
      <c r="G312" t="s">
        <v>117</v>
      </c>
      <c r="J312" t="s">
        <v>271</v>
      </c>
      <c r="K312">
        <v>0</v>
      </c>
      <c r="L312">
        <v>0</v>
      </c>
      <c r="M312">
        <v>0</v>
      </c>
      <c r="N312">
        <v>0</v>
      </c>
      <c r="O312">
        <v>1</v>
      </c>
      <c r="P312">
        <v>0</v>
      </c>
      <c r="Q312">
        <v>0</v>
      </c>
      <c r="R312">
        <v>0</v>
      </c>
      <c r="X312" t="s">
        <v>127</v>
      </c>
      <c r="Y312">
        <v>0</v>
      </c>
      <c r="Z312">
        <v>0</v>
      </c>
      <c r="AA312">
        <v>0</v>
      </c>
      <c r="AB312">
        <v>1</v>
      </c>
      <c r="AC312">
        <v>0</v>
      </c>
      <c r="AD312">
        <v>0</v>
      </c>
      <c r="AE312">
        <v>0</v>
      </c>
      <c r="AG312" t="s">
        <v>120</v>
      </c>
      <c r="AH312" t="s">
        <v>216</v>
      </c>
      <c r="AI312">
        <v>0</v>
      </c>
      <c r="AJ312">
        <v>1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1</v>
      </c>
      <c r="BA312" t="s">
        <v>107</v>
      </c>
      <c r="BB312" t="e">
        <f ca="1">- Useful but _xludf.not as good as a regular degree</f>
        <v>#NAME?</v>
      </c>
      <c r="BD312" t="e">
        <f ca="1">- Project Management / Accountancy</f>
        <v>#NAME?</v>
      </c>
      <c r="BE312">
        <v>0</v>
      </c>
      <c r="BF312">
        <v>0</v>
      </c>
      <c r="BG312">
        <v>1</v>
      </c>
      <c r="BH312">
        <v>0</v>
      </c>
      <c r="BI312">
        <v>0</v>
      </c>
      <c r="BJ312">
        <v>0</v>
      </c>
      <c r="BK312">
        <v>0</v>
      </c>
      <c r="BL312">
        <v>0</v>
      </c>
      <c r="BN312" t="s">
        <v>107</v>
      </c>
      <c r="BQ312" t="e">
        <f ca="1">- No internet connection / computer - Do _xludf.not _xludf.count towards a recognized qualification</f>
        <v>#NAME?</v>
      </c>
      <c r="BR312">
        <v>0</v>
      </c>
      <c r="BS312">
        <v>1</v>
      </c>
      <c r="BT312">
        <v>1</v>
      </c>
      <c r="BU312">
        <v>0</v>
      </c>
      <c r="BV312">
        <v>0</v>
      </c>
      <c r="BW312">
        <v>0</v>
      </c>
      <c r="BX312" t="s">
        <v>108</v>
      </c>
      <c r="BY312" t="s">
        <v>550</v>
      </c>
      <c r="BZ312">
        <v>1</v>
      </c>
      <c r="CA312">
        <v>0</v>
      </c>
      <c r="CB312">
        <v>0</v>
      </c>
      <c r="CC312">
        <v>1</v>
      </c>
      <c r="CD312">
        <v>1</v>
      </c>
      <c r="CE312" t="e">
        <f ca="1">- Facebook groups/pages  - Friends</f>
        <v>#NAME?</v>
      </c>
      <c r="CF312">
        <v>1</v>
      </c>
      <c r="CG312">
        <v>0</v>
      </c>
      <c r="CH312">
        <v>0</v>
      </c>
      <c r="CI312">
        <v>0</v>
      </c>
      <c r="CJ312">
        <v>0</v>
      </c>
      <c r="CK312">
        <v>1</v>
      </c>
      <c r="CL312">
        <v>0</v>
      </c>
      <c r="CN312" t="s">
        <v>109</v>
      </c>
      <c r="CO312" t="s">
        <v>110</v>
      </c>
      <c r="CP312" t="s">
        <v>111</v>
      </c>
      <c r="CQ312">
        <v>3929096</v>
      </c>
      <c r="CR312" t="s">
        <v>1037</v>
      </c>
      <c r="CS312" t="s">
        <v>1038</v>
      </c>
      <c r="CT312">
        <v>312</v>
      </c>
    </row>
    <row r="313" spans="1:98">
      <c r="A313">
        <v>312</v>
      </c>
      <c r="B313" t="s">
        <v>221</v>
      </c>
      <c r="C313">
        <v>22</v>
      </c>
      <c r="D313" t="s">
        <v>98</v>
      </c>
      <c r="E313" t="s">
        <v>177</v>
      </c>
      <c r="F313" t="s">
        <v>157</v>
      </c>
      <c r="G313" t="s">
        <v>101</v>
      </c>
      <c r="H313" t="s">
        <v>102</v>
      </c>
      <c r="U313" t="s">
        <v>152</v>
      </c>
      <c r="AG313" t="s">
        <v>104</v>
      </c>
      <c r="AH313" t="s">
        <v>416</v>
      </c>
      <c r="AI313">
        <v>0</v>
      </c>
      <c r="AJ313">
        <v>1</v>
      </c>
      <c r="AK313">
        <v>0</v>
      </c>
      <c r="AL313">
        <v>0</v>
      </c>
      <c r="AM313">
        <v>1</v>
      </c>
      <c r="AN313">
        <v>0</v>
      </c>
      <c r="AO313">
        <v>0</v>
      </c>
      <c r="AP313">
        <v>0</v>
      </c>
      <c r="BA313" t="s">
        <v>107</v>
      </c>
      <c r="BB313" t="e">
        <f ca="1">- Very Useful _xludf.and provides a job opportunity _xludf.right away.</f>
        <v>#NAME?</v>
      </c>
      <c r="BD313" t="e">
        <f ca="1">- Nursing / medical care</f>
        <v>#NAME?</v>
      </c>
      <c r="BE313">
        <v>0</v>
      </c>
      <c r="BF313">
        <v>0</v>
      </c>
      <c r="BG313">
        <v>0</v>
      </c>
      <c r="BH313">
        <v>0</v>
      </c>
      <c r="BI313">
        <v>1</v>
      </c>
      <c r="BJ313">
        <v>0</v>
      </c>
      <c r="BK313">
        <v>0</v>
      </c>
      <c r="BL313">
        <v>0</v>
      </c>
      <c r="BN313" t="s">
        <v>106</v>
      </c>
      <c r="BO313" t="s">
        <v>139</v>
      </c>
      <c r="BP313" t="s">
        <v>1039</v>
      </c>
      <c r="BX313" t="s">
        <v>108</v>
      </c>
      <c r="BY313" t="e">
        <f ca="1">- Useful but _xludf.not as good as going to university</f>
        <v>#NAME?</v>
      </c>
      <c r="BZ313">
        <v>1</v>
      </c>
      <c r="CA313">
        <v>0</v>
      </c>
      <c r="CB313">
        <v>0</v>
      </c>
      <c r="CC313">
        <v>0</v>
      </c>
      <c r="CD313">
        <v>0</v>
      </c>
      <c r="CE313" t="e">
        <f ca="1">- Facebook groups/pages</f>
        <v>#NAME?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1</v>
      </c>
      <c r="CL313">
        <v>0</v>
      </c>
      <c r="CN313" t="s">
        <v>109</v>
      </c>
      <c r="CO313" t="s">
        <v>110</v>
      </c>
      <c r="CP313" t="s">
        <v>111</v>
      </c>
      <c r="CQ313">
        <v>3929195</v>
      </c>
      <c r="CR313" t="s">
        <v>1040</v>
      </c>
      <c r="CS313" t="s">
        <v>1041</v>
      </c>
      <c r="CT313">
        <v>313</v>
      </c>
    </row>
    <row r="314" spans="1:98">
      <c r="A314">
        <v>313</v>
      </c>
      <c r="B314" t="s">
        <v>97</v>
      </c>
      <c r="C314">
        <v>23</v>
      </c>
      <c r="D314" t="s">
        <v>115</v>
      </c>
      <c r="E314" t="s">
        <v>177</v>
      </c>
      <c r="F314" t="s">
        <v>100</v>
      </c>
      <c r="G314" t="s">
        <v>101</v>
      </c>
      <c r="H314" t="s">
        <v>301</v>
      </c>
      <c r="U314" t="s">
        <v>145</v>
      </c>
      <c r="AG314" t="s">
        <v>104</v>
      </c>
      <c r="AH314" t="s">
        <v>129</v>
      </c>
      <c r="AI314">
        <v>0</v>
      </c>
      <c r="AJ314">
        <v>1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BA314" t="s">
        <v>106</v>
      </c>
      <c r="BB314" t="e">
        <f ca="1">- Very Useful _xludf.and provides a job opportunity _xludf.right away.</f>
        <v>#NAME?</v>
      </c>
      <c r="BD314" t="e">
        <f ca="1">- Project Management / Accountancy</f>
        <v>#NAME?</v>
      </c>
      <c r="BE314">
        <v>0</v>
      </c>
      <c r="BF314">
        <v>0</v>
      </c>
      <c r="BG314">
        <v>1</v>
      </c>
      <c r="BH314">
        <v>0</v>
      </c>
      <c r="BI314">
        <v>0</v>
      </c>
      <c r="BJ314">
        <v>0</v>
      </c>
      <c r="BK314">
        <v>0</v>
      </c>
      <c r="BL314">
        <v>0</v>
      </c>
      <c r="BN314" t="s">
        <v>107</v>
      </c>
      <c r="BQ314" t="e">
        <f ca="1">- Do _xludf.not _xludf.count towards a recognized qualification</f>
        <v>#NAME?</v>
      </c>
      <c r="BR314">
        <v>0</v>
      </c>
      <c r="BS314">
        <v>1</v>
      </c>
      <c r="BT314">
        <v>0</v>
      </c>
      <c r="BU314">
        <v>0</v>
      </c>
      <c r="BV314">
        <v>0</v>
      </c>
      <c r="BW314">
        <v>0</v>
      </c>
      <c r="BX314" t="s">
        <v>233</v>
      </c>
      <c r="BY314" t="e">
        <f ca="1">- _xludf.not worth The _xludf.time _xludf.or money spent on it</f>
        <v>#NAME?</v>
      </c>
      <c r="BZ314">
        <v>0</v>
      </c>
      <c r="CA314">
        <v>1</v>
      </c>
      <c r="CB314">
        <v>0</v>
      </c>
      <c r="CC314">
        <v>0</v>
      </c>
      <c r="CD314">
        <v>0</v>
      </c>
      <c r="CE314" t="e">
        <f ca="1">- Facebook groups/pages  - Friends</f>
        <v>#NAME?</v>
      </c>
      <c r="CF314">
        <v>1</v>
      </c>
      <c r="CG314">
        <v>0</v>
      </c>
      <c r="CH314">
        <v>0</v>
      </c>
      <c r="CI314">
        <v>0</v>
      </c>
      <c r="CJ314">
        <v>0</v>
      </c>
      <c r="CK314">
        <v>1</v>
      </c>
      <c r="CL314">
        <v>0</v>
      </c>
      <c r="CN314" t="s">
        <v>109</v>
      </c>
      <c r="CO314" t="s">
        <v>110</v>
      </c>
      <c r="CP314" t="s">
        <v>111</v>
      </c>
      <c r="CQ314">
        <v>3929218</v>
      </c>
      <c r="CR314" t="s">
        <v>1042</v>
      </c>
      <c r="CS314" t="s">
        <v>1043</v>
      </c>
      <c r="CT314">
        <v>314</v>
      </c>
    </row>
    <row r="315" spans="1:98">
      <c r="A315">
        <v>314</v>
      </c>
      <c r="B315" t="s">
        <v>221</v>
      </c>
      <c r="C315">
        <v>27</v>
      </c>
      <c r="D315" t="s">
        <v>115</v>
      </c>
      <c r="E315" t="s">
        <v>124</v>
      </c>
      <c r="F315" t="s">
        <v>100</v>
      </c>
      <c r="G315" t="s">
        <v>117</v>
      </c>
      <c r="J315" t="s">
        <v>139</v>
      </c>
      <c r="K315">
        <v>1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T315" t="s">
        <v>755</v>
      </c>
      <c r="X315" t="s">
        <v>127</v>
      </c>
      <c r="Y315">
        <v>0</v>
      </c>
      <c r="Z315">
        <v>0</v>
      </c>
      <c r="AA315">
        <v>0</v>
      </c>
      <c r="AB315">
        <v>1</v>
      </c>
      <c r="AC315">
        <v>0</v>
      </c>
      <c r="AD315">
        <v>0</v>
      </c>
      <c r="AE315">
        <v>0</v>
      </c>
      <c r="AG315" t="s">
        <v>120</v>
      </c>
      <c r="AH315" t="s">
        <v>293</v>
      </c>
      <c r="AI315">
        <v>0</v>
      </c>
      <c r="AJ315">
        <v>0</v>
      </c>
      <c r="AK315">
        <v>0</v>
      </c>
      <c r="AL315">
        <v>1</v>
      </c>
      <c r="AM315">
        <v>0</v>
      </c>
      <c r="AN315">
        <v>0</v>
      </c>
      <c r="AO315">
        <v>0</v>
      </c>
      <c r="AP315">
        <v>0</v>
      </c>
      <c r="BA315" t="s">
        <v>106</v>
      </c>
      <c r="BB315" t="e">
        <f ca="1">- Useful but _xludf.not as good as a regular degree</f>
        <v>#NAME?</v>
      </c>
      <c r="BD315" t="e">
        <f ca="1">- Project Management / Accountancy</f>
        <v>#NAME?</v>
      </c>
      <c r="BE315">
        <v>0</v>
      </c>
      <c r="BF315">
        <v>0</v>
      </c>
      <c r="BG315">
        <v>1</v>
      </c>
      <c r="BH315">
        <v>0</v>
      </c>
      <c r="BI315">
        <v>0</v>
      </c>
      <c r="BJ315">
        <v>0</v>
      </c>
      <c r="BK315">
        <v>0</v>
      </c>
      <c r="BL315">
        <v>0</v>
      </c>
      <c r="BN315" t="s">
        <v>107</v>
      </c>
      <c r="BQ315" t="e">
        <f ca="1">- No internet connection / computer - Do _xludf.not _xludf.count towards a recognized qualification - _xludf.not available in subjects I want to study - _xludf.not available in _xludf.Arabic - Cannot afford The courses - Donâ€™t know how to _xludf.find/enroll in a suitable program</f>
        <v>#NAME?</v>
      </c>
      <c r="BR315">
        <v>1</v>
      </c>
      <c r="BS315">
        <v>1</v>
      </c>
      <c r="BT315">
        <v>1</v>
      </c>
      <c r="BU315">
        <v>1</v>
      </c>
      <c r="BV315">
        <v>1</v>
      </c>
      <c r="BW315">
        <v>1</v>
      </c>
      <c r="BX315" t="s">
        <v>108</v>
      </c>
      <c r="BY315" t="e">
        <f ca="1">- _xludf.not worth The _xludf.time _xludf.or money spent on it Ù…- Useful but _xludf.not as good as going to university  - Too Difficult to study alone - Difficult to access</f>
        <v>#NAME?</v>
      </c>
      <c r="BZ315">
        <v>1</v>
      </c>
      <c r="CA315">
        <v>1</v>
      </c>
      <c r="CB315">
        <v>0</v>
      </c>
      <c r="CC315">
        <v>1</v>
      </c>
      <c r="CD315">
        <v>1</v>
      </c>
      <c r="CE315" t="e">
        <f ca="1">- Friends - Teachers</f>
        <v>#NAME?</v>
      </c>
      <c r="CF315">
        <v>1</v>
      </c>
      <c r="CG315">
        <v>0</v>
      </c>
      <c r="CH315">
        <v>1</v>
      </c>
      <c r="CI315">
        <v>0</v>
      </c>
      <c r="CJ315">
        <v>0</v>
      </c>
      <c r="CK315">
        <v>0</v>
      </c>
      <c r="CL315">
        <v>0</v>
      </c>
      <c r="CN315" t="s">
        <v>109</v>
      </c>
      <c r="CO315" t="s">
        <v>110</v>
      </c>
      <c r="CP315" t="s">
        <v>111</v>
      </c>
      <c r="CQ315">
        <v>3929465</v>
      </c>
      <c r="CR315" t="s">
        <v>1044</v>
      </c>
      <c r="CS315" t="s">
        <v>1045</v>
      </c>
      <c r="CT315">
        <v>315</v>
      </c>
    </row>
    <row r="316" spans="1:98">
      <c r="A316">
        <v>315</v>
      </c>
      <c r="B316" t="s">
        <v>221</v>
      </c>
      <c r="C316">
        <v>27</v>
      </c>
      <c r="D316" t="s">
        <v>115</v>
      </c>
      <c r="E316" t="s">
        <v>177</v>
      </c>
      <c r="F316" t="s">
        <v>100</v>
      </c>
      <c r="G316" t="s">
        <v>117</v>
      </c>
      <c r="J316" t="s">
        <v>139</v>
      </c>
      <c r="K316">
        <v>1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T316" t="s">
        <v>1046</v>
      </c>
      <c r="X316" t="s">
        <v>263</v>
      </c>
      <c r="Y316">
        <v>1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G316" t="s">
        <v>120</v>
      </c>
      <c r="AH316" t="s">
        <v>184</v>
      </c>
      <c r="AI316">
        <v>1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R316" t="s">
        <v>106</v>
      </c>
      <c r="AS316" t="e">
        <f ca="1">- Have to go in person but can _xludf.not go _xludf.for security reasons</f>
        <v>#NAME?</v>
      </c>
      <c r="AT316">
        <v>0</v>
      </c>
      <c r="AU316">
        <v>1</v>
      </c>
      <c r="AV316">
        <v>0</v>
      </c>
      <c r="AW316">
        <v>0</v>
      </c>
      <c r="AX316">
        <v>0</v>
      </c>
      <c r="AY316">
        <v>0</v>
      </c>
      <c r="BA316" t="s">
        <v>106</v>
      </c>
      <c r="BB316" t="e">
        <f ca="1">- Useful but _xludf.not as good as a regular degree</f>
        <v>#NAME?</v>
      </c>
      <c r="BD316" t="e">
        <f ca="1">- Tourism / Restaurant _xludf.and hotel Management</f>
        <v>#NAME?</v>
      </c>
      <c r="BE316">
        <v>0</v>
      </c>
      <c r="BF316">
        <v>0</v>
      </c>
      <c r="BG316">
        <v>0</v>
      </c>
      <c r="BH316">
        <v>1</v>
      </c>
      <c r="BI316">
        <v>0</v>
      </c>
      <c r="BJ316">
        <v>0</v>
      </c>
      <c r="BK316">
        <v>0</v>
      </c>
      <c r="BL316">
        <v>0</v>
      </c>
      <c r="BN316" t="s">
        <v>107</v>
      </c>
      <c r="BQ316" t="e">
        <f ca="1">- Do _xludf.not _xludf.count towards a recognized qualification - Cannot afford The courses</f>
        <v>#NAME?</v>
      </c>
      <c r="BR316">
        <v>0</v>
      </c>
      <c r="BS316">
        <v>1</v>
      </c>
      <c r="BT316">
        <v>0</v>
      </c>
      <c r="BU316">
        <v>0</v>
      </c>
      <c r="BV316">
        <v>1</v>
      </c>
      <c r="BW316">
        <v>0</v>
      </c>
      <c r="BX316" t="s">
        <v>108</v>
      </c>
      <c r="BY316" t="s">
        <v>199</v>
      </c>
      <c r="BZ316">
        <v>1</v>
      </c>
      <c r="CA316">
        <v>0</v>
      </c>
      <c r="CB316">
        <v>0</v>
      </c>
      <c r="CC316">
        <v>0</v>
      </c>
      <c r="CD316">
        <v>1</v>
      </c>
      <c r="CE316" t="e">
        <f ca="1">- Friends - Teachers</f>
        <v>#NAME?</v>
      </c>
      <c r="CF316">
        <v>1</v>
      </c>
      <c r="CG316">
        <v>0</v>
      </c>
      <c r="CH316">
        <v>1</v>
      </c>
      <c r="CI316">
        <v>0</v>
      </c>
      <c r="CJ316">
        <v>0</v>
      </c>
      <c r="CK316">
        <v>0</v>
      </c>
      <c r="CL316">
        <v>0</v>
      </c>
      <c r="CN316" t="s">
        <v>109</v>
      </c>
      <c r="CO316" t="s">
        <v>110</v>
      </c>
      <c r="CP316" t="s">
        <v>111</v>
      </c>
      <c r="CQ316">
        <v>3929638</v>
      </c>
      <c r="CR316" t="s">
        <v>1047</v>
      </c>
      <c r="CS316" t="s">
        <v>1048</v>
      </c>
      <c r="CT316">
        <v>316</v>
      </c>
    </row>
    <row r="317" spans="1:98">
      <c r="A317">
        <v>316</v>
      </c>
      <c r="B317" t="s">
        <v>97</v>
      </c>
      <c r="C317">
        <v>21</v>
      </c>
      <c r="D317" t="s">
        <v>115</v>
      </c>
      <c r="E317" t="s">
        <v>156</v>
      </c>
      <c r="F317" t="s">
        <v>169</v>
      </c>
      <c r="G317" t="s">
        <v>117</v>
      </c>
      <c r="J317" t="s">
        <v>103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1</v>
      </c>
      <c r="Q317">
        <v>0</v>
      </c>
      <c r="R317">
        <v>0</v>
      </c>
      <c r="X317" t="s">
        <v>209</v>
      </c>
      <c r="Y317">
        <v>0</v>
      </c>
      <c r="Z317">
        <v>0</v>
      </c>
      <c r="AA317">
        <v>0</v>
      </c>
      <c r="AB317">
        <v>1</v>
      </c>
      <c r="AC317">
        <v>0</v>
      </c>
      <c r="AD317">
        <v>1</v>
      </c>
      <c r="AE317">
        <v>0</v>
      </c>
      <c r="AG317" t="s">
        <v>120</v>
      </c>
      <c r="AH317" t="s">
        <v>129</v>
      </c>
      <c r="AI317">
        <v>0</v>
      </c>
      <c r="AJ317">
        <v>1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BA317" t="s">
        <v>107</v>
      </c>
      <c r="BB317" t="e">
        <f ca="1">- Very Useful _xludf.and provides a job opportunity _xludf.right away.</f>
        <v>#NAME?</v>
      </c>
      <c r="BD317" t="s">
        <v>343</v>
      </c>
      <c r="BE317">
        <v>0</v>
      </c>
      <c r="BF317">
        <v>0</v>
      </c>
      <c r="BG317">
        <v>0</v>
      </c>
      <c r="BH317">
        <v>0</v>
      </c>
      <c r="BI317">
        <v>1</v>
      </c>
      <c r="BJ317">
        <v>0</v>
      </c>
      <c r="BK317">
        <v>0</v>
      </c>
      <c r="BL317">
        <v>1</v>
      </c>
      <c r="BN317" t="s">
        <v>107</v>
      </c>
      <c r="BQ317" t="e">
        <f ca="1">- _xludf.not available in _xludf.Arabic - Cannot afford The courses - Donâ€™t know how to _xludf.find/enroll in a suitable program</f>
        <v>#NAME?</v>
      </c>
      <c r="BR317">
        <v>0</v>
      </c>
      <c r="BS317">
        <v>0</v>
      </c>
      <c r="BT317">
        <v>0</v>
      </c>
      <c r="BU317">
        <v>1</v>
      </c>
      <c r="BV317">
        <v>1</v>
      </c>
      <c r="BW317">
        <v>1</v>
      </c>
      <c r="BX317" t="s">
        <v>257</v>
      </c>
      <c r="BY317" t="e">
        <f ca="1">- Useful but _xludf.not as good as going to university</f>
        <v>#NAME?</v>
      </c>
      <c r="BZ317">
        <v>1</v>
      </c>
      <c r="CA317">
        <v>0</v>
      </c>
      <c r="CB317">
        <v>0</v>
      </c>
      <c r="CC317">
        <v>0</v>
      </c>
      <c r="CD317">
        <v>0</v>
      </c>
      <c r="CE317" t="e">
        <f ca="1">- Friends - Teachers</f>
        <v>#NAME?</v>
      </c>
      <c r="CF317">
        <v>1</v>
      </c>
      <c r="CG317">
        <v>0</v>
      </c>
      <c r="CH317">
        <v>1</v>
      </c>
      <c r="CI317">
        <v>0</v>
      </c>
      <c r="CJ317">
        <v>0</v>
      </c>
      <c r="CK317">
        <v>0</v>
      </c>
      <c r="CL317">
        <v>0</v>
      </c>
      <c r="CN317" t="s">
        <v>109</v>
      </c>
      <c r="CO317" t="s">
        <v>110</v>
      </c>
      <c r="CP317" t="s">
        <v>111</v>
      </c>
      <c r="CQ317">
        <v>3929734</v>
      </c>
      <c r="CR317" t="s">
        <v>1049</v>
      </c>
      <c r="CS317" t="s">
        <v>1050</v>
      </c>
      <c r="CT317">
        <v>317</v>
      </c>
    </row>
    <row r="318" spans="1:98">
      <c r="A318">
        <v>317</v>
      </c>
      <c r="B318" t="s">
        <v>224</v>
      </c>
      <c r="C318">
        <v>25</v>
      </c>
      <c r="D318" t="s">
        <v>98</v>
      </c>
      <c r="E318" t="s">
        <v>99</v>
      </c>
      <c r="F318" t="s">
        <v>100</v>
      </c>
      <c r="G318" t="s">
        <v>117</v>
      </c>
      <c r="J318" t="s">
        <v>103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1</v>
      </c>
      <c r="Q318">
        <v>0</v>
      </c>
      <c r="R318">
        <v>0</v>
      </c>
      <c r="X318" t="s">
        <v>308</v>
      </c>
      <c r="Y318">
        <v>0</v>
      </c>
      <c r="Z318">
        <v>0</v>
      </c>
      <c r="AA318">
        <v>0</v>
      </c>
      <c r="AB318">
        <v>0</v>
      </c>
      <c r="AC318">
        <v>1</v>
      </c>
      <c r="AD318">
        <v>0</v>
      </c>
      <c r="AE318">
        <v>0</v>
      </c>
      <c r="AG318" t="s">
        <v>120</v>
      </c>
      <c r="AH318" t="s">
        <v>129</v>
      </c>
      <c r="AI318">
        <v>0</v>
      </c>
      <c r="AJ318">
        <v>1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BA318" t="s">
        <v>107</v>
      </c>
      <c r="BB318" t="e">
        <f ca="1">- Very Useful _xludf.and provides a job opportunity _xludf.right away.</f>
        <v>#NAME?</v>
      </c>
      <c r="BD318" t="e">
        <f ca="1">- I am _xludf.not interested in vocational education</f>
        <v>#NAME?</v>
      </c>
      <c r="BE318">
        <v>1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N318" t="s">
        <v>107</v>
      </c>
      <c r="BQ318" t="e">
        <f ca="1">- Donâ€™t know how to _xludf.find/enroll in a suitable program</f>
        <v>#NAME?</v>
      </c>
      <c r="BR318">
        <v>0</v>
      </c>
      <c r="BS318">
        <v>0</v>
      </c>
      <c r="BT318">
        <v>0</v>
      </c>
      <c r="BU318">
        <v>1</v>
      </c>
      <c r="BV318">
        <v>0</v>
      </c>
      <c r="BW318">
        <v>0</v>
      </c>
      <c r="BX318" t="s">
        <v>179</v>
      </c>
      <c r="BY318" t="e">
        <f ca="1">- Useful but _xludf.not as good as going to university</f>
        <v>#NAME?</v>
      </c>
      <c r="BZ318">
        <v>1</v>
      </c>
      <c r="CA318">
        <v>0</v>
      </c>
      <c r="CB318">
        <v>0</v>
      </c>
      <c r="CC318">
        <v>0</v>
      </c>
      <c r="CD318">
        <v>0</v>
      </c>
      <c r="CE318" t="e">
        <f ca="1">- Friends - Teachers</f>
        <v>#NAME?</v>
      </c>
      <c r="CF318">
        <v>1</v>
      </c>
      <c r="CG318">
        <v>0</v>
      </c>
      <c r="CH318">
        <v>1</v>
      </c>
      <c r="CI318">
        <v>0</v>
      </c>
      <c r="CJ318">
        <v>0</v>
      </c>
      <c r="CK318">
        <v>0</v>
      </c>
      <c r="CL318">
        <v>0</v>
      </c>
      <c r="CN318" t="s">
        <v>109</v>
      </c>
      <c r="CO318" t="s">
        <v>110</v>
      </c>
      <c r="CP318" t="s">
        <v>111</v>
      </c>
      <c r="CQ318">
        <v>3929783</v>
      </c>
      <c r="CR318" t="s">
        <v>1051</v>
      </c>
      <c r="CS318" t="s">
        <v>1052</v>
      </c>
      <c r="CT318">
        <v>318</v>
      </c>
    </row>
    <row r="319" spans="1:98">
      <c r="A319">
        <v>318</v>
      </c>
      <c r="B319" t="s">
        <v>182</v>
      </c>
      <c r="C319">
        <v>28</v>
      </c>
      <c r="D319" t="s">
        <v>115</v>
      </c>
      <c r="E319" t="s">
        <v>451</v>
      </c>
      <c r="F319" t="s">
        <v>100</v>
      </c>
      <c r="G319" t="s">
        <v>117</v>
      </c>
      <c r="J319" t="s">
        <v>152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1</v>
      </c>
      <c r="X319" t="s">
        <v>136</v>
      </c>
      <c r="Y319">
        <v>0</v>
      </c>
      <c r="Z319">
        <v>0</v>
      </c>
      <c r="AA319">
        <v>0</v>
      </c>
      <c r="AB319">
        <v>1</v>
      </c>
      <c r="AC319">
        <v>1</v>
      </c>
      <c r="AD319">
        <v>0</v>
      </c>
      <c r="AE319">
        <v>0</v>
      </c>
      <c r="AG319" t="s">
        <v>120</v>
      </c>
      <c r="AH319" t="s">
        <v>284</v>
      </c>
      <c r="AI319">
        <v>0</v>
      </c>
      <c r="AJ319">
        <v>1</v>
      </c>
      <c r="AK319">
        <v>0</v>
      </c>
      <c r="AL319">
        <v>1</v>
      </c>
      <c r="AM319">
        <v>0</v>
      </c>
      <c r="AN319">
        <v>0</v>
      </c>
      <c r="AO319">
        <v>0</v>
      </c>
      <c r="AP319">
        <v>0</v>
      </c>
      <c r="BA319" t="s">
        <v>107</v>
      </c>
      <c r="BB319" t="e">
        <f ca="1">- Useful but _xludf.not as good as a regular degree</f>
        <v>#NAME?</v>
      </c>
      <c r="BD319" t="e">
        <f ca="1">- Nursing / medical care</f>
        <v>#NAME?</v>
      </c>
      <c r="BE319">
        <v>0</v>
      </c>
      <c r="BF319">
        <v>0</v>
      </c>
      <c r="BG319">
        <v>0</v>
      </c>
      <c r="BH319">
        <v>0</v>
      </c>
      <c r="BI319">
        <v>1</v>
      </c>
      <c r="BJ319">
        <v>0</v>
      </c>
      <c r="BK319">
        <v>0</v>
      </c>
      <c r="BL319">
        <v>0</v>
      </c>
      <c r="BN319" t="s">
        <v>107</v>
      </c>
      <c r="BQ319" t="e">
        <f ca="1">- No internet connection / computer - Cannot afford The courses</f>
        <v>#NAME?</v>
      </c>
      <c r="BR319">
        <v>0</v>
      </c>
      <c r="BS319">
        <v>0</v>
      </c>
      <c r="BT319">
        <v>1</v>
      </c>
      <c r="BU319">
        <v>0</v>
      </c>
      <c r="BV319">
        <v>1</v>
      </c>
      <c r="BW319">
        <v>0</v>
      </c>
      <c r="BX319" t="s">
        <v>108</v>
      </c>
      <c r="BY319" t="e">
        <f ca="1">- Too Difficult to study alone</f>
        <v>#NAME?</v>
      </c>
      <c r="BZ319">
        <v>0</v>
      </c>
      <c r="CA319">
        <v>0</v>
      </c>
      <c r="CB319">
        <v>0</v>
      </c>
      <c r="CC319">
        <v>0</v>
      </c>
      <c r="CD319">
        <v>1</v>
      </c>
      <c r="CE319" t="e">
        <f ca="1">- Friends</f>
        <v>#NAME?</v>
      </c>
      <c r="CF319">
        <v>1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N319" t="s">
        <v>109</v>
      </c>
      <c r="CO319" t="s">
        <v>110</v>
      </c>
      <c r="CP319" t="s">
        <v>111</v>
      </c>
      <c r="CQ319">
        <v>3930225</v>
      </c>
      <c r="CR319" t="s">
        <v>1053</v>
      </c>
      <c r="CS319" t="s">
        <v>1054</v>
      </c>
      <c r="CT319">
        <v>319</v>
      </c>
    </row>
    <row r="320" spans="1:98">
      <c r="A320">
        <v>319</v>
      </c>
      <c r="B320" t="s">
        <v>346</v>
      </c>
      <c r="C320">
        <v>25</v>
      </c>
      <c r="D320" t="s">
        <v>98</v>
      </c>
      <c r="E320" t="s">
        <v>177</v>
      </c>
      <c r="F320" t="s">
        <v>100</v>
      </c>
      <c r="G320" t="s">
        <v>117</v>
      </c>
      <c r="J320" t="s">
        <v>103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1</v>
      </c>
      <c r="Q320">
        <v>0</v>
      </c>
      <c r="R320">
        <v>0</v>
      </c>
      <c r="X320" t="s">
        <v>308</v>
      </c>
      <c r="Y320">
        <v>0</v>
      </c>
      <c r="Z320">
        <v>0</v>
      </c>
      <c r="AA320">
        <v>0</v>
      </c>
      <c r="AB320">
        <v>0</v>
      </c>
      <c r="AC320">
        <v>1</v>
      </c>
      <c r="AD320">
        <v>0</v>
      </c>
      <c r="AE320">
        <v>0</v>
      </c>
      <c r="AG320" t="s">
        <v>120</v>
      </c>
      <c r="AH320" t="s">
        <v>1055</v>
      </c>
      <c r="AI320">
        <v>0</v>
      </c>
      <c r="AJ320">
        <v>0</v>
      </c>
      <c r="AK320">
        <v>0</v>
      </c>
      <c r="AL320">
        <v>0</v>
      </c>
      <c r="AM320">
        <v>1</v>
      </c>
      <c r="AN320">
        <v>0</v>
      </c>
      <c r="AO320">
        <v>0</v>
      </c>
      <c r="AP320">
        <v>1</v>
      </c>
      <c r="BA320" t="s">
        <v>107</v>
      </c>
      <c r="BB320" t="e">
        <f ca="1">- Useful but _xludf.not as good as a regular degree</f>
        <v>#NAME?</v>
      </c>
      <c r="BD320" t="e">
        <f ca="1">- Nursing / medical care</f>
        <v>#NAME?</v>
      </c>
      <c r="BE320">
        <v>0</v>
      </c>
      <c r="BF320">
        <v>0</v>
      </c>
      <c r="BG320">
        <v>0</v>
      </c>
      <c r="BH320">
        <v>0</v>
      </c>
      <c r="BI320">
        <v>1</v>
      </c>
      <c r="BJ320">
        <v>0</v>
      </c>
      <c r="BK320">
        <v>0</v>
      </c>
      <c r="BL320">
        <v>0</v>
      </c>
      <c r="BN320" t="s">
        <v>107</v>
      </c>
      <c r="BQ320" t="e">
        <f ca="1">- Do _xludf.not _xludf.count towards a recognized qualification</f>
        <v>#NAME?</v>
      </c>
      <c r="BR320">
        <v>0</v>
      </c>
      <c r="BS320">
        <v>1</v>
      </c>
      <c r="BT320">
        <v>0</v>
      </c>
      <c r="BU320">
        <v>0</v>
      </c>
      <c r="BV320">
        <v>0</v>
      </c>
      <c r="BW320">
        <v>0</v>
      </c>
      <c r="BX320" t="s">
        <v>108</v>
      </c>
      <c r="BY320" t="e">
        <f ca="1">- Useful but _xludf.not as good as going to university</f>
        <v>#NAME?</v>
      </c>
      <c r="BZ320">
        <v>1</v>
      </c>
      <c r="CA320">
        <v>0</v>
      </c>
      <c r="CB320">
        <v>0</v>
      </c>
      <c r="CC320">
        <v>0</v>
      </c>
      <c r="CD320">
        <v>0</v>
      </c>
      <c r="CE320" t="e">
        <f ca="1">- Facebook groups/pages  - Teachers</f>
        <v>#NAME?</v>
      </c>
      <c r="CF320">
        <v>0</v>
      </c>
      <c r="CG320">
        <v>0</v>
      </c>
      <c r="CH320">
        <v>1</v>
      </c>
      <c r="CI320">
        <v>0</v>
      </c>
      <c r="CJ320">
        <v>0</v>
      </c>
      <c r="CK320">
        <v>1</v>
      </c>
      <c r="CL320">
        <v>0</v>
      </c>
      <c r="CN320" t="s">
        <v>109</v>
      </c>
      <c r="CO320" t="s">
        <v>110</v>
      </c>
      <c r="CP320" t="s">
        <v>111</v>
      </c>
      <c r="CQ320">
        <v>3930228</v>
      </c>
      <c r="CR320" t="s">
        <v>1056</v>
      </c>
      <c r="CS320" t="s">
        <v>1057</v>
      </c>
      <c r="CT320">
        <v>320</v>
      </c>
    </row>
    <row r="321" spans="1:98">
      <c r="A321">
        <v>320</v>
      </c>
      <c r="B321" t="s">
        <v>143</v>
      </c>
      <c r="C321">
        <v>23</v>
      </c>
      <c r="D321" t="s">
        <v>115</v>
      </c>
      <c r="E321" t="s">
        <v>177</v>
      </c>
      <c r="F321" t="s">
        <v>157</v>
      </c>
      <c r="G321" t="s">
        <v>117</v>
      </c>
      <c r="J321" t="s">
        <v>103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1</v>
      </c>
      <c r="Q321">
        <v>0</v>
      </c>
      <c r="R321">
        <v>0</v>
      </c>
      <c r="X321" t="s">
        <v>209</v>
      </c>
      <c r="Y321">
        <v>0</v>
      </c>
      <c r="Z321">
        <v>0</v>
      </c>
      <c r="AA321">
        <v>0</v>
      </c>
      <c r="AB321">
        <v>1</v>
      </c>
      <c r="AC321">
        <v>0</v>
      </c>
      <c r="AD321">
        <v>1</v>
      </c>
      <c r="AE321">
        <v>0</v>
      </c>
      <c r="AG321" t="s">
        <v>120</v>
      </c>
      <c r="AH321" t="s">
        <v>426</v>
      </c>
      <c r="AI321">
        <v>0</v>
      </c>
      <c r="AJ321">
        <v>1</v>
      </c>
      <c r="AK321">
        <v>0</v>
      </c>
      <c r="AL321">
        <v>1</v>
      </c>
      <c r="AM321">
        <v>0</v>
      </c>
      <c r="AN321">
        <v>1</v>
      </c>
      <c r="AO321">
        <v>0</v>
      </c>
      <c r="AP321">
        <v>1</v>
      </c>
      <c r="BA321" t="s">
        <v>107</v>
      </c>
      <c r="BB321" t="e">
        <f ca="1">- Useful but _xludf.not as good as a regular degree</f>
        <v>#NAME?</v>
      </c>
      <c r="BD321" t="e">
        <f ca="1">- Project Management / Accountancy - Tourism / Restaurant _xludf.and hotel Management</f>
        <v>#NAME?</v>
      </c>
      <c r="BE321">
        <v>0</v>
      </c>
      <c r="BF321">
        <v>0</v>
      </c>
      <c r="BG321">
        <v>1</v>
      </c>
      <c r="BH321">
        <v>1</v>
      </c>
      <c r="BI321">
        <v>0</v>
      </c>
      <c r="BJ321">
        <v>0</v>
      </c>
      <c r="BK321">
        <v>0</v>
      </c>
      <c r="BL321">
        <v>0</v>
      </c>
      <c r="BN321" t="s">
        <v>107</v>
      </c>
      <c r="BQ321" t="e">
        <f ca="1">- No internet connection / computer - Do _xludf.not _xludf.count towards a recognized qualification</f>
        <v>#NAME?</v>
      </c>
      <c r="BR321">
        <v>0</v>
      </c>
      <c r="BS321">
        <v>1</v>
      </c>
      <c r="BT321">
        <v>1</v>
      </c>
      <c r="BU321">
        <v>0</v>
      </c>
      <c r="BV321">
        <v>0</v>
      </c>
      <c r="BW321">
        <v>0</v>
      </c>
      <c r="BX321" t="s">
        <v>108</v>
      </c>
      <c r="BY321" t="e">
        <f ca="1">- Useful but _xludf.not as good as going to university</f>
        <v>#NAME?</v>
      </c>
      <c r="BZ321">
        <v>1</v>
      </c>
      <c r="CA321">
        <v>0</v>
      </c>
      <c r="CB321">
        <v>0</v>
      </c>
      <c r="CC321">
        <v>0</v>
      </c>
      <c r="CD321">
        <v>0</v>
      </c>
      <c r="CE321" t="e">
        <f ca="1">- Friends - Teachers</f>
        <v>#NAME?</v>
      </c>
      <c r="CF321">
        <v>1</v>
      </c>
      <c r="CG321">
        <v>0</v>
      </c>
      <c r="CH321">
        <v>1</v>
      </c>
      <c r="CI321">
        <v>0</v>
      </c>
      <c r="CJ321">
        <v>0</v>
      </c>
      <c r="CK321">
        <v>0</v>
      </c>
      <c r="CL321">
        <v>0</v>
      </c>
      <c r="CN321" t="s">
        <v>109</v>
      </c>
      <c r="CO321" t="s">
        <v>110</v>
      </c>
      <c r="CP321" t="s">
        <v>111</v>
      </c>
      <c r="CQ321">
        <v>3929896</v>
      </c>
      <c r="CR321" t="s">
        <v>1058</v>
      </c>
      <c r="CS321" t="s">
        <v>1059</v>
      </c>
      <c r="CT321">
        <v>321</v>
      </c>
    </row>
    <row r="322" spans="1:98">
      <c r="A322">
        <v>321</v>
      </c>
      <c r="B322" t="s">
        <v>245</v>
      </c>
      <c r="C322">
        <v>24</v>
      </c>
      <c r="D322" t="s">
        <v>98</v>
      </c>
      <c r="E322" t="s">
        <v>177</v>
      </c>
      <c r="F322" t="s">
        <v>183</v>
      </c>
      <c r="G322" t="s">
        <v>117</v>
      </c>
      <c r="J322" t="s">
        <v>103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1</v>
      </c>
      <c r="Q322">
        <v>0</v>
      </c>
      <c r="R322">
        <v>0</v>
      </c>
      <c r="X322" t="s">
        <v>127</v>
      </c>
      <c r="Y322">
        <v>0</v>
      </c>
      <c r="Z322">
        <v>0</v>
      </c>
      <c r="AA322">
        <v>0</v>
      </c>
      <c r="AB322">
        <v>1</v>
      </c>
      <c r="AC322">
        <v>0</v>
      </c>
      <c r="AD322">
        <v>0</v>
      </c>
      <c r="AE322">
        <v>0</v>
      </c>
      <c r="AG322" t="s">
        <v>120</v>
      </c>
      <c r="AH322" t="s">
        <v>139</v>
      </c>
      <c r="AI322">
        <v>0</v>
      </c>
      <c r="AJ322">
        <v>0</v>
      </c>
      <c r="AK322">
        <v>1</v>
      </c>
      <c r="AL322">
        <v>0</v>
      </c>
      <c r="AM322">
        <v>0</v>
      </c>
      <c r="AN322">
        <v>0</v>
      </c>
      <c r="AO322">
        <v>0</v>
      </c>
      <c r="AP322">
        <v>0</v>
      </c>
      <c r="AQ322" t="s">
        <v>1060</v>
      </c>
      <c r="BA322" t="s">
        <v>106</v>
      </c>
      <c r="BB322" t="e">
        <f ca="1">- Useful but _xludf.not as good as a regular degree</f>
        <v>#NAME?</v>
      </c>
      <c r="BD322" t="e">
        <f ca="1">- Nursing / medical care</f>
        <v>#NAME?</v>
      </c>
      <c r="BE322">
        <v>0</v>
      </c>
      <c r="BF322">
        <v>0</v>
      </c>
      <c r="BG322">
        <v>0</v>
      </c>
      <c r="BH322">
        <v>0</v>
      </c>
      <c r="BI322">
        <v>1</v>
      </c>
      <c r="BJ322">
        <v>0</v>
      </c>
      <c r="BK322">
        <v>0</v>
      </c>
      <c r="BL322">
        <v>0</v>
      </c>
      <c r="BN322" t="s">
        <v>107</v>
      </c>
      <c r="BQ322" t="e">
        <f ca="1">- No internet connection / computer - Cannot afford The courses - Donâ€™t know how to _xludf.find/enroll in a suitable program</f>
        <v>#NAME?</v>
      </c>
      <c r="BR322">
        <v>0</v>
      </c>
      <c r="BS322">
        <v>0</v>
      </c>
      <c r="BT322">
        <v>1</v>
      </c>
      <c r="BU322">
        <v>1</v>
      </c>
      <c r="BV322">
        <v>1</v>
      </c>
      <c r="BW322">
        <v>0</v>
      </c>
      <c r="BX322" t="s">
        <v>108</v>
      </c>
      <c r="BY322" t="s">
        <v>338</v>
      </c>
      <c r="BZ322">
        <v>0</v>
      </c>
      <c r="CA322">
        <v>0</v>
      </c>
      <c r="CB322">
        <v>0</v>
      </c>
      <c r="CC322">
        <v>1</v>
      </c>
      <c r="CD322">
        <v>1</v>
      </c>
      <c r="CE322" t="e">
        <f ca="1">- Facebook groups/pages  - Teachers</f>
        <v>#NAME?</v>
      </c>
      <c r="CF322">
        <v>0</v>
      </c>
      <c r="CG322">
        <v>0</v>
      </c>
      <c r="CH322">
        <v>1</v>
      </c>
      <c r="CI322">
        <v>0</v>
      </c>
      <c r="CJ322">
        <v>0</v>
      </c>
      <c r="CK322">
        <v>1</v>
      </c>
      <c r="CL322">
        <v>0</v>
      </c>
      <c r="CN322" t="s">
        <v>109</v>
      </c>
      <c r="CO322" t="s">
        <v>110</v>
      </c>
      <c r="CP322" t="s">
        <v>111</v>
      </c>
      <c r="CQ322">
        <v>3929903</v>
      </c>
      <c r="CR322" t="s">
        <v>1061</v>
      </c>
      <c r="CS322" t="s">
        <v>1062</v>
      </c>
      <c r="CT322">
        <v>322</v>
      </c>
    </row>
    <row r="323" spans="1:98">
      <c r="A323">
        <v>322</v>
      </c>
      <c r="B323" t="s">
        <v>245</v>
      </c>
      <c r="C323">
        <v>25</v>
      </c>
      <c r="D323" t="s">
        <v>115</v>
      </c>
      <c r="E323" t="s">
        <v>162</v>
      </c>
      <c r="F323" t="s">
        <v>100</v>
      </c>
      <c r="G323" t="s">
        <v>117</v>
      </c>
      <c r="J323" t="s">
        <v>103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1</v>
      </c>
      <c r="Q323">
        <v>0</v>
      </c>
      <c r="R323">
        <v>0</v>
      </c>
      <c r="X323" t="s">
        <v>292</v>
      </c>
      <c r="Y323">
        <v>1</v>
      </c>
      <c r="Z323">
        <v>0</v>
      </c>
      <c r="AA323">
        <v>0</v>
      </c>
      <c r="AB323">
        <v>1</v>
      </c>
      <c r="AC323">
        <v>1</v>
      </c>
      <c r="AD323">
        <v>0</v>
      </c>
      <c r="AE323">
        <v>0</v>
      </c>
      <c r="AG323" t="s">
        <v>120</v>
      </c>
      <c r="AH323" t="s">
        <v>129</v>
      </c>
      <c r="AI323">
        <v>0</v>
      </c>
      <c r="AJ323">
        <v>1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BA323" t="s">
        <v>107</v>
      </c>
      <c r="BB323" t="e">
        <f ca="1">- Very Useful _xludf.and provides a job opportunity _xludf.right away.</f>
        <v>#NAME?</v>
      </c>
      <c r="BD323" t="e">
        <f ca="1">- Tourism / Restaurant _xludf.and hotel Management</f>
        <v>#NAME?</v>
      </c>
      <c r="BE323">
        <v>0</v>
      </c>
      <c r="BF323">
        <v>0</v>
      </c>
      <c r="BG323">
        <v>0</v>
      </c>
      <c r="BH323">
        <v>1</v>
      </c>
      <c r="BI323">
        <v>0</v>
      </c>
      <c r="BJ323">
        <v>0</v>
      </c>
      <c r="BK323">
        <v>0</v>
      </c>
      <c r="BL323">
        <v>0</v>
      </c>
      <c r="BN323" t="s">
        <v>107</v>
      </c>
      <c r="BQ323" t="e">
        <f ca="1">- No internet connection / computer - Do _xludf.not _xludf.count towards a recognized qualification - Cannot afford The courses</f>
        <v>#NAME?</v>
      </c>
      <c r="BR323">
        <v>0</v>
      </c>
      <c r="BS323">
        <v>1</v>
      </c>
      <c r="BT323">
        <v>1</v>
      </c>
      <c r="BU323">
        <v>0</v>
      </c>
      <c r="BV323">
        <v>1</v>
      </c>
      <c r="BW323">
        <v>0</v>
      </c>
      <c r="BX323" t="s">
        <v>108</v>
      </c>
      <c r="BY323" t="s">
        <v>199</v>
      </c>
      <c r="BZ323">
        <v>1</v>
      </c>
      <c r="CA323">
        <v>0</v>
      </c>
      <c r="CB323">
        <v>0</v>
      </c>
      <c r="CC323">
        <v>0</v>
      </c>
      <c r="CD323">
        <v>1</v>
      </c>
      <c r="CE323" t="e">
        <f ca="1">- Friends - Teachers</f>
        <v>#NAME?</v>
      </c>
      <c r="CF323">
        <v>1</v>
      </c>
      <c r="CG323">
        <v>0</v>
      </c>
      <c r="CH323">
        <v>1</v>
      </c>
      <c r="CI323">
        <v>0</v>
      </c>
      <c r="CJ323">
        <v>0</v>
      </c>
      <c r="CK323">
        <v>0</v>
      </c>
      <c r="CL323">
        <v>0</v>
      </c>
      <c r="CN323" t="s">
        <v>109</v>
      </c>
      <c r="CO323" t="s">
        <v>110</v>
      </c>
      <c r="CP323" t="s">
        <v>111</v>
      </c>
      <c r="CQ323">
        <v>3929906</v>
      </c>
      <c r="CR323" t="s">
        <v>1063</v>
      </c>
      <c r="CS323" t="s">
        <v>1064</v>
      </c>
      <c r="CT323">
        <v>323</v>
      </c>
    </row>
    <row r="324" spans="1:98">
      <c r="A324">
        <v>323</v>
      </c>
      <c r="B324" t="s">
        <v>97</v>
      </c>
      <c r="C324">
        <v>24</v>
      </c>
      <c r="D324" t="s">
        <v>115</v>
      </c>
      <c r="E324" t="s">
        <v>168</v>
      </c>
      <c r="F324" t="s">
        <v>169</v>
      </c>
      <c r="G324" t="s">
        <v>117</v>
      </c>
      <c r="J324" t="s">
        <v>492</v>
      </c>
      <c r="K324">
        <v>0</v>
      </c>
      <c r="L324">
        <v>0</v>
      </c>
      <c r="M324">
        <v>0</v>
      </c>
      <c r="N324">
        <v>0</v>
      </c>
      <c r="O324">
        <v>1</v>
      </c>
      <c r="P324">
        <v>1</v>
      </c>
      <c r="Q324">
        <v>0</v>
      </c>
      <c r="R324">
        <v>0</v>
      </c>
      <c r="X324" t="s">
        <v>136</v>
      </c>
      <c r="Y324">
        <v>0</v>
      </c>
      <c r="Z324">
        <v>0</v>
      </c>
      <c r="AA324">
        <v>0</v>
      </c>
      <c r="AB324">
        <v>1</v>
      </c>
      <c r="AC324">
        <v>1</v>
      </c>
      <c r="AD324">
        <v>0</v>
      </c>
      <c r="AE324">
        <v>0</v>
      </c>
      <c r="AG324" t="s">
        <v>120</v>
      </c>
      <c r="AH324" t="s">
        <v>129</v>
      </c>
      <c r="AI324">
        <v>0</v>
      </c>
      <c r="AJ324">
        <v>1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BA324" t="s">
        <v>107</v>
      </c>
      <c r="BB324" t="e">
        <f ca="1">- Very Useful _xludf.and provides a job opportunity _xludf.right away.</f>
        <v>#NAME?</v>
      </c>
      <c r="BD324" t="e">
        <f ca="1">- Tourism / Restaurant _xludf.and hotel Management</f>
        <v>#NAME?</v>
      </c>
      <c r="BE324">
        <v>0</v>
      </c>
      <c r="BF324">
        <v>0</v>
      </c>
      <c r="BG324">
        <v>0</v>
      </c>
      <c r="BH324">
        <v>1</v>
      </c>
      <c r="BI324">
        <v>0</v>
      </c>
      <c r="BJ324">
        <v>0</v>
      </c>
      <c r="BK324">
        <v>0</v>
      </c>
      <c r="BL324">
        <v>0</v>
      </c>
      <c r="BN324" t="s">
        <v>106</v>
      </c>
      <c r="BO324" t="s">
        <v>164</v>
      </c>
      <c r="BX324" t="s">
        <v>233</v>
      </c>
      <c r="BY324" t="e">
        <f ca="1">- Very Useful, as good as a regular degree</f>
        <v>#NAME?</v>
      </c>
      <c r="BZ324">
        <v>0</v>
      </c>
      <c r="CA324">
        <v>0</v>
      </c>
      <c r="CB324">
        <v>1</v>
      </c>
      <c r="CC324">
        <v>0</v>
      </c>
      <c r="CD324">
        <v>0</v>
      </c>
      <c r="CE324" t="e">
        <f ca="1">- Facebook groups/pages</f>
        <v>#NAME?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1</v>
      </c>
      <c r="CL324">
        <v>0</v>
      </c>
      <c r="CN324" t="s">
        <v>109</v>
      </c>
      <c r="CO324" t="s">
        <v>110</v>
      </c>
      <c r="CP324" t="s">
        <v>111</v>
      </c>
      <c r="CQ324">
        <v>3930158</v>
      </c>
      <c r="CR324" t="s">
        <v>1065</v>
      </c>
      <c r="CS324" t="s">
        <v>1066</v>
      </c>
      <c r="CT324">
        <v>324</v>
      </c>
    </row>
    <row r="325" spans="1:98">
      <c r="A325">
        <v>324</v>
      </c>
      <c r="B325" t="s">
        <v>143</v>
      </c>
      <c r="C325">
        <v>22</v>
      </c>
      <c r="D325" t="s">
        <v>98</v>
      </c>
      <c r="E325" t="s">
        <v>168</v>
      </c>
      <c r="F325" t="s">
        <v>100</v>
      </c>
      <c r="G325" t="s">
        <v>117</v>
      </c>
      <c r="J325" t="s">
        <v>1020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1</v>
      </c>
      <c r="Q325">
        <v>0</v>
      </c>
      <c r="R325">
        <v>1</v>
      </c>
      <c r="X325" t="s">
        <v>263</v>
      </c>
      <c r="Y325">
        <v>1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G325" t="s">
        <v>120</v>
      </c>
      <c r="AH325" t="s">
        <v>129</v>
      </c>
      <c r="AI325">
        <v>0</v>
      </c>
      <c r="AJ325">
        <v>1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BA325" t="s">
        <v>107</v>
      </c>
      <c r="BB325" t="e">
        <f ca="1">- Useful but _xludf.not as good as a regular degree</f>
        <v>#NAME?</v>
      </c>
      <c r="BD325" t="e">
        <f ca="1">- Nursing / medical care</f>
        <v>#NAME?</v>
      </c>
      <c r="BE325">
        <v>0</v>
      </c>
      <c r="BF325">
        <v>0</v>
      </c>
      <c r="BG325">
        <v>0</v>
      </c>
      <c r="BH325">
        <v>0</v>
      </c>
      <c r="BI325">
        <v>1</v>
      </c>
      <c r="BJ325">
        <v>0</v>
      </c>
      <c r="BK325">
        <v>0</v>
      </c>
      <c r="BL325">
        <v>0</v>
      </c>
      <c r="BN325" t="s">
        <v>107</v>
      </c>
      <c r="BQ325" t="e">
        <f ca="1">- Donâ€™t know how to _xludf.find/enroll in a suitable program</f>
        <v>#NAME?</v>
      </c>
      <c r="BR325">
        <v>0</v>
      </c>
      <c r="BS325">
        <v>0</v>
      </c>
      <c r="BT325">
        <v>0</v>
      </c>
      <c r="BU325">
        <v>1</v>
      </c>
      <c r="BV325">
        <v>0</v>
      </c>
      <c r="BW325">
        <v>0</v>
      </c>
      <c r="BX325" t="s">
        <v>108</v>
      </c>
      <c r="BY325" t="e">
        <f ca="1">- Difficult to access</f>
        <v>#NAME?</v>
      </c>
      <c r="BZ325">
        <v>0</v>
      </c>
      <c r="CA325">
        <v>0</v>
      </c>
      <c r="CB325">
        <v>0</v>
      </c>
      <c r="CC325">
        <v>1</v>
      </c>
      <c r="CD325">
        <v>0</v>
      </c>
      <c r="CE325" t="e">
        <f ca="1">- Facebook groups/pages</f>
        <v>#NAME?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1</v>
      </c>
      <c r="CL325">
        <v>0</v>
      </c>
      <c r="CN325" t="s">
        <v>109</v>
      </c>
      <c r="CO325" t="s">
        <v>110</v>
      </c>
      <c r="CP325" t="s">
        <v>111</v>
      </c>
      <c r="CQ325">
        <v>3930175</v>
      </c>
      <c r="CR325" t="s">
        <v>1067</v>
      </c>
      <c r="CS325" t="s">
        <v>1068</v>
      </c>
      <c r="CT325">
        <v>325</v>
      </c>
    </row>
    <row r="326" spans="1:98">
      <c r="A326">
        <v>325</v>
      </c>
      <c r="B326" t="s">
        <v>167</v>
      </c>
      <c r="C326">
        <v>42</v>
      </c>
      <c r="D326" t="s">
        <v>115</v>
      </c>
      <c r="E326" t="s">
        <v>99</v>
      </c>
      <c r="F326" t="s">
        <v>116</v>
      </c>
      <c r="G326" t="s">
        <v>117</v>
      </c>
      <c r="J326" t="s">
        <v>621</v>
      </c>
      <c r="K326">
        <v>1</v>
      </c>
      <c r="L326">
        <v>0</v>
      </c>
      <c r="M326">
        <v>0</v>
      </c>
      <c r="N326">
        <v>0</v>
      </c>
      <c r="O326">
        <v>0</v>
      </c>
      <c r="P326">
        <v>1</v>
      </c>
      <c r="Q326">
        <v>0</v>
      </c>
      <c r="R326">
        <v>0</v>
      </c>
      <c r="T326" t="s">
        <v>215</v>
      </c>
      <c r="X326" t="s">
        <v>1069</v>
      </c>
      <c r="Y326">
        <v>1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G326" t="s">
        <v>120</v>
      </c>
      <c r="AH326" t="s">
        <v>184</v>
      </c>
      <c r="AI326">
        <v>1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R326" t="s">
        <v>106</v>
      </c>
      <c r="AS326" t="e">
        <f ca="1">- Have to go in person but can _xludf.not go _xludf.for security reasons</f>
        <v>#NAME?</v>
      </c>
      <c r="AT326">
        <v>0</v>
      </c>
      <c r="AU326">
        <v>1</v>
      </c>
      <c r="AV326">
        <v>0</v>
      </c>
      <c r="AW326">
        <v>0</v>
      </c>
      <c r="AX326">
        <v>0</v>
      </c>
      <c r="AY326">
        <v>0</v>
      </c>
      <c r="BA326" t="s">
        <v>107</v>
      </c>
      <c r="BB326" t="e">
        <f ca="1">- _xludf.not Useful</f>
        <v>#NAME?</v>
      </c>
      <c r="BD326" t="e">
        <f ca="1">- I am _xludf.not interested in vocational education</f>
        <v>#NAME?</v>
      </c>
      <c r="BE326">
        <v>1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N326" t="s">
        <v>107</v>
      </c>
      <c r="BQ326" t="e">
        <f ca="1">- Cannot afford The courses</f>
        <v>#NAME?</v>
      </c>
      <c r="BR326">
        <v>0</v>
      </c>
      <c r="BS326">
        <v>0</v>
      </c>
      <c r="BT326">
        <v>0</v>
      </c>
      <c r="BU326">
        <v>0</v>
      </c>
      <c r="BV326">
        <v>1</v>
      </c>
      <c r="BW326">
        <v>0</v>
      </c>
      <c r="BX326" t="s">
        <v>233</v>
      </c>
      <c r="BY326" t="e">
        <f ca="1">- Useful but _xludf.not as good as going to university</f>
        <v>#NAME?</v>
      </c>
      <c r="BZ326">
        <v>1</v>
      </c>
      <c r="CA326">
        <v>0</v>
      </c>
      <c r="CB326">
        <v>0</v>
      </c>
      <c r="CC326">
        <v>0</v>
      </c>
      <c r="CD326">
        <v>0</v>
      </c>
      <c r="CE326" t="e">
        <f ca="1">- Friends - Teachers</f>
        <v>#NAME?</v>
      </c>
      <c r="CF326">
        <v>1</v>
      </c>
      <c r="CG326">
        <v>0</v>
      </c>
      <c r="CH326">
        <v>1</v>
      </c>
      <c r="CI326">
        <v>0</v>
      </c>
      <c r="CJ326">
        <v>0</v>
      </c>
      <c r="CK326">
        <v>0</v>
      </c>
      <c r="CL326">
        <v>0</v>
      </c>
      <c r="CN326" t="s">
        <v>109</v>
      </c>
      <c r="CO326" t="s">
        <v>110</v>
      </c>
      <c r="CP326" t="s">
        <v>111</v>
      </c>
      <c r="CQ326">
        <v>3930179</v>
      </c>
      <c r="CR326" t="s">
        <v>1070</v>
      </c>
      <c r="CS326" t="s">
        <v>1071</v>
      </c>
      <c r="CT326">
        <v>326</v>
      </c>
    </row>
    <row r="327" spans="1:98">
      <c r="A327">
        <v>326</v>
      </c>
      <c r="B327" t="s">
        <v>384</v>
      </c>
      <c r="C327">
        <v>17</v>
      </c>
      <c r="D327" t="s">
        <v>98</v>
      </c>
      <c r="E327" t="s">
        <v>177</v>
      </c>
      <c r="F327" t="s">
        <v>183</v>
      </c>
      <c r="G327" t="s">
        <v>117</v>
      </c>
      <c r="J327" t="s">
        <v>118</v>
      </c>
      <c r="K327">
        <v>0</v>
      </c>
      <c r="L327">
        <v>0</v>
      </c>
      <c r="M327">
        <v>0</v>
      </c>
      <c r="N327">
        <v>1</v>
      </c>
      <c r="O327">
        <v>0</v>
      </c>
      <c r="P327">
        <v>0</v>
      </c>
      <c r="Q327">
        <v>0</v>
      </c>
      <c r="R327">
        <v>0</v>
      </c>
      <c r="X327" t="s">
        <v>127</v>
      </c>
      <c r="Y327">
        <v>0</v>
      </c>
      <c r="Z327">
        <v>0</v>
      </c>
      <c r="AA327">
        <v>0</v>
      </c>
      <c r="AB327">
        <v>1</v>
      </c>
      <c r="AC327">
        <v>0</v>
      </c>
      <c r="AD327">
        <v>0</v>
      </c>
      <c r="AE327">
        <v>0</v>
      </c>
      <c r="AG327" t="s">
        <v>120</v>
      </c>
      <c r="AH327" t="s">
        <v>184</v>
      </c>
      <c r="AI327">
        <v>1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R327" t="s">
        <v>106</v>
      </c>
      <c r="AS327" t="e">
        <f ca="1">- Retrieving papers is expensive _xludf.now _xludf.and I Do _xludf.not Have The money</f>
        <v>#NAME?</v>
      </c>
      <c r="AT327">
        <v>0</v>
      </c>
      <c r="AU327">
        <v>0</v>
      </c>
      <c r="AV327">
        <v>0</v>
      </c>
      <c r="AW327">
        <v>0</v>
      </c>
      <c r="AX327">
        <v>1</v>
      </c>
      <c r="AY327">
        <v>0</v>
      </c>
      <c r="BA327" t="s">
        <v>107</v>
      </c>
      <c r="BB327" t="e">
        <f ca="1">- Useful but _xludf.not as good as a regular degree</f>
        <v>#NAME?</v>
      </c>
      <c r="BD327" t="e">
        <f ca="1">- Tourism / Restaurant _xludf.and hotel Management</f>
        <v>#NAME?</v>
      </c>
      <c r="BE327">
        <v>0</v>
      </c>
      <c r="BF327">
        <v>0</v>
      </c>
      <c r="BG327">
        <v>0</v>
      </c>
      <c r="BH327">
        <v>1</v>
      </c>
      <c r="BI327">
        <v>0</v>
      </c>
      <c r="BJ327">
        <v>0</v>
      </c>
      <c r="BK327">
        <v>0</v>
      </c>
      <c r="BL327">
        <v>0</v>
      </c>
      <c r="BN327" t="s">
        <v>107</v>
      </c>
      <c r="BQ327" t="e">
        <f ca="1">- No internet connection / computer</f>
        <v>#NAME?</v>
      </c>
      <c r="BR327">
        <v>0</v>
      </c>
      <c r="BS327">
        <v>0</v>
      </c>
      <c r="BT327">
        <v>1</v>
      </c>
      <c r="BU327">
        <v>0</v>
      </c>
      <c r="BV327">
        <v>0</v>
      </c>
      <c r="BW327">
        <v>0</v>
      </c>
      <c r="BX327" t="s">
        <v>108</v>
      </c>
      <c r="BY327" t="e">
        <f ca="1">- Too Difficult to study alone</f>
        <v>#NAME?</v>
      </c>
      <c r="BZ327">
        <v>0</v>
      </c>
      <c r="CA327">
        <v>0</v>
      </c>
      <c r="CB327">
        <v>0</v>
      </c>
      <c r="CC327">
        <v>0</v>
      </c>
      <c r="CD327">
        <v>1</v>
      </c>
      <c r="CE327" t="e">
        <f ca="1">- Teachers</f>
        <v>#NAME?</v>
      </c>
      <c r="CF327">
        <v>0</v>
      </c>
      <c r="CG327">
        <v>0</v>
      </c>
      <c r="CH327">
        <v>1</v>
      </c>
      <c r="CI327">
        <v>0</v>
      </c>
      <c r="CJ327">
        <v>0</v>
      </c>
      <c r="CK327">
        <v>0</v>
      </c>
      <c r="CL327">
        <v>0</v>
      </c>
      <c r="CN327" t="s">
        <v>109</v>
      </c>
      <c r="CO327" t="s">
        <v>110</v>
      </c>
      <c r="CP327" t="s">
        <v>111</v>
      </c>
      <c r="CQ327">
        <v>3930209</v>
      </c>
      <c r="CR327" t="s">
        <v>1072</v>
      </c>
      <c r="CS327" t="s">
        <v>1073</v>
      </c>
      <c r="CT327">
        <v>327</v>
      </c>
    </row>
    <row r="328" spans="1:98">
      <c r="A328">
        <v>327</v>
      </c>
      <c r="B328" t="s">
        <v>221</v>
      </c>
      <c r="C328">
        <v>18</v>
      </c>
      <c r="D328" t="s">
        <v>115</v>
      </c>
      <c r="E328" t="s">
        <v>133</v>
      </c>
      <c r="F328" t="s">
        <v>169</v>
      </c>
      <c r="G328" t="s">
        <v>207</v>
      </c>
      <c r="J328" t="s">
        <v>187</v>
      </c>
      <c r="K328">
        <v>0</v>
      </c>
      <c r="L328">
        <v>0</v>
      </c>
      <c r="M328">
        <v>1</v>
      </c>
      <c r="N328">
        <v>0</v>
      </c>
      <c r="O328">
        <v>0</v>
      </c>
      <c r="P328">
        <v>0</v>
      </c>
      <c r="Q328">
        <v>0</v>
      </c>
      <c r="R328">
        <v>0</v>
      </c>
      <c r="X328" t="s">
        <v>535</v>
      </c>
      <c r="Y328">
        <v>0</v>
      </c>
      <c r="Z328">
        <v>1</v>
      </c>
      <c r="AA328">
        <v>0</v>
      </c>
      <c r="AB328">
        <v>1</v>
      </c>
      <c r="AC328">
        <v>0</v>
      </c>
      <c r="AD328">
        <v>0</v>
      </c>
      <c r="AE328">
        <v>0</v>
      </c>
      <c r="AG328" t="s">
        <v>128</v>
      </c>
      <c r="AH328" t="s">
        <v>129</v>
      </c>
      <c r="AI328">
        <v>0</v>
      </c>
      <c r="AJ328">
        <v>1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BA328" t="s">
        <v>107</v>
      </c>
      <c r="BB328" t="e">
        <f ca="1">- Useful but _xludf.not as good as a regular degree</f>
        <v>#NAME?</v>
      </c>
      <c r="BD328" t="e">
        <f ca="1">- Nursing / medical care</f>
        <v>#NAME?</v>
      </c>
      <c r="BE328">
        <v>0</v>
      </c>
      <c r="BF328">
        <v>0</v>
      </c>
      <c r="BG328">
        <v>0</v>
      </c>
      <c r="BH328">
        <v>0</v>
      </c>
      <c r="BI328">
        <v>1</v>
      </c>
      <c r="BJ328">
        <v>0</v>
      </c>
      <c r="BK328">
        <v>0</v>
      </c>
      <c r="BL328">
        <v>0</v>
      </c>
      <c r="BN328" t="s">
        <v>107</v>
      </c>
      <c r="BQ328" t="e">
        <f ca="1">- Cannot afford The courses</f>
        <v>#NAME?</v>
      </c>
      <c r="BR328">
        <v>0</v>
      </c>
      <c r="BS328">
        <v>0</v>
      </c>
      <c r="BT328">
        <v>0</v>
      </c>
      <c r="BU328">
        <v>0</v>
      </c>
      <c r="BV328">
        <v>1</v>
      </c>
      <c r="BW328">
        <v>0</v>
      </c>
      <c r="BX328" t="s">
        <v>233</v>
      </c>
      <c r="BY328" t="e">
        <f ca="1">- _xludf.not worth The _xludf.time _xludf.or money spent on it - Useful but _xludf.not as good as going to university</f>
        <v>#NAME?</v>
      </c>
      <c r="BZ328">
        <v>1</v>
      </c>
      <c r="CA328">
        <v>1</v>
      </c>
      <c r="CB328">
        <v>0</v>
      </c>
      <c r="CC328">
        <v>0</v>
      </c>
      <c r="CD328">
        <v>0</v>
      </c>
      <c r="CE328" t="e">
        <f ca="1">- Teachers</f>
        <v>#NAME?</v>
      </c>
      <c r="CF328">
        <v>0</v>
      </c>
      <c r="CG328">
        <v>0</v>
      </c>
      <c r="CH328">
        <v>1</v>
      </c>
      <c r="CI328">
        <v>0</v>
      </c>
      <c r="CJ328">
        <v>0</v>
      </c>
      <c r="CK328">
        <v>0</v>
      </c>
      <c r="CL328">
        <v>0</v>
      </c>
      <c r="CN328" t="s">
        <v>109</v>
      </c>
      <c r="CO328" t="s">
        <v>110</v>
      </c>
      <c r="CP328" t="s">
        <v>111</v>
      </c>
      <c r="CQ328">
        <v>3930809</v>
      </c>
      <c r="CR328" t="s">
        <v>1074</v>
      </c>
      <c r="CS328" t="s">
        <v>1075</v>
      </c>
      <c r="CT328">
        <v>328</v>
      </c>
    </row>
    <row r="329" spans="1:98">
      <c r="A329">
        <v>328</v>
      </c>
      <c r="B329" t="s">
        <v>182</v>
      </c>
      <c r="C329">
        <v>27</v>
      </c>
      <c r="D329" t="s">
        <v>98</v>
      </c>
      <c r="E329" t="s">
        <v>151</v>
      </c>
      <c r="F329" t="s">
        <v>100</v>
      </c>
      <c r="G329" t="s">
        <v>117</v>
      </c>
      <c r="J329" t="s">
        <v>492</v>
      </c>
      <c r="K329">
        <v>0</v>
      </c>
      <c r="L329">
        <v>0</v>
      </c>
      <c r="M329">
        <v>0</v>
      </c>
      <c r="N329">
        <v>0</v>
      </c>
      <c r="O329">
        <v>1</v>
      </c>
      <c r="P329">
        <v>1</v>
      </c>
      <c r="Q329">
        <v>0</v>
      </c>
      <c r="R329">
        <v>0</v>
      </c>
      <c r="X329" t="s">
        <v>127</v>
      </c>
      <c r="Y329">
        <v>0</v>
      </c>
      <c r="Z329">
        <v>0</v>
      </c>
      <c r="AA329">
        <v>0</v>
      </c>
      <c r="AB329">
        <v>1</v>
      </c>
      <c r="AC329">
        <v>0</v>
      </c>
      <c r="AD329">
        <v>0</v>
      </c>
      <c r="AE329">
        <v>0</v>
      </c>
      <c r="AG329" t="s">
        <v>137</v>
      </c>
      <c r="AH329" t="s">
        <v>129</v>
      </c>
      <c r="AI329">
        <v>0</v>
      </c>
      <c r="AJ329">
        <v>1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BA329" t="s">
        <v>107</v>
      </c>
      <c r="BB329" t="e">
        <f ca="1">- Useful but _xludf.not as good as a regular degree</f>
        <v>#NAME?</v>
      </c>
      <c r="BD329" t="e">
        <f ca="1">- Tourism / Restaurant _xludf.and hotel Management</f>
        <v>#NAME?</v>
      </c>
      <c r="BE329">
        <v>0</v>
      </c>
      <c r="BF329">
        <v>0</v>
      </c>
      <c r="BG329">
        <v>0</v>
      </c>
      <c r="BH329">
        <v>1</v>
      </c>
      <c r="BI329">
        <v>0</v>
      </c>
      <c r="BJ329">
        <v>0</v>
      </c>
      <c r="BK329">
        <v>0</v>
      </c>
      <c r="BL329">
        <v>0</v>
      </c>
      <c r="BN329" t="s">
        <v>107</v>
      </c>
      <c r="BQ329" t="e">
        <f ca="1">- Cannot afford The courses</f>
        <v>#NAME?</v>
      </c>
      <c r="BR329">
        <v>0</v>
      </c>
      <c r="BS329">
        <v>0</v>
      </c>
      <c r="BT329">
        <v>0</v>
      </c>
      <c r="BU329">
        <v>0</v>
      </c>
      <c r="BV329">
        <v>1</v>
      </c>
      <c r="BW329">
        <v>0</v>
      </c>
      <c r="BX329" t="s">
        <v>108</v>
      </c>
      <c r="BY329" t="e">
        <f ca="1">- Useful but _xludf.not as good as going to university</f>
        <v>#NAME?</v>
      </c>
      <c r="BZ329">
        <v>1</v>
      </c>
      <c r="CA329">
        <v>0</v>
      </c>
      <c r="CB329">
        <v>0</v>
      </c>
      <c r="CC329">
        <v>0</v>
      </c>
      <c r="CD329">
        <v>0</v>
      </c>
      <c r="CE329" t="e">
        <f ca="1">- Facebook groups/pages</f>
        <v>#NAME?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1</v>
      </c>
      <c r="CL329">
        <v>0</v>
      </c>
      <c r="CN329" t="s">
        <v>109</v>
      </c>
      <c r="CO329" t="s">
        <v>110</v>
      </c>
      <c r="CP329" t="s">
        <v>111</v>
      </c>
      <c r="CQ329">
        <v>3931461</v>
      </c>
      <c r="CR329" t="s">
        <v>1076</v>
      </c>
      <c r="CS329" t="s">
        <v>1077</v>
      </c>
      <c r="CT329">
        <v>329</v>
      </c>
    </row>
    <row r="330" spans="1:98">
      <c r="A330">
        <v>329</v>
      </c>
      <c r="B330" t="s">
        <v>97</v>
      </c>
      <c r="C330">
        <v>25</v>
      </c>
      <c r="D330" t="s">
        <v>98</v>
      </c>
      <c r="E330" t="s">
        <v>177</v>
      </c>
      <c r="F330" t="s">
        <v>157</v>
      </c>
      <c r="G330" t="s">
        <v>117</v>
      </c>
      <c r="J330" t="s">
        <v>781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1</v>
      </c>
      <c r="Q330">
        <v>1</v>
      </c>
      <c r="R330">
        <v>0</v>
      </c>
      <c r="X330" t="s">
        <v>394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1</v>
      </c>
      <c r="AF330" t="s">
        <v>1078</v>
      </c>
      <c r="AG330" t="s">
        <v>120</v>
      </c>
      <c r="AH330" t="s">
        <v>174</v>
      </c>
      <c r="AI330">
        <v>0</v>
      </c>
      <c r="AJ330">
        <v>0</v>
      </c>
      <c r="AK330">
        <v>0</v>
      </c>
      <c r="AL330">
        <v>1</v>
      </c>
      <c r="AM330">
        <v>0</v>
      </c>
      <c r="AN330">
        <v>1</v>
      </c>
      <c r="AO330">
        <v>0</v>
      </c>
      <c r="AP330">
        <v>0</v>
      </c>
      <c r="BA330" t="s">
        <v>107</v>
      </c>
      <c r="BB330" t="e">
        <f ca="1">- Very Useful _xludf.and provides a job opportunity _xludf.right away.</f>
        <v>#NAME?</v>
      </c>
      <c r="BD330" t="e">
        <f ca="1">- Project Management / Accountancy</f>
        <v>#NAME?</v>
      </c>
      <c r="BE330">
        <v>0</v>
      </c>
      <c r="BF330">
        <v>0</v>
      </c>
      <c r="BG330">
        <v>1</v>
      </c>
      <c r="BH330">
        <v>0</v>
      </c>
      <c r="BI330">
        <v>0</v>
      </c>
      <c r="BJ330">
        <v>0</v>
      </c>
      <c r="BK330">
        <v>0</v>
      </c>
      <c r="BL330">
        <v>0</v>
      </c>
      <c r="BN330" t="s">
        <v>107</v>
      </c>
      <c r="BQ330" t="e">
        <f ca="1">- Cannot afford The courses</f>
        <v>#NAME?</v>
      </c>
      <c r="BR330">
        <v>0</v>
      </c>
      <c r="BS330">
        <v>0</v>
      </c>
      <c r="BT330">
        <v>0</v>
      </c>
      <c r="BU330">
        <v>0</v>
      </c>
      <c r="BV330">
        <v>1</v>
      </c>
      <c r="BW330">
        <v>0</v>
      </c>
      <c r="BX330" t="s">
        <v>108</v>
      </c>
      <c r="BY330" t="e">
        <f ca="1">- Useful but _xludf.not as good as going to university</f>
        <v>#NAME?</v>
      </c>
      <c r="BZ330">
        <v>1</v>
      </c>
      <c r="CA330">
        <v>0</v>
      </c>
      <c r="CB330">
        <v>0</v>
      </c>
      <c r="CC330">
        <v>0</v>
      </c>
      <c r="CD330">
        <v>0</v>
      </c>
      <c r="CE330" t="e">
        <f ca="1">- Facebook groups/pages  - Friends</f>
        <v>#NAME?</v>
      </c>
      <c r="CF330">
        <v>1</v>
      </c>
      <c r="CG330">
        <v>0</v>
      </c>
      <c r="CH330">
        <v>0</v>
      </c>
      <c r="CI330">
        <v>0</v>
      </c>
      <c r="CJ330">
        <v>0</v>
      </c>
      <c r="CK330">
        <v>1</v>
      </c>
      <c r="CL330">
        <v>0</v>
      </c>
      <c r="CN330" t="s">
        <v>109</v>
      </c>
      <c r="CO330" t="s">
        <v>110</v>
      </c>
      <c r="CP330" t="s">
        <v>111</v>
      </c>
      <c r="CQ330">
        <v>3931546</v>
      </c>
      <c r="CR330" t="s">
        <v>1079</v>
      </c>
      <c r="CS330" t="s">
        <v>1080</v>
      </c>
      <c r="CT330">
        <v>330</v>
      </c>
    </row>
    <row r="331" spans="1:98">
      <c r="A331">
        <v>330</v>
      </c>
      <c r="B331" t="s">
        <v>97</v>
      </c>
      <c r="C331">
        <v>22</v>
      </c>
      <c r="D331" t="s">
        <v>115</v>
      </c>
      <c r="E331" t="s">
        <v>177</v>
      </c>
      <c r="F331" t="s">
        <v>100</v>
      </c>
      <c r="G331" t="s">
        <v>117</v>
      </c>
      <c r="J331" t="s">
        <v>145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1</v>
      </c>
      <c r="R331">
        <v>0</v>
      </c>
      <c r="X331" t="s">
        <v>127</v>
      </c>
      <c r="Y331">
        <v>0</v>
      </c>
      <c r="Z331">
        <v>0</v>
      </c>
      <c r="AA331">
        <v>0</v>
      </c>
      <c r="AB331">
        <v>1</v>
      </c>
      <c r="AC331">
        <v>0</v>
      </c>
      <c r="AD331">
        <v>0</v>
      </c>
      <c r="AE331">
        <v>0</v>
      </c>
      <c r="AG331" t="s">
        <v>120</v>
      </c>
      <c r="AH331" t="s">
        <v>786</v>
      </c>
      <c r="AI331">
        <v>0</v>
      </c>
      <c r="AJ331">
        <v>0</v>
      </c>
      <c r="AK331">
        <v>0</v>
      </c>
      <c r="AL331">
        <v>0</v>
      </c>
      <c r="AM331">
        <v>1</v>
      </c>
      <c r="AN331">
        <v>0</v>
      </c>
      <c r="AO331">
        <v>0</v>
      </c>
      <c r="AP331">
        <v>0</v>
      </c>
      <c r="BA331" t="s">
        <v>107</v>
      </c>
      <c r="BB331" t="e">
        <f ca="1">- Useful but _xludf.not as good as a regular degree</f>
        <v>#NAME?</v>
      </c>
      <c r="BD331" t="e">
        <f ca="1">- Construction (builder, carpenter, electrician, blacksmith)</f>
        <v>#NAME?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1</v>
      </c>
      <c r="BK331">
        <v>0</v>
      </c>
      <c r="BL331">
        <v>0</v>
      </c>
      <c r="BN331" t="s">
        <v>106</v>
      </c>
      <c r="BO331" t="s">
        <v>139</v>
      </c>
      <c r="BP331" t="s">
        <v>1039</v>
      </c>
      <c r="BX331" t="s">
        <v>179</v>
      </c>
      <c r="BY331" t="e">
        <f ca="1">- Very Useful, as good as a regular degree</f>
        <v>#NAME?</v>
      </c>
      <c r="BZ331">
        <v>0</v>
      </c>
      <c r="CA331">
        <v>0</v>
      </c>
      <c r="CB331">
        <v>1</v>
      </c>
      <c r="CC331">
        <v>0</v>
      </c>
      <c r="CD331">
        <v>0</v>
      </c>
      <c r="CE331" t="e">
        <f ca="1">- Facebook groups/pages  - Friends - Teachers</f>
        <v>#NAME?</v>
      </c>
      <c r="CF331">
        <v>1</v>
      </c>
      <c r="CG331">
        <v>0</v>
      </c>
      <c r="CH331">
        <v>1</v>
      </c>
      <c r="CI331">
        <v>0</v>
      </c>
      <c r="CJ331">
        <v>0</v>
      </c>
      <c r="CK331">
        <v>1</v>
      </c>
      <c r="CL331">
        <v>0</v>
      </c>
      <c r="CN331" t="s">
        <v>109</v>
      </c>
      <c r="CO331" t="s">
        <v>110</v>
      </c>
      <c r="CP331" t="s">
        <v>111</v>
      </c>
      <c r="CQ331">
        <v>3931619</v>
      </c>
      <c r="CR331" t="s">
        <v>1081</v>
      </c>
      <c r="CS331" t="s">
        <v>1082</v>
      </c>
      <c r="CT331">
        <v>331</v>
      </c>
    </row>
    <row r="332" spans="1:98">
      <c r="A332">
        <v>331</v>
      </c>
      <c r="B332" t="s">
        <v>97</v>
      </c>
      <c r="C332">
        <v>23</v>
      </c>
      <c r="D332" t="s">
        <v>98</v>
      </c>
      <c r="E332" t="s">
        <v>133</v>
      </c>
      <c r="F332" t="s">
        <v>169</v>
      </c>
      <c r="G332" t="s">
        <v>117</v>
      </c>
      <c r="J332" t="s">
        <v>139</v>
      </c>
      <c r="K332">
        <v>1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T332" t="s">
        <v>1083</v>
      </c>
      <c r="X332" t="s">
        <v>535</v>
      </c>
      <c r="Y332">
        <v>0</v>
      </c>
      <c r="Z332">
        <v>1</v>
      </c>
      <c r="AA332">
        <v>0</v>
      </c>
      <c r="AB332">
        <v>1</v>
      </c>
      <c r="AC332">
        <v>0</v>
      </c>
      <c r="AD332">
        <v>0</v>
      </c>
      <c r="AE332">
        <v>0</v>
      </c>
      <c r="AG332" t="s">
        <v>120</v>
      </c>
      <c r="AH332" t="s">
        <v>184</v>
      </c>
      <c r="AI332">
        <v>1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R332" t="s">
        <v>107</v>
      </c>
      <c r="AS332" t="s">
        <v>139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1</v>
      </c>
      <c r="AZ332" t="s">
        <v>1084</v>
      </c>
      <c r="BA332" t="s">
        <v>107</v>
      </c>
      <c r="BB332" t="e">
        <f ca="1">- Very Useful _xludf.and provides a job opportunity _xludf.right away.</f>
        <v>#NAME?</v>
      </c>
      <c r="BD332" t="e">
        <f ca="1">- Tourism / Restaurant _xludf.and hotel Management</f>
        <v>#NAME?</v>
      </c>
      <c r="BE332">
        <v>0</v>
      </c>
      <c r="BF332">
        <v>0</v>
      </c>
      <c r="BG332">
        <v>0</v>
      </c>
      <c r="BH332">
        <v>1</v>
      </c>
      <c r="BI332">
        <v>0</v>
      </c>
      <c r="BJ332">
        <v>0</v>
      </c>
      <c r="BK332">
        <v>0</v>
      </c>
      <c r="BL332">
        <v>0</v>
      </c>
      <c r="BN332" t="s">
        <v>107</v>
      </c>
      <c r="BQ332" t="e">
        <f ca="1">- Donâ€™t know how to _xludf.find/enroll in a suitable program</f>
        <v>#NAME?</v>
      </c>
      <c r="BR332">
        <v>0</v>
      </c>
      <c r="BS332">
        <v>0</v>
      </c>
      <c r="BT332">
        <v>0</v>
      </c>
      <c r="BU332">
        <v>1</v>
      </c>
      <c r="BV332">
        <v>0</v>
      </c>
      <c r="BW332">
        <v>0</v>
      </c>
      <c r="BX332" t="s">
        <v>108</v>
      </c>
      <c r="BY332" t="e">
        <f ca="1">- Too Difficult to study alone</f>
        <v>#NAME?</v>
      </c>
      <c r="BZ332">
        <v>0</v>
      </c>
      <c r="CA332">
        <v>0</v>
      </c>
      <c r="CB332">
        <v>0</v>
      </c>
      <c r="CC332">
        <v>0</v>
      </c>
      <c r="CD332">
        <v>1</v>
      </c>
      <c r="CE332" t="e">
        <f ca="1">- Facebook groups/pages  - Teachers</f>
        <v>#NAME?</v>
      </c>
      <c r="CF332">
        <v>0</v>
      </c>
      <c r="CG332">
        <v>0</v>
      </c>
      <c r="CH332">
        <v>1</v>
      </c>
      <c r="CI332">
        <v>0</v>
      </c>
      <c r="CJ332">
        <v>0</v>
      </c>
      <c r="CK332">
        <v>1</v>
      </c>
      <c r="CL332">
        <v>0</v>
      </c>
      <c r="CN332" t="s">
        <v>109</v>
      </c>
      <c r="CO332" t="s">
        <v>110</v>
      </c>
      <c r="CP332" t="s">
        <v>111</v>
      </c>
      <c r="CQ332">
        <v>3932562</v>
      </c>
      <c r="CR332" t="s">
        <v>1085</v>
      </c>
      <c r="CS332" t="s">
        <v>1086</v>
      </c>
      <c r="CT332">
        <v>332</v>
      </c>
    </row>
    <row r="333" spans="1:98">
      <c r="A333">
        <v>332</v>
      </c>
      <c r="B333" t="s">
        <v>114</v>
      </c>
      <c r="C333">
        <v>28</v>
      </c>
      <c r="D333" t="s">
        <v>115</v>
      </c>
      <c r="E333" t="s">
        <v>177</v>
      </c>
      <c r="F333" t="s">
        <v>116</v>
      </c>
      <c r="G333" t="s">
        <v>117</v>
      </c>
      <c r="J333" t="s">
        <v>103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1</v>
      </c>
      <c r="Q333">
        <v>0</v>
      </c>
      <c r="R333">
        <v>0</v>
      </c>
      <c r="X333" t="s">
        <v>119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1</v>
      </c>
      <c r="AE333">
        <v>0</v>
      </c>
      <c r="AG333" t="s">
        <v>120</v>
      </c>
      <c r="AH333" t="s">
        <v>426</v>
      </c>
      <c r="AI333">
        <v>0</v>
      </c>
      <c r="AJ333">
        <v>1</v>
      </c>
      <c r="AK333">
        <v>0</v>
      </c>
      <c r="AL333">
        <v>1</v>
      </c>
      <c r="AM333">
        <v>0</v>
      </c>
      <c r="AN333">
        <v>1</v>
      </c>
      <c r="AO333">
        <v>0</v>
      </c>
      <c r="AP333">
        <v>1</v>
      </c>
      <c r="BA333" t="s">
        <v>107</v>
      </c>
      <c r="BB333" t="e">
        <f ca="1">- Useful but _xludf.not as good as a regular degree</f>
        <v>#NAME?</v>
      </c>
      <c r="BD333" t="e">
        <f ca="1">- Project Management / Accountancy</f>
        <v>#NAME?</v>
      </c>
      <c r="BE333">
        <v>0</v>
      </c>
      <c r="BF333">
        <v>0</v>
      </c>
      <c r="BG333">
        <v>1</v>
      </c>
      <c r="BH333">
        <v>0</v>
      </c>
      <c r="BI333">
        <v>0</v>
      </c>
      <c r="BJ333">
        <v>0</v>
      </c>
      <c r="BK333">
        <v>0</v>
      </c>
      <c r="BL333">
        <v>0</v>
      </c>
      <c r="BN333" t="s">
        <v>107</v>
      </c>
      <c r="BQ333" t="e">
        <f ca="1">- _xludf.not available in subjects I want to study</f>
        <v>#NAME?</v>
      </c>
      <c r="BR333">
        <v>1</v>
      </c>
      <c r="BS333">
        <v>0</v>
      </c>
      <c r="BT333">
        <v>0</v>
      </c>
      <c r="BU333">
        <v>0</v>
      </c>
      <c r="BV333">
        <v>0</v>
      </c>
      <c r="BW333">
        <v>0</v>
      </c>
      <c r="BX333" t="s">
        <v>108</v>
      </c>
      <c r="BY333" t="e">
        <f ca="1">- Useful but _xludf.not as good as going to university</f>
        <v>#NAME?</v>
      </c>
      <c r="BZ333">
        <v>1</v>
      </c>
      <c r="CA333">
        <v>0</v>
      </c>
      <c r="CB333">
        <v>0</v>
      </c>
      <c r="CC333">
        <v>0</v>
      </c>
      <c r="CD333">
        <v>0</v>
      </c>
      <c r="CE333" t="e">
        <f ca="1">- Facebook groups/pages</f>
        <v>#NAME?</v>
      </c>
      <c r="CF333">
        <v>0</v>
      </c>
      <c r="CG333">
        <v>0</v>
      </c>
      <c r="CH333">
        <v>0</v>
      </c>
      <c r="CI333">
        <v>0</v>
      </c>
      <c r="CJ333">
        <v>0</v>
      </c>
      <c r="CK333">
        <v>1</v>
      </c>
      <c r="CL333">
        <v>0</v>
      </c>
      <c r="CN333" t="s">
        <v>109</v>
      </c>
      <c r="CO333" t="s">
        <v>110</v>
      </c>
      <c r="CP333" t="s">
        <v>111</v>
      </c>
      <c r="CQ333">
        <v>3932639</v>
      </c>
      <c r="CR333" t="s">
        <v>1087</v>
      </c>
      <c r="CS333" t="s">
        <v>1088</v>
      </c>
      <c r="CT333">
        <v>333</v>
      </c>
    </row>
    <row r="334" spans="1:98">
      <c r="A334">
        <v>333</v>
      </c>
      <c r="B334" t="s">
        <v>143</v>
      </c>
      <c r="C334">
        <v>25</v>
      </c>
      <c r="D334" t="s">
        <v>115</v>
      </c>
      <c r="E334" t="s">
        <v>133</v>
      </c>
      <c r="F334" t="s">
        <v>100</v>
      </c>
      <c r="G334" t="s">
        <v>117</v>
      </c>
      <c r="J334" t="s">
        <v>297</v>
      </c>
      <c r="K334">
        <v>0</v>
      </c>
      <c r="L334">
        <v>0</v>
      </c>
      <c r="M334">
        <v>0</v>
      </c>
      <c r="N334">
        <v>1</v>
      </c>
      <c r="O334">
        <v>0</v>
      </c>
      <c r="P334">
        <v>0</v>
      </c>
      <c r="Q334">
        <v>1</v>
      </c>
      <c r="R334">
        <v>0</v>
      </c>
      <c r="X334" t="s">
        <v>127</v>
      </c>
      <c r="Y334">
        <v>0</v>
      </c>
      <c r="Z334">
        <v>0</v>
      </c>
      <c r="AA334">
        <v>0</v>
      </c>
      <c r="AB334">
        <v>1</v>
      </c>
      <c r="AC334">
        <v>0</v>
      </c>
      <c r="AD334">
        <v>0</v>
      </c>
      <c r="AE334">
        <v>0</v>
      </c>
      <c r="AG334" t="s">
        <v>120</v>
      </c>
      <c r="AH334" t="s">
        <v>216</v>
      </c>
      <c r="AI334">
        <v>0</v>
      </c>
      <c r="AJ334">
        <v>1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1</v>
      </c>
      <c r="BA334" t="s">
        <v>107</v>
      </c>
      <c r="BB334" t="e">
        <f ca="1">- Useful but _xludf.not as good as a regular degree</f>
        <v>#NAME?</v>
      </c>
      <c r="BD334" t="s">
        <v>409</v>
      </c>
      <c r="BE334">
        <v>0</v>
      </c>
      <c r="BF334">
        <v>0</v>
      </c>
      <c r="BG334">
        <v>0</v>
      </c>
      <c r="BH334">
        <v>1</v>
      </c>
      <c r="BI334">
        <v>0</v>
      </c>
      <c r="BJ334">
        <v>0</v>
      </c>
      <c r="BK334">
        <v>0</v>
      </c>
      <c r="BL334">
        <v>1</v>
      </c>
      <c r="BN334" t="s">
        <v>107</v>
      </c>
      <c r="BQ334" t="e">
        <f ca="1">- Donâ€™t know how to _xludf.find/enroll in a suitable program</f>
        <v>#NAME?</v>
      </c>
      <c r="BR334">
        <v>0</v>
      </c>
      <c r="BS334">
        <v>0</v>
      </c>
      <c r="BT334">
        <v>0</v>
      </c>
      <c r="BU334">
        <v>1</v>
      </c>
      <c r="BV334">
        <v>0</v>
      </c>
      <c r="BW334">
        <v>0</v>
      </c>
      <c r="BX334" t="s">
        <v>108</v>
      </c>
      <c r="BY334" t="e">
        <f ca="1">- Too Difficult to study alone</f>
        <v>#NAME?</v>
      </c>
      <c r="BZ334">
        <v>0</v>
      </c>
      <c r="CA334">
        <v>0</v>
      </c>
      <c r="CB334">
        <v>0</v>
      </c>
      <c r="CC334">
        <v>0</v>
      </c>
      <c r="CD334">
        <v>1</v>
      </c>
      <c r="CE334" t="e">
        <f ca="1">- Al-Fanar Media - Facebook groups/pages  - Twitter - Friends - Teachers</f>
        <v>#NAME?</v>
      </c>
      <c r="CF334">
        <v>1</v>
      </c>
      <c r="CG334">
        <v>0</v>
      </c>
      <c r="CH334">
        <v>1</v>
      </c>
      <c r="CI334">
        <v>1</v>
      </c>
      <c r="CJ334">
        <v>1</v>
      </c>
      <c r="CK334">
        <v>1</v>
      </c>
      <c r="CL334">
        <v>0</v>
      </c>
      <c r="CN334" t="s">
        <v>109</v>
      </c>
      <c r="CO334" t="s">
        <v>110</v>
      </c>
      <c r="CP334" t="s">
        <v>111</v>
      </c>
      <c r="CQ334">
        <v>3932847</v>
      </c>
      <c r="CR334" t="s">
        <v>1089</v>
      </c>
      <c r="CS334" t="s">
        <v>1090</v>
      </c>
      <c r="CT334">
        <v>334</v>
      </c>
    </row>
    <row r="335" spans="1:98">
      <c r="A335">
        <v>334</v>
      </c>
      <c r="B335" t="s">
        <v>533</v>
      </c>
      <c r="C335">
        <v>22</v>
      </c>
      <c r="D335" t="s">
        <v>115</v>
      </c>
      <c r="E335" t="s">
        <v>177</v>
      </c>
      <c r="F335" t="s">
        <v>169</v>
      </c>
      <c r="G335" t="s">
        <v>117</v>
      </c>
      <c r="J335" t="s">
        <v>103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1</v>
      </c>
      <c r="Q335">
        <v>0</v>
      </c>
      <c r="R335">
        <v>0</v>
      </c>
      <c r="X335" t="s">
        <v>127</v>
      </c>
      <c r="Y335">
        <v>0</v>
      </c>
      <c r="Z335">
        <v>0</v>
      </c>
      <c r="AA335">
        <v>0</v>
      </c>
      <c r="AB335">
        <v>1</v>
      </c>
      <c r="AC335">
        <v>0</v>
      </c>
      <c r="AD335">
        <v>0</v>
      </c>
      <c r="AE335">
        <v>0</v>
      </c>
      <c r="AG335" t="s">
        <v>120</v>
      </c>
      <c r="AH335" t="s">
        <v>129</v>
      </c>
      <c r="AI335">
        <v>0</v>
      </c>
      <c r="AJ335">
        <v>1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BA335" t="s">
        <v>106</v>
      </c>
      <c r="BB335" t="e">
        <f ca="1">- Very Useful _xludf.and provides a job opportunity _xludf.right away.</f>
        <v>#NAME?</v>
      </c>
      <c r="BD335" t="e">
        <f ca="1">- Construction (builder, carpenter, electrician, blacksmith)</f>
        <v>#NAME?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1</v>
      </c>
      <c r="BK335">
        <v>0</v>
      </c>
      <c r="BL335">
        <v>0</v>
      </c>
      <c r="BN335" t="s">
        <v>107</v>
      </c>
      <c r="BQ335" t="e">
        <f ca="1">- No internet connection / computer - Cannot afford The courses</f>
        <v>#NAME?</v>
      </c>
      <c r="BR335">
        <v>0</v>
      </c>
      <c r="BS335">
        <v>0</v>
      </c>
      <c r="BT335">
        <v>1</v>
      </c>
      <c r="BU335">
        <v>0</v>
      </c>
      <c r="BV335">
        <v>1</v>
      </c>
      <c r="BW335">
        <v>0</v>
      </c>
      <c r="BX335" t="s">
        <v>179</v>
      </c>
      <c r="BY335" t="e">
        <f ca="1">- Useful but _xludf.not as good as going to university</f>
        <v>#NAME?</v>
      </c>
      <c r="BZ335">
        <v>1</v>
      </c>
      <c r="CA335">
        <v>0</v>
      </c>
      <c r="CB335">
        <v>0</v>
      </c>
      <c r="CC335">
        <v>0</v>
      </c>
      <c r="CD335">
        <v>0</v>
      </c>
      <c r="CE335" t="e">
        <f ca="1">- Teachers</f>
        <v>#NAME?</v>
      </c>
      <c r="CF335">
        <v>0</v>
      </c>
      <c r="CG335">
        <v>0</v>
      </c>
      <c r="CH335">
        <v>1</v>
      </c>
      <c r="CI335">
        <v>0</v>
      </c>
      <c r="CJ335">
        <v>0</v>
      </c>
      <c r="CK335">
        <v>0</v>
      </c>
      <c r="CL335">
        <v>0</v>
      </c>
      <c r="CN335" t="s">
        <v>109</v>
      </c>
      <c r="CO335" t="s">
        <v>110</v>
      </c>
      <c r="CP335" t="s">
        <v>111</v>
      </c>
      <c r="CQ335">
        <v>3932944</v>
      </c>
      <c r="CR335" t="s">
        <v>1091</v>
      </c>
      <c r="CS335" t="s">
        <v>1092</v>
      </c>
      <c r="CT335">
        <v>335</v>
      </c>
    </row>
    <row r="336" spans="1:98">
      <c r="A336">
        <v>335</v>
      </c>
      <c r="B336" t="s">
        <v>97</v>
      </c>
      <c r="C336">
        <v>30</v>
      </c>
      <c r="D336" t="s">
        <v>115</v>
      </c>
      <c r="E336" t="s">
        <v>162</v>
      </c>
      <c r="F336" t="s">
        <v>116</v>
      </c>
      <c r="G336" t="s">
        <v>101</v>
      </c>
      <c r="H336" t="s">
        <v>102</v>
      </c>
      <c r="U336" t="s">
        <v>139</v>
      </c>
      <c r="W336" t="s">
        <v>639</v>
      </c>
      <c r="AG336" t="s">
        <v>104</v>
      </c>
      <c r="AH336" t="s">
        <v>273</v>
      </c>
      <c r="AI336">
        <v>0</v>
      </c>
      <c r="AJ336">
        <v>1</v>
      </c>
      <c r="AK336">
        <v>0</v>
      </c>
      <c r="AL336">
        <v>1</v>
      </c>
      <c r="AM336">
        <v>0</v>
      </c>
      <c r="AN336">
        <v>1</v>
      </c>
      <c r="AO336">
        <v>1</v>
      </c>
      <c r="AP336">
        <v>0</v>
      </c>
      <c r="BA336" t="s">
        <v>107</v>
      </c>
      <c r="BB336" t="e">
        <f ca="1">- Very Useful _xludf.and provides a job opportunity _xludf.right away.</f>
        <v>#NAME?</v>
      </c>
      <c r="BD336" t="e">
        <f ca="1">- I am _xludf.not interested in vocational education</f>
        <v>#NAME?</v>
      </c>
      <c r="BE336">
        <v>1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N336" t="s">
        <v>106</v>
      </c>
      <c r="BO336" t="s">
        <v>139</v>
      </c>
      <c r="BP336" t="s">
        <v>1093</v>
      </c>
      <c r="BX336" t="s">
        <v>179</v>
      </c>
      <c r="BY336" t="e">
        <f ca="1">- Very Useful, as good as a regular degree</f>
        <v>#NAME?</v>
      </c>
      <c r="BZ336">
        <v>0</v>
      </c>
      <c r="CA336">
        <v>0</v>
      </c>
      <c r="CB336">
        <v>1</v>
      </c>
      <c r="CC336">
        <v>0</v>
      </c>
      <c r="CD336">
        <v>0</v>
      </c>
      <c r="CE336" t="e">
        <f ca="1">- Facebook groups/pages  - Friends</f>
        <v>#NAME?</v>
      </c>
      <c r="CF336">
        <v>1</v>
      </c>
      <c r="CG336">
        <v>0</v>
      </c>
      <c r="CH336">
        <v>0</v>
      </c>
      <c r="CI336">
        <v>0</v>
      </c>
      <c r="CJ336">
        <v>0</v>
      </c>
      <c r="CK336">
        <v>1</v>
      </c>
      <c r="CL336">
        <v>0</v>
      </c>
      <c r="CN336" t="s">
        <v>109</v>
      </c>
      <c r="CO336" t="s">
        <v>110</v>
      </c>
      <c r="CP336" t="s">
        <v>111</v>
      </c>
      <c r="CQ336">
        <v>3933038</v>
      </c>
      <c r="CR336" t="s">
        <v>1094</v>
      </c>
      <c r="CS336" t="s">
        <v>1095</v>
      </c>
      <c r="CT336">
        <v>336</v>
      </c>
    </row>
    <row r="337" spans="1:98">
      <c r="A337">
        <v>336</v>
      </c>
      <c r="B337" t="s">
        <v>221</v>
      </c>
      <c r="C337">
        <v>28</v>
      </c>
      <c r="D337" t="s">
        <v>115</v>
      </c>
      <c r="E337" t="s">
        <v>379</v>
      </c>
      <c r="F337" t="s">
        <v>144</v>
      </c>
      <c r="G337" t="s">
        <v>117</v>
      </c>
      <c r="J337" t="s">
        <v>118</v>
      </c>
      <c r="K337">
        <v>0</v>
      </c>
      <c r="L337">
        <v>0</v>
      </c>
      <c r="M337">
        <v>0</v>
      </c>
      <c r="N337">
        <v>1</v>
      </c>
      <c r="O337">
        <v>0</v>
      </c>
      <c r="P337">
        <v>0</v>
      </c>
      <c r="Q337">
        <v>0</v>
      </c>
      <c r="R337">
        <v>0</v>
      </c>
      <c r="X337" t="s">
        <v>127</v>
      </c>
      <c r="Y337">
        <v>0</v>
      </c>
      <c r="Z337">
        <v>0</v>
      </c>
      <c r="AA337">
        <v>0</v>
      </c>
      <c r="AB337">
        <v>1</v>
      </c>
      <c r="AC337">
        <v>0</v>
      </c>
      <c r="AD337">
        <v>0</v>
      </c>
      <c r="AE337">
        <v>0</v>
      </c>
      <c r="AG337" t="s">
        <v>120</v>
      </c>
      <c r="AH337" t="s">
        <v>158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1</v>
      </c>
      <c r="AO337">
        <v>0</v>
      </c>
      <c r="AP337">
        <v>0</v>
      </c>
      <c r="BA337" t="s">
        <v>107</v>
      </c>
      <c r="BB337" t="e">
        <f ca="1">- Useful but _xludf.not as good as a regular degree</f>
        <v>#NAME?</v>
      </c>
      <c r="BD337" t="e">
        <f ca="1">- Project Management / Accountancy</f>
        <v>#NAME?</v>
      </c>
      <c r="BE337">
        <v>0</v>
      </c>
      <c r="BF337">
        <v>0</v>
      </c>
      <c r="BG337">
        <v>1</v>
      </c>
      <c r="BH337">
        <v>0</v>
      </c>
      <c r="BI337">
        <v>0</v>
      </c>
      <c r="BJ337">
        <v>0</v>
      </c>
      <c r="BK337">
        <v>0</v>
      </c>
      <c r="BL337">
        <v>0</v>
      </c>
      <c r="BN337" t="s">
        <v>107</v>
      </c>
      <c r="BQ337" t="e">
        <f ca="1">- Do _xludf.not _xludf.count towards a recognized qualification</f>
        <v>#NAME?</v>
      </c>
      <c r="BR337">
        <v>0</v>
      </c>
      <c r="BS337">
        <v>1</v>
      </c>
      <c r="BT337">
        <v>0</v>
      </c>
      <c r="BU337">
        <v>0</v>
      </c>
      <c r="BV337">
        <v>0</v>
      </c>
      <c r="BW337">
        <v>0</v>
      </c>
      <c r="BX337" t="s">
        <v>233</v>
      </c>
      <c r="BY337" t="e">
        <f ca="1">- Useful but _xludf.not as good as going to university</f>
        <v>#NAME?</v>
      </c>
      <c r="BZ337">
        <v>1</v>
      </c>
      <c r="CA337">
        <v>0</v>
      </c>
      <c r="CB337">
        <v>0</v>
      </c>
      <c r="CC337">
        <v>0</v>
      </c>
      <c r="CD337">
        <v>0</v>
      </c>
      <c r="CE337" t="e">
        <f ca="1">- Teachers</f>
        <v>#NAME?</v>
      </c>
      <c r="CF337">
        <v>0</v>
      </c>
      <c r="CG337">
        <v>0</v>
      </c>
      <c r="CH337">
        <v>1</v>
      </c>
      <c r="CI337">
        <v>0</v>
      </c>
      <c r="CJ337">
        <v>0</v>
      </c>
      <c r="CK337">
        <v>0</v>
      </c>
      <c r="CL337">
        <v>0</v>
      </c>
      <c r="CN337" t="s">
        <v>109</v>
      </c>
      <c r="CO337" t="s">
        <v>110</v>
      </c>
      <c r="CP337" t="s">
        <v>111</v>
      </c>
      <c r="CQ337">
        <v>3933123</v>
      </c>
      <c r="CR337" t="s">
        <v>1096</v>
      </c>
      <c r="CS337" t="s">
        <v>1097</v>
      </c>
      <c r="CT337">
        <v>337</v>
      </c>
    </row>
    <row r="338" spans="1:98">
      <c r="A338">
        <v>337</v>
      </c>
      <c r="B338" t="s">
        <v>1098</v>
      </c>
      <c r="C338">
        <v>24</v>
      </c>
      <c r="D338" t="s">
        <v>115</v>
      </c>
      <c r="E338" t="s">
        <v>151</v>
      </c>
      <c r="F338" t="s">
        <v>144</v>
      </c>
      <c r="G338" t="s">
        <v>117</v>
      </c>
      <c r="J338" t="s">
        <v>187</v>
      </c>
      <c r="K338">
        <v>0</v>
      </c>
      <c r="L338">
        <v>0</v>
      </c>
      <c r="M338">
        <v>1</v>
      </c>
      <c r="N338">
        <v>0</v>
      </c>
      <c r="O338">
        <v>0</v>
      </c>
      <c r="P338">
        <v>0</v>
      </c>
      <c r="Q338">
        <v>0</v>
      </c>
      <c r="R338">
        <v>0</v>
      </c>
      <c r="X338" t="s">
        <v>394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1</v>
      </c>
      <c r="AF338" t="s">
        <v>487</v>
      </c>
      <c r="AG338" t="s">
        <v>120</v>
      </c>
      <c r="AH338" t="s">
        <v>184</v>
      </c>
      <c r="AI338">
        <v>1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R338" t="s">
        <v>106</v>
      </c>
      <c r="AS338" t="e">
        <f ca="1">- Cannot contact public servants _xludf.or Teachers - Have to go in person but can _xludf.not go _xludf.for security reasons</f>
        <v>#NAME?</v>
      </c>
      <c r="AT338">
        <v>0</v>
      </c>
      <c r="AU338">
        <v>1</v>
      </c>
      <c r="AV338">
        <v>1</v>
      </c>
      <c r="AW338">
        <v>0</v>
      </c>
      <c r="AX338">
        <v>0</v>
      </c>
      <c r="AY338">
        <v>0</v>
      </c>
      <c r="BA338" t="s">
        <v>107</v>
      </c>
      <c r="BB338" t="e">
        <f ca="1">- Very Useful _xludf.and provides a job opportunity _xludf.right away.</f>
        <v>#NAME?</v>
      </c>
      <c r="BD338" t="e">
        <f ca="1">- Project Management / Accountancy</f>
        <v>#NAME?</v>
      </c>
      <c r="BE338">
        <v>0</v>
      </c>
      <c r="BF338">
        <v>0</v>
      </c>
      <c r="BG338">
        <v>1</v>
      </c>
      <c r="BH338">
        <v>0</v>
      </c>
      <c r="BI338">
        <v>0</v>
      </c>
      <c r="BJ338">
        <v>0</v>
      </c>
      <c r="BK338">
        <v>0</v>
      </c>
      <c r="BL338">
        <v>0</v>
      </c>
      <c r="BN338" t="s">
        <v>107</v>
      </c>
      <c r="BQ338" t="e">
        <f ca="1">- No internet connection / computer - Cannot afford The courses</f>
        <v>#NAME?</v>
      </c>
      <c r="BR338">
        <v>0</v>
      </c>
      <c r="BS338">
        <v>0</v>
      </c>
      <c r="BT338">
        <v>1</v>
      </c>
      <c r="BU338">
        <v>0</v>
      </c>
      <c r="BV338">
        <v>1</v>
      </c>
      <c r="BW338">
        <v>0</v>
      </c>
      <c r="BX338" t="s">
        <v>108</v>
      </c>
      <c r="BY338" t="s">
        <v>199</v>
      </c>
      <c r="BZ338">
        <v>1</v>
      </c>
      <c r="CA338">
        <v>0</v>
      </c>
      <c r="CB338">
        <v>0</v>
      </c>
      <c r="CC338">
        <v>0</v>
      </c>
      <c r="CD338">
        <v>1</v>
      </c>
      <c r="CE338" t="e">
        <f ca="1">- Friends - Teachers</f>
        <v>#NAME?</v>
      </c>
      <c r="CF338">
        <v>1</v>
      </c>
      <c r="CG338">
        <v>0</v>
      </c>
      <c r="CH338">
        <v>1</v>
      </c>
      <c r="CI338">
        <v>0</v>
      </c>
      <c r="CJ338">
        <v>0</v>
      </c>
      <c r="CK338">
        <v>0</v>
      </c>
      <c r="CL338">
        <v>0</v>
      </c>
      <c r="CN338" t="s">
        <v>109</v>
      </c>
      <c r="CO338" t="s">
        <v>110</v>
      </c>
      <c r="CP338" t="s">
        <v>111</v>
      </c>
      <c r="CQ338">
        <v>3933227</v>
      </c>
      <c r="CR338" t="s">
        <v>1099</v>
      </c>
      <c r="CS338" t="s">
        <v>1100</v>
      </c>
      <c r="CT338">
        <v>338</v>
      </c>
    </row>
    <row r="339" spans="1:98">
      <c r="A339">
        <v>338</v>
      </c>
      <c r="B339" t="s">
        <v>870</v>
      </c>
      <c r="C339">
        <v>27</v>
      </c>
      <c r="D339" t="s">
        <v>98</v>
      </c>
      <c r="E339" t="s">
        <v>168</v>
      </c>
      <c r="F339" t="s">
        <v>100</v>
      </c>
      <c r="G339" t="s">
        <v>101</v>
      </c>
      <c r="H339" t="s">
        <v>102</v>
      </c>
      <c r="U339" t="s">
        <v>145</v>
      </c>
      <c r="AG339" t="s">
        <v>104</v>
      </c>
      <c r="AH339" t="s">
        <v>105</v>
      </c>
      <c r="AI339">
        <v>0</v>
      </c>
      <c r="AJ339">
        <v>1</v>
      </c>
      <c r="AK339">
        <v>0</v>
      </c>
      <c r="AL339">
        <v>1</v>
      </c>
      <c r="AM339">
        <v>0</v>
      </c>
      <c r="AN339">
        <v>0</v>
      </c>
      <c r="AO339">
        <v>0</v>
      </c>
      <c r="AP339">
        <v>1</v>
      </c>
      <c r="BA339" t="s">
        <v>106</v>
      </c>
      <c r="BB339" t="e">
        <f ca="1">- Useful but _xludf.not as good as a regular degree</f>
        <v>#NAME?</v>
      </c>
      <c r="BD339" t="e">
        <f ca="1">- Project Management / Accountancy - Nursing / medical care</f>
        <v>#NAME?</v>
      </c>
      <c r="BE339">
        <v>0</v>
      </c>
      <c r="BF339">
        <v>0</v>
      </c>
      <c r="BG339">
        <v>1</v>
      </c>
      <c r="BH339">
        <v>0</v>
      </c>
      <c r="BI339">
        <v>1</v>
      </c>
      <c r="BJ339">
        <v>0</v>
      </c>
      <c r="BK339">
        <v>0</v>
      </c>
      <c r="BL339">
        <v>0</v>
      </c>
      <c r="BN339" t="s">
        <v>107</v>
      </c>
      <c r="BQ339" t="e">
        <f ca="1">- Do _xludf.not _xludf.count towards a recognized qualification - _xludf.not available in subjects I want to study</f>
        <v>#NAME?</v>
      </c>
      <c r="BR339">
        <v>1</v>
      </c>
      <c r="BS339">
        <v>1</v>
      </c>
      <c r="BT339">
        <v>0</v>
      </c>
      <c r="BU339">
        <v>0</v>
      </c>
      <c r="BV339">
        <v>0</v>
      </c>
      <c r="BW339">
        <v>0</v>
      </c>
      <c r="BX339" t="s">
        <v>179</v>
      </c>
      <c r="BY339" t="e">
        <f ca="1">- Useful but _xludf.not as good as going to university</f>
        <v>#NAME?</v>
      </c>
      <c r="BZ339">
        <v>1</v>
      </c>
      <c r="CA339">
        <v>0</v>
      </c>
      <c r="CB339">
        <v>0</v>
      </c>
      <c r="CC339">
        <v>0</v>
      </c>
      <c r="CD339">
        <v>0</v>
      </c>
      <c r="CE339" t="e">
        <f ca="1">- Facebook groups/pages  - Teachers</f>
        <v>#NAME?</v>
      </c>
      <c r="CF339">
        <v>0</v>
      </c>
      <c r="CG339">
        <v>0</v>
      </c>
      <c r="CH339">
        <v>1</v>
      </c>
      <c r="CI339">
        <v>0</v>
      </c>
      <c r="CJ339">
        <v>0</v>
      </c>
      <c r="CK339">
        <v>1</v>
      </c>
      <c r="CL339">
        <v>0</v>
      </c>
      <c r="CN339" t="s">
        <v>109</v>
      </c>
      <c r="CO339" t="s">
        <v>110</v>
      </c>
      <c r="CP339" t="s">
        <v>111</v>
      </c>
      <c r="CQ339">
        <v>3933302</v>
      </c>
      <c r="CR339" t="s">
        <v>1101</v>
      </c>
      <c r="CS339" t="s">
        <v>1102</v>
      </c>
      <c r="CT339">
        <v>339</v>
      </c>
    </row>
    <row r="340" spans="1:98">
      <c r="A340">
        <v>339</v>
      </c>
      <c r="B340" t="s">
        <v>1103</v>
      </c>
      <c r="C340">
        <v>22</v>
      </c>
      <c r="D340" t="s">
        <v>98</v>
      </c>
      <c r="E340" t="s">
        <v>168</v>
      </c>
      <c r="F340" t="s">
        <v>183</v>
      </c>
      <c r="G340" t="s">
        <v>117</v>
      </c>
      <c r="J340" t="s">
        <v>1020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1</v>
      </c>
      <c r="Q340">
        <v>0</v>
      </c>
      <c r="R340">
        <v>1</v>
      </c>
      <c r="X340" t="s">
        <v>209</v>
      </c>
      <c r="Y340">
        <v>0</v>
      </c>
      <c r="Z340">
        <v>0</v>
      </c>
      <c r="AA340">
        <v>0</v>
      </c>
      <c r="AB340">
        <v>1</v>
      </c>
      <c r="AC340">
        <v>0</v>
      </c>
      <c r="AD340">
        <v>1</v>
      </c>
      <c r="AE340">
        <v>0</v>
      </c>
      <c r="AG340" t="s">
        <v>120</v>
      </c>
      <c r="AH340" t="s">
        <v>184</v>
      </c>
      <c r="AI340">
        <v>1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R340" t="s">
        <v>106</v>
      </c>
      <c r="AS340" t="e">
        <f ca="1">- Donâ€™t Have family in Syria to _xludf.help me</f>
        <v>#NAME?</v>
      </c>
      <c r="AT340">
        <v>0</v>
      </c>
      <c r="AU340">
        <v>0</v>
      </c>
      <c r="AV340">
        <v>0</v>
      </c>
      <c r="AW340">
        <v>1</v>
      </c>
      <c r="AX340">
        <v>0</v>
      </c>
      <c r="AY340">
        <v>0</v>
      </c>
      <c r="BA340" t="s">
        <v>106</v>
      </c>
      <c r="BB340" t="e">
        <f ca="1">- Useful but _xludf.not as good as a regular degree</f>
        <v>#NAME?</v>
      </c>
      <c r="BD340" t="e">
        <f ca="1">- Tourism / Restaurant _xludf.and hotel Management - Nursing / medical care</f>
        <v>#NAME?</v>
      </c>
      <c r="BE340">
        <v>0</v>
      </c>
      <c r="BF340">
        <v>0</v>
      </c>
      <c r="BG340">
        <v>0</v>
      </c>
      <c r="BH340">
        <v>1</v>
      </c>
      <c r="BI340">
        <v>1</v>
      </c>
      <c r="BJ340">
        <v>0</v>
      </c>
      <c r="BK340">
        <v>0</v>
      </c>
      <c r="BL340">
        <v>0</v>
      </c>
      <c r="BN340" t="s">
        <v>107</v>
      </c>
      <c r="BQ340" t="e">
        <f ca="1">- Donâ€™t know how to _xludf.find/enroll in a suitable program</f>
        <v>#NAME?</v>
      </c>
      <c r="BR340">
        <v>0</v>
      </c>
      <c r="BS340">
        <v>0</v>
      </c>
      <c r="BT340">
        <v>0</v>
      </c>
      <c r="BU340">
        <v>1</v>
      </c>
      <c r="BV340">
        <v>0</v>
      </c>
      <c r="BW340">
        <v>0</v>
      </c>
      <c r="BX340" t="s">
        <v>108</v>
      </c>
      <c r="BY340" t="e">
        <f ca="1">- Too Difficult to study alone</f>
        <v>#NAME?</v>
      </c>
      <c r="BZ340">
        <v>0</v>
      </c>
      <c r="CA340">
        <v>0</v>
      </c>
      <c r="CB340">
        <v>0</v>
      </c>
      <c r="CC340">
        <v>0</v>
      </c>
      <c r="CD340">
        <v>1</v>
      </c>
      <c r="CE340" t="e">
        <f ca="1">- Teachers</f>
        <v>#NAME?</v>
      </c>
      <c r="CF340">
        <v>0</v>
      </c>
      <c r="CG340">
        <v>0</v>
      </c>
      <c r="CH340">
        <v>1</v>
      </c>
      <c r="CI340">
        <v>0</v>
      </c>
      <c r="CJ340">
        <v>0</v>
      </c>
      <c r="CK340">
        <v>0</v>
      </c>
      <c r="CL340">
        <v>0</v>
      </c>
      <c r="CN340" t="s">
        <v>109</v>
      </c>
      <c r="CO340" t="s">
        <v>110</v>
      </c>
      <c r="CP340" t="s">
        <v>111</v>
      </c>
      <c r="CQ340">
        <v>3933386</v>
      </c>
      <c r="CR340" t="s">
        <v>1104</v>
      </c>
      <c r="CS340" t="s">
        <v>1105</v>
      </c>
      <c r="CT340">
        <v>340</v>
      </c>
    </row>
    <row r="341" spans="1:98">
      <c r="A341">
        <v>340</v>
      </c>
      <c r="B341" t="s">
        <v>1106</v>
      </c>
      <c r="C341">
        <v>31</v>
      </c>
      <c r="D341" t="s">
        <v>98</v>
      </c>
      <c r="E341" t="s">
        <v>133</v>
      </c>
      <c r="F341" t="s">
        <v>157</v>
      </c>
      <c r="G341" t="s">
        <v>117</v>
      </c>
      <c r="J341" t="s">
        <v>134</v>
      </c>
      <c r="K341">
        <v>0</v>
      </c>
      <c r="L341">
        <v>1</v>
      </c>
      <c r="M341">
        <v>0</v>
      </c>
      <c r="N341">
        <v>0</v>
      </c>
      <c r="O341">
        <v>0</v>
      </c>
      <c r="P341">
        <v>1</v>
      </c>
      <c r="Q341">
        <v>0</v>
      </c>
      <c r="R341">
        <v>0</v>
      </c>
      <c r="S341" t="s">
        <v>484</v>
      </c>
      <c r="X341" t="s">
        <v>136</v>
      </c>
      <c r="Y341">
        <v>0</v>
      </c>
      <c r="Z341">
        <v>0</v>
      </c>
      <c r="AA341">
        <v>0</v>
      </c>
      <c r="AB341">
        <v>1</v>
      </c>
      <c r="AC341">
        <v>1</v>
      </c>
      <c r="AD341">
        <v>0</v>
      </c>
      <c r="AE341">
        <v>0</v>
      </c>
      <c r="AG341" t="s">
        <v>137</v>
      </c>
      <c r="AH341" t="s">
        <v>158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1</v>
      </c>
      <c r="AO341">
        <v>0</v>
      </c>
      <c r="AP341">
        <v>0</v>
      </c>
      <c r="BA341" t="s">
        <v>107</v>
      </c>
      <c r="BB341" t="e">
        <f ca="1">- Useful but _xludf.not as good as a regular degree</f>
        <v>#NAME?</v>
      </c>
      <c r="BD341" t="e">
        <f ca="1">- I am _xludf.not interested in vocational education   Other</f>
        <v>#NAME?</v>
      </c>
      <c r="BE341">
        <v>1</v>
      </c>
      <c r="BF341">
        <v>1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 s="2" t="s">
        <v>1107</v>
      </c>
      <c r="BN341" t="s">
        <v>107</v>
      </c>
      <c r="BQ341" t="e">
        <f ca="1">- _xludf.not available in _xludf.Arabic - Cannot afford The courses</f>
        <v>#NAME?</v>
      </c>
      <c r="BR341">
        <v>0</v>
      </c>
      <c r="BS341">
        <v>0</v>
      </c>
      <c r="BT341">
        <v>0</v>
      </c>
      <c r="BU341">
        <v>0</v>
      </c>
      <c r="BV341">
        <v>1</v>
      </c>
      <c r="BW341">
        <v>1</v>
      </c>
      <c r="BX341" t="s">
        <v>179</v>
      </c>
      <c r="BY341" t="e">
        <f ca="1">- Useful but _xludf.not as good as going to university</f>
        <v>#NAME?</v>
      </c>
      <c r="BZ341">
        <v>1</v>
      </c>
      <c r="CA341">
        <v>0</v>
      </c>
      <c r="CB341">
        <v>0</v>
      </c>
      <c r="CC341">
        <v>0</v>
      </c>
      <c r="CD341">
        <v>0</v>
      </c>
      <c r="CE341" t="e">
        <f ca="1">- Facebook groups/pages  - Friends</f>
        <v>#NAME?</v>
      </c>
      <c r="CF341">
        <v>1</v>
      </c>
      <c r="CG341">
        <v>0</v>
      </c>
      <c r="CH341">
        <v>0</v>
      </c>
      <c r="CI341">
        <v>0</v>
      </c>
      <c r="CJ341">
        <v>0</v>
      </c>
      <c r="CK341">
        <v>1</v>
      </c>
      <c r="CL341">
        <v>0</v>
      </c>
      <c r="CN341" t="s">
        <v>109</v>
      </c>
      <c r="CO341" t="s">
        <v>110</v>
      </c>
      <c r="CP341" t="s">
        <v>111</v>
      </c>
      <c r="CQ341">
        <v>3933436</v>
      </c>
      <c r="CR341" t="s">
        <v>1108</v>
      </c>
      <c r="CS341" t="s">
        <v>1109</v>
      </c>
      <c r="CT341">
        <v>341</v>
      </c>
    </row>
    <row r="342" spans="1:98">
      <c r="A342">
        <v>341</v>
      </c>
      <c r="B342" t="s">
        <v>245</v>
      </c>
      <c r="C342">
        <v>17</v>
      </c>
      <c r="D342" t="s">
        <v>115</v>
      </c>
      <c r="E342" t="s">
        <v>156</v>
      </c>
      <c r="F342" t="s">
        <v>183</v>
      </c>
      <c r="G342" t="s">
        <v>117</v>
      </c>
      <c r="J342" t="s">
        <v>145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1</v>
      </c>
      <c r="R342">
        <v>0</v>
      </c>
      <c r="X342" t="s">
        <v>394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1</v>
      </c>
      <c r="AF342" t="s">
        <v>1110</v>
      </c>
      <c r="AG342" t="s">
        <v>120</v>
      </c>
      <c r="AH342" t="s">
        <v>158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1</v>
      </c>
      <c r="AO342">
        <v>0</v>
      </c>
      <c r="AP342">
        <v>0</v>
      </c>
      <c r="BA342" t="s">
        <v>106</v>
      </c>
      <c r="BB342" t="e">
        <f ca="1">- Very Useful _xludf.and provides a job opportunity _xludf.right away.</f>
        <v>#NAME?</v>
      </c>
      <c r="BD342" t="e">
        <f ca="1">- Mechanics _xludf.and machinery</f>
        <v>#NAME?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0</v>
      </c>
      <c r="BK342">
        <v>1</v>
      </c>
      <c r="BL342">
        <v>0</v>
      </c>
      <c r="BN342" t="s">
        <v>107</v>
      </c>
      <c r="BQ342" t="e">
        <f ca="1">- Cannot afford The courses</f>
        <v>#NAME?</v>
      </c>
      <c r="BR342">
        <v>0</v>
      </c>
      <c r="BS342">
        <v>0</v>
      </c>
      <c r="BT342">
        <v>0</v>
      </c>
      <c r="BU342">
        <v>0</v>
      </c>
      <c r="BV342">
        <v>1</v>
      </c>
      <c r="BW342">
        <v>0</v>
      </c>
      <c r="BX342" t="s">
        <v>108</v>
      </c>
      <c r="BY342" t="e">
        <f ca="1">- _xludf.not worth The _xludf.time _xludf.or money spent on it</f>
        <v>#NAME?</v>
      </c>
      <c r="BZ342">
        <v>0</v>
      </c>
      <c r="CA342">
        <v>1</v>
      </c>
      <c r="CB342">
        <v>0</v>
      </c>
      <c r="CC342">
        <v>0</v>
      </c>
      <c r="CD342">
        <v>0</v>
      </c>
      <c r="CE342" t="e">
        <f ca="1">- Al-Fanar Media - Friends</f>
        <v>#NAME?</v>
      </c>
      <c r="CF342">
        <v>1</v>
      </c>
      <c r="CG342">
        <v>0</v>
      </c>
      <c r="CH342">
        <v>0</v>
      </c>
      <c r="CI342">
        <v>1</v>
      </c>
      <c r="CJ342">
        <v>0</v>
      </c>
      <c r="CK342">
        <v>0</v>
      </c>
      <c r="CL342">
        <v>0</v>
      </c>
      <c r="CN342" t="s">
        <v>109</v>
      </c>
      <c r="CO342" t="s">
        <v>110</v>
      </c>
      <c r="CP342" t="s">
        <v>111</v>
      </c>
      <c r="CQ342">
        <v>3933526</v>
      </c>
      <c r="CR342" t="s">
        <v>1111</v>
      </c>
      <c r="CS342" t="s">
        <v>1112</v>
      </c>
      <c r="CT342">
        <v>342</v>
      </c>
    </row>
    <row r="343" spans="1:98">
      <c r="A343">
        <v>342</v>
      </c>
      <c r="B343" t="s">
        <v>143</v>
      </c>
      <c r="C343">
        <v>32</v>
      </c>
      <c r="D343" t="s">
        <v>98</v>
      </c>
      <c r="E343" t="s">
        <v>451</v>
      </c>
      <c r="F343" t="s">
        <v>157</v>
      </c>
      <c r="G343" t="s">
        <v>117</v>
      </c>
      <c r="J343" t="s">
        <v>103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1</v>
      </c>
      <c r="Q343">
        <v>0</v>
      </c>
      <c r="R343">
        <v>0</v>
      </c>
      <c r="X343" t="s">
        <v>127</v>
      </c>
      <c r="Y343">
        <v>0</v>
      </c>
      <c r="Z343">
        <v>0</v>
      </c>
      <c r="AA343">
        <v>0</v>
      </c>
      <c r="AB343">
        <v>1</v>
      </c>
      <c r="AC343">
        <v>0</v>
      </c>
      <c r="AD343">
        <v>0</v>
      </c>
      <c r="AE343">
        <v>0</v>
      </c>
      <c r="AG343" t="s">
        <v>120</v>
      </c>
      <c r="AH343" t="s">
        <v>163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1</v>
      </c>
      <c r="AP343">
        <v>0</v>
      </c>
      <c r="BA343" t="s">
        <v>107</v>
      </c>
      <c r="BB343" t="e">
        <f ca="1">- Very Useful _xludf.and provides a job opportunity _xludf.right away.</f>
        <v>#NAME?</v>
      </c>
      <c r="BD343" t="e">
        <f ca="1">- Nursing / medical care   Other</f>
        <v>#NAME?</v>
      </c>
      <c r="BE343">
        <v>0</v>
      </c>
      <c r="BF343">
        <v>1</v>
      </c>
      <c r="BG343">
        <v>0</v>
      </c>
      <c r="BH343">
        <v>0</v>
      </c>
      <c r="BI343">
        <v>1</v>
      </c>
      <c r="BJ343">
        <v>0</v>
      </c>
      <c r="BK343">
        <v>0</v>
      </c>
      <c r="BL343">
        <v>0</v>
      </c>
      <c r="BM343" t="s">
        <v>1113</v>
      </c>
      <c r="BN343" t="s">
        <v>107</v>
      </c>
      <c r="BQ343" t="e">
        <f ca="1">- Cannot afford The courses</f>
        <v>#NAME?</v>
      </c>
      <c r="BR343">
        <v>0</v>
      </c>
      <c r="BS343">
        <v>0</v>
      </c>
      <c r="BT343">
        <v>0</v>
      </c>
      <c r="BU343">
        <v>0</v>
      </c>
      <c r="BV343">
        <v>1</v>
      </c>
      <c r="BW343">
        <v>0</v>
      </c>
      <c r="BX343" t="s">
        <v>179</v>
      </c>
      <c r="BY343" t="e">
        <f ca="1">- Too Difficult to study alone</f>
        <v>#NAME?</v>
      </c>
      <c r="BZ343">
        <v>0</v>
      </c>
      <c r="CA343">
        <v>0</v>
      </c>
      <c r="CB343">
        <v>0</v>
      </c>
      <c r="CC343">
        <v>0</v>
      </c>
      <c r="CD343">
        <v>1</v>
      </c>
      <c r="CE343" t="e">
        <f ca="1">- Friends</f>
        <v>#NAME?</v>
      </c>
      <c r="CF343">
        <v>1</v>
      </c>
      <c r="CG343">
        <v>0</v>
      </c>
      <c r="CH343">
        <v>0</v>
      </c>
      <c r="CI343">
        <v>0</v>
      </c>
      <c r="CJ343">
        <v>0</v>
      </c>
      <c r="CK343">
        <v>0</v>
      </c>
      <c r="CL343">
        <v>0</v>
      </c>
      <c r="CN343" t="s">
        <v>109</v>
      </c>
      <c r="CO343" t="s">
        <v>110</v>
      </c>
      <c r="CP343" t="s">
        <v>111</v>
      </c>
      <c r="CQ343">
        <v>3933535</v>
      </c>
      <c r="CR343" t="s">
        <v>1114</v>
      </c>
      <c r="CS343" t="s">
        <v>1115</v>
      </c>
      <c r="CT343">
        <v>343</v>
      </c>
    </row>
    <row r="344" spans="1:98">
      <c r="A344">
        <v>343</v>
      </c>
      <c r="B344" t="s">
        <v>114</v>
      </c>
      <c r="C344">
        <v>27</v>
      </c>
      <c r="D344" t="s">
        <v>115</v>
      </c>
      <c r="E344" t="s">
        <v>177</v>
      </c>
      <c r="F344" t="s">
        <v>157</v>
      </c>
      <c r="G344" t="s">
        <v>117</v>
      </c>
      <c r="J344" t="s">
        <v>559</v>
      </c>
      <c r="K344">
        <v>0</v>
      </c>
      <c r="L344">
        <v>0</v>
      </c>
      <c r="M344">
        <v>0</v>
      </c>
      <c r="N344">
        <v>0</v>
      </c>
      <c r="O344">
        <v>1</v>
      </c>
      <c r="P344">
        <v>0</v>
      </c>
      <c r="Q344">
        <v>0</v>
      </c>
      <c r="R344">
        <v>1</v>
      </c>
      <c r="X344" t="s">
        <v>197</v>
      </c>
      <c r="Y344">
        <v>1</v>
      </c>
      <c r="Z344">
        <v>0</v>
      </c>
      <c r="AA344">
        <v>0</v>
      </c>
      <c r="AB344">
        <v>1</v>
      </c>
      <c r="AC344">
        <v>0</v>
      </c>
      <c r="AD344">
        <v>0</v>
      </c>
      <c r="AE344">
        <v>0</v>
      </c>
      <c r="AG344" t="s">
        <v>120</v>
      </c>
      <c r="AH344" t="s">
        <v>1116</v>
      </c>
      <c r="AI344">
        <v>1</v>
      </c>
      <c r="AJ344">
        <v>1</v>
      </c>
      <c r="AK344">
        <v>1</v>
      </c>
      <c r="AL344">
        <v>0</v>
      </c>
      <c r="AM344">
        <v>0</v>
      </c>
      <c r="AN344">
        <v>0</v>
      </c>
      <c r="AO344">
        <v>0</v>
      </c>
      <c r="AP344">
        <v>1</v>
      </c>
      <c r="AQ344" t="s">
        <v>1117</v>
      </c>
      <c r="AR344" t="s">
        <v>106</v>
      </c>
      <c r="AS344" t="e">
        <f ca="1">- Retrieving papers is expensive _xludf.now _xludf.and I Do _xludf.not Have The money - Have to go in person but can _xludf.not go _xludf.for security reasons</f>
        <v>#NAME?</v>
      </c>
      <c r="AT344">
        <v>0</v>
      </c>
      <c r="AU344">
        <v>1</v>
      </c>
      <c r="AV344">
        <v>0</v>
      </c>
      <c r="AW344">
        <v>0</v>
      </c>
      <c r="AX344">
        <v>1</v>
      </c>
      <c r="AY344">
        <v>0</v>
      </c>
      <c r="BA344" t="s">
        <v>107</v>
      </c>
      <c r="BB344" t="e">
        <f ca="1">- Very Useful _xludf.and provides a job opportunity _xludf.right away.</f>
        <v>#NAME?</v>
      </c>
      <c r="BD344" t="e">
        <f ca="1">- Project Management / Accountancy - Nursing / medical care</f>
        <v>#NAME?</v>
      </c>
      <c r="BE344">
        <v>0</v>
      </c>
      <c r="BF344">
        <v>0</v>
      </c>
      <c r="BG344">
        <v>1</v>
      </c>
      <c r="BH344">
        <v>0</v>
      </c>
      <c r="BI344">
        <v>1</v>
      </c>
      <c r="BJ344">
        <v>0</v>
      </c>
      <c r="BK344">
        <v>0</v>
      </c>
      <c r="BL344">
        <v>0</v>
      </c>
      <c r="BN344" t="s">
        <v>107</v>
      </c>
      <c r="BQ344" t="e">
        <f ca="1">- _xludf.not available in _xludf.Arabic - Cannot afford The courses</f>
        <v>#NAME?</v>
      </c>
      <c r="BR344">
        <v>0</v>
      </c>
      <c r="BS344">
        <v>0</v>
      </c>
      <c r="BT344">
        <v>0</v>
      </c>
      <c r="BU344">
        <v>0</v>
      </c>
      <c r="BV344">
        <v>1</v>
      </c>
      <c r="BW344">
        <v>1</v>
      </c>
      <c r="BX344" t="s">
        <v>108</v>
      </c>
      <c r="BY344" t="s">
        <v>199</v>
      </c>
      <c r="BZ344">
        <v>1</v>
      </c>
      <c r="CA344">
        <v>0</v>
      </c>
      <c r="CB344">
        <v>0</v>
      </c>
      <c r="CC344">
        <v>0</v>
      </c>
      <c r="CD344">
        <v>1</v>
      </c>
      <c r="CE344" t="e">
        <f ca="1">- Facebook groups/pages</f>
        <v>#NAME?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1</v>
      </c>
      <c r="CL344">
        <v>0</v>
      </c>
      <c r="CN344" t="s">
        <v>109</v>
      </c>
      <c r="CO344" t="s">
        <v>110</v>
      </c>
      <c r="CP344" t="s">
        <v>111</v>
      </c>
      <c r="CQ344">
        <v>3933544</v>
      </c>
      <c r="CR344" t="s">
        <v>1118</v>
      </c>
      <c r="CS344" t="s">
        <v>1119</v>
      </c>
      <c r="CT344">
        <v>344</v>
      </c>
    </row>
    <row r="345" spans="1:98">
      <c r="A345">
        <v>344</v>
      </c>
      <c r="B345" t="s">
        <v>97</v>
      </c>
      <c r="C345">
        <v>22</v>
      </c>
      <c r="D345" t="s">
        <v>115</v>
      </c>
      <c r="E345" t="s">
        <v>177</v>
      </c>
      <c r="F345" t="s">
        <v>183</v>
      </c>
      <c r="G345" t="s">
        <v>117</v>
      </c>
      <c r="J345" t="s">
        <v>103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1</v>
      </c>
      <c r="Q345">
        <v>0</v>
      </c>
      <c r="R345">
        <v>0</v>
      </c>
      <c r="X345" t="s">
        <v>127</v>
      </c>
      <c r="Y345">
        <v>0</v>
      </c>
      <c r="Z345">
        <v>0</v>
      </c>
      <c r="AA345">
        <v>0</v>
      </c>
      <c r="AB345">
        <v>1</v>
      </c>
      <c r="AC345">
        <v>0</v>
      </c>
      <c r="AD345">
        <v>0</v>
      </c>
      <c r="AE345">
        <v>0</v>
      </c>
      <c r="AG345" t="s">
        <v>120</v>
      </c>
      <c r="AH345" t="s">
        <v>184</v>
      </c>
      <c r="AI345">
        <v>1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R345" t="s">
        <v>107</v>
      </c>
      <c r="AS345" t="e">
        <f ca="1">- Cannot contact public servants _xludf.or Teachers</f>
        <v>#NAME?</v>
      </c>
      <c r="AT345">
        <v>0</v>
      </c>
      <c r="AU345">
        <v>0</v>
      </c>
      <c r="AV345">
        <v>1</v>
      </c>
      <c r="AW345">
        <v>0</v>
      </c>
      <c r="AX345">
        <v>0</v>
      </c>
      <c r="AY345">
        <v>0</v>
      </c>
      <c r="BA345" t="s">
        <v>107</v>
      </c>
      <c r="BB345" t="e">
        <f ca="1">- Useful but _xludf.not as good as a regular degree</f>
        <v>#NAME?</v>
      </c>
      <c r="BD345" t="e">
        <f ca="1">- Nursing / medical care</f>
        <v>#NAME?</v>
      </c>
      <c r="BE345">
        <v>0</v>
      </c>
      <c r="BF345">
        <v>0</v>
      </c>
      <c r="BG345">
        <v>0</v>
      </c>
      <c r="BH345">
        <v>0</v>
      </c>
      <c r="BI345">
        <v>1</v>
      </c>
      <c r="BJ345">
        <v>0</v>
      </c>
      <c r="BK345">
        <v>0</v>
      </c>
      <c r="BL345">
        <v>0</v>
      </c>
      <c r="BN345" t="s">
        <v>107</v>
      </c>
      <c r="BQ345" t="e">
        <f ca="1">- Cannot afford The courses</f>
        <v>#NAME?</v>
      </c>
      <c r="BR345">
        <v>0</v>
      </c>
      <c r="BS345">
        <v>0</v>
      </c>
      <c r="BT345">
        <v>0</v>
      </c>
      <c r="BU345">
        <v>0</v>
      </c>
      <c r="BV345">
        <v>1</v>
      </c>
      <c r="BW345">
        <v>0</v>
      </c>
      <c r="BX345" t="s">
        <v>179</v>
      </c>
      <c r="BY345" t="e">
        <f ca="1">- Very Useful, as good as a regular degree</f>
        <v>#NAME?</v>
      </c>
      <c r="BZ345">
        <v>0</v>
      </c>
      <c r="CA345">
        <v>0</v>
      </c>
      <c r="CB345">
        <v>1</v>
      </c>
      <c r="CC345">
        <v>0</v>
      </c>
      <c r="CD345">
        <v>0</v>
      </c>
      <c r="CE345" t="e">
        <f ca="1">- Facebook groups/pages  - Teachers</f>
        <v>#NAME?</v>
      </c>
      <c r="CF345">
        <v>0</v>
      </c>
      <c r="CG345">
        <v>0</v>
      </c>
      <c r="CH345">
        <v>1</v>
      </c>
      <c r="CI345">
        <v>0</v>
      </c>
      <c r="CJ345">
        <v>0</v>
      </c>
      <c r="CK345">
        <v>1</v>
      </c>
      <c r="CL345">
        <v>0</v>
      </c>
      <c r="CN345" t="s">
        <v>109</v>
      </c>
      <c r="CO345" t="s">
        <v>110</v>
      </c>
      <c r="CP345" t="s">
        <v>111</v>
      </c>
      <c r="CQ345">
        <v>3933566</v>
      </c>
      <c r="CR345" t="s">
        <v>1120</v>
      </c>
      <c r="CS345" t="s">
        <v>1121</v>
      </c>
      <c r="CT345">
        <v>345</v>
      </c>
    </row>
    <row r="346" spans="1:98">
      <c r="A346">
        <v>345</v>
      </c>
      <c r="B346" t="s">
        <v>114</v>
      </c>
      <c r="C346">
        <v>24</v>
      </c>
      <c r="D346" t="s">
        <v>115</v>
      </c>
      <c r="E346" t="s">
        <v>151</v>
      </c>
      <c r="F346" t="s">
        <v>169</v>
      </c>
      <c r="G346" t="s">
        <v>117</v>
      </c>
      <c r="J346" t="s">
        <v>118</v>
      </c>
      <c r="K346">
        <v>0</v>
      </c>
      <c r="L346">
        <v>0</v>
      </c>
      <c r="M346">
        <v>0</v>
      </c>
      <c r="N346">
        <v>1</v>
      </c>
      <c r="O346">
        <v>0</v>
      </c>
      <c r="P346">
        <v>0</v>
      </c>
      <c r="Q346">
        <v>0</v>
      </c>
      <c r="R346">
        <v>0</v>
      </c>
      <c r="X346" t="s">
        <v>127</v>
      </c>
      <c r="Y346">
        <v>0</v>
      </c>
      <c r="Z346">
        <v>0</v>
      </c>
      <c r="AA346">
        <v>0</v>
      </c>
      <c r="AB346">
        <v>1</v>
      </c>
      <c r="AC346">
        <v>0</v>
      </c>
      <c r="AD346">
        <v>0</v>
      </c>
      <c r="AE346">
        <v>0</v>
      </c>
      <c r="AG346" t="s">
        <v>137</v>
      </c>
      <c r="AH346" t="s">
        <v>129</v>
      </c>
      <c r="AI346">
        <v>0</v>
      </c>
      <c r="AJ346">
        <v>1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BA346" t="s">
        <v>107</v>
      </c>
      <c r="BB346" t="e">
        <f ca="1">- Useful but _xludf.not as good as a regular degree</f>
        <v>#NAME?</v>
      </c>
      <c r="BD346" t="e">
        <f ca="1">- Project Management / Accountancy - Nursing / medical care</f>
        <v>#NAME?</v>
      </c>
      <c r="BE346">
        <v>0</v>
      </c>
      <c r="BF346">
        <v>0</v>
      </c>
      <c r="BG346">
        <v>1</v>
      </c>
      <c r="BH346">
        <v>0</v>
      </c>
      <c r="BI346">
        <v>1</v>
      </c>
      <c r="BJ346">
        <v>0</v>
      </c>
      <c r="BK346">
        <v>0</v>
      </c>
      <c r="BL346">
        <v>0</v>
      </c>
      <c r="BN346" t="s">
        <v>107</v>
      </c>
      <c r="BQ346" t="e">
        <f ca="1">- Do _xludf.not _xludf.count towards a recognized qualification - Cannot afford The courses</f>
        <v>#NAME?</v>
      </c>
      <c r="BR346">
        <v>0</v>
      </c>
      <c r="BS346">
        <v>1</v>
      </c>
      <c r="BT346">
        <v>0</v>
      </c>
      <c r="BU346">
        <v>0</v>
      </c>
      <c r="BV346">
        <v>1</v>
      </c>
      <c r="BW346">
        <v>0</v>
      </c>
      <c r="BX346" t="s">
        <v>108</v>
      </c>
      <c r="BY346" t="e">
        <f ca="1">- _xludf.not worth The _xludf.time _xludf.or money spent on it - Useful but _xludf.not as good as going to university</f>
        <v>#NAME?</v>
      </c>
      <c r="BZ346">
        <v>1</v>
      </c>
      <c r="CA346">
        <v>1</v>
      </c>
      <c r="CB346">
        <v>0</v>
      </c>
      <c r="CC346">
        <v>0</v>
      </c>
      <c r="CD346">
        <v>0</v>
      </c>
      <c r="CE346" t="e">
        <f ca="1">- Al-Fanar Media - Facebook groups/pages</f>
        <v>#NAME?</v>
      </c>
      <c r="CF346">
        <v>0</v>
      </c>
      <c r="CG346">
        <v>0</v>
      </c>
      <c r="CH346">
        <v>0</v>
      </c>
      <c r="CI346">
        <v>1</v>
      </c>
      <c r="CJ346">
        <v>0</v>
      </c>
      <c r="CK346">
        <v>1</v>
      </c>
      <c r="CL346">
        <v>0</v>
      </c>
      <c r="CN346" t="s">
        <v>109</v>
      </c>
      <c r="CO346" t="s">
        <v>110</v>
      </c>
      <c r="CP346" t="s">
        <v>111</v>
      </c>
      <c r="CQ346">
        <v>3933581</v>
      </c>
      <c r="CR346" t="s">
        <v>1122</v>
      </c>
      <c r="CS346" t="s">
        <v>1123</v>
      </c>
      <c r="CT346">
        <v>346</v>
      </c>
    </row>
    <row r="347" spans="1:98">
      <c r="A347">
        <v>346</v>
      </c>
      <c r="B347" t="s">
        <v>143</v>
      </c>
      <c r="C347">
        <v>36</v>
      </c>
      <c r="D347" t="s">
        <v>115</v>
      </c>
      <c r="E347" t="s">
        <v>177</v>
      </c>
      <c r="F347" t="s">
        <v>183</v>
      </c>
      <c r="G347" t="s">
        <v>117</v>
      </c>
      <c r="J347" t="s">
        <v>118</v>
      </c>
      <c r="K347">
        <v>0</v>
      </c>
      <c r="L347">
        <v>0</v>
      </c>
      <c r="M347">
        <v>0</v>
      </c>
      <c r="N347">
        <v>1</v>
      </c>
      <c r="O347">
        <v>0</v>
      </c>
      <c r="P347">
        <v>0</v>
      </c>
      <c r="Q347">
        <v>0</v>
      </c>
      <c r="R347">
        <v>0</v>
      </c>
      <c r="X347" t="s">
        <v>535</v>
      </c>
      <c r="Y347">
        <v>0</v>
      </c>
      <c r="Z347">
        <v>1</v>
      </c>
      <c r="AA347">
        <v>0</v>
      </c>
      <c r="AB347">
        <v>1</v>
      </c>
      <c r="AC347">
        <v>0</v>
      </c>
      <c r="AD347">
        <v>0</v>
      </c>
      <c r="AE347">
        <v>0</v>
      </c>
      <c r="AG347" t="s">
        <v>120</v>
      </c>
      <c r="AH347" t="s">
        <v>184</v>
      </c>
      <c r="AI347">
        <v>1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R347" t="s">
        <v>107</v>
      </c>
      <c r="AS347" t="e">
        <f ca="1">- Retrieving papers is expensive _xludf.now _xludf.and I Do _xludf.not Have The money - Have to go in person but can _xludf.not go _xludf.for security reasons</f>
        <v>#NAME?</v>
      </c>
      <c r="AT347">
        <v>0</v>
      </c>
      <c r="AU347">
        <v>1</v>
      </c>
      <c r="AV347">
        <v>0</v>
      </c>
      <c r="AW347">
        <v>0</v>
      </c>
      <c r="AX347">
        <v>1</v>
      </c>
      <c r="AY347">
        <v>0</v>
      </c>
      <c r="BA347" t="s">
        <v>107</v>
      </c>
      <c r="BB347" t="e">
        <f ca="1">- Very Useful _xludf.and provides a job opportunity _xludf.right away.</f>
        <v>#NAME?</v>
      </c>
      <c r="BD347" t="e">
        <f ca="1">- Project Management / Accountancy - Nursing / medical care</f>
        <v>#NAME?</v>
      </c>
      <c r="BE347">
        <v>0</v>
      </c>
      <c r="BF347">
        <v>0</v>
      </c>
      <c r="BG347">
        <v>1</v>
      </c>
      <c r="BH347">
        <v>0</v>
      </c>
      <c r="BI347">
        <v>1</v>
      </c>
      <c r="BJ347">
        <v>0</v>
      </c>
      <c r="BK347">
        <v>0</v>
      </c>
      <c r="BL347">
        <v>0</v>
      </c>
      <c r="BN347" t="s">
        <v>107</v>
      </c>
      <c r="BQ347" t="e">
        <f ca="1">- No internet connection / computer - _xludf.not available in _xludf.Arabic</f>
        <v>#NAME?</v>
      </c>
      <c r="BR347">
        <v>0</v>
      </c>
      <c r="BS347">
        <v>0</v>
      </c>
      <c r="BT347">
        <v>1</v>
      </c>
      <c r="BU347">
        <v>0</v>
      </c>
      <c r="BV347">
        <v>0</v>
      </c>
      <c r="BW347">
        <v>1</v>
      </c>
      <c r="BX347" t="s">
        <v>108</v>
      </c>
      <c r="BY347" t="e">
        <f ca="1">- Very Useful, as good as a regular degree</f>
        <v>#NAME?</v>
      </c>
      <c r="BZ347">
        <v>0</v>
      </c>
      <c r="CA347">
        <v>0</v>
      </c>
      <c r="CB347">
        <v>1</v>
      </c>
      <c r="CC347">
        <v>0</v>
      </c>
      <c r="CD347">
        <v>0</v>
      </c>
      <c r="CE347" t="e">
        <f ca="1">- Facebook groups/pages</f>
        <v>#NAME?</v>
      </c>
      <c r="CF347">
        <v>0</v>
      </c>
      <c r="CG347">
        <v>0</v>
      </c>
      <c r="CH347">
        <v>0</v>
      </c>
      <c r="CI347">
        <v>0</v>
      </c>
      <c r="CJ347">
        <v>0</v>
      </c>
      <c r="CK347">
        <v>1</v>
      </c>
      <c r="CL347">
        <v>0</v>
      </c>
      <c r="CN347" t="s">
        <v>109</v>
      </c>
      <c r="CO347" t="s">
        <v>110</v>
      </c>
      <c r="CP347" t="s">
        <v>111</v>
      </c>
      <c r="CQ347">
        <v>3933583</v>
      </c>
      <c r="CR347" t="s">
        <v>1124</v>
      </c>
      <c r="CS347" t="s">
        <v>1125</v>
      </c>
      <c r="CT347">
        <v>347</v>
      </c>
    </row>
    <row r="348" spans="1:98">
      <c r="A348">
        <v>347</v>
      </c>
      <c r="B348" t="s">
        <v>143</v>
      </c>
      <c r="C348">
        <v>28</v>
      </c>
      <c r="D348" t="s">
        <v>98</v>
      </c>
      <c r="E348" t="s">
        <v>151</v>
      </c>
      <c r="F348" t="s">
        <v>144</v>
      </c>
      <c r="G348" t="s">
        <v>117</v>
      </c>
      <c r="J348" t="s">
        <v>506</v>
      </c>
      <c r="K348">
        <v>0</v>
      </c>
      <c r="L348">
        <v>0</v>
      </c>
      <c r="M348">
        <v>0</v>
      </c>
      <c r="N348">
        <v>1</v>
      </c>
      <c r="O348">
        <v>0</v>
      </c>
      <c r="P348">
        <v>1</v>
      </c>
      <c r="Q348">
        <v>0</v>
      </c>
      <c r="R348">
        <v>0</v>
      </c>
      <c r="X348" t="s">
        <v>127</v>
      </c>
      <c r="Y348">
        <v>0</v>
      </c>
      <c r="Z348">
        <v>0</v>
      </c>
      <c r="AA348">
        <v>0</v>
      </c>
      <c r="AB348">
        <v>1</v>
      </c>
      <c r="AC348">
        <v>0</v>
      </c>
      <c r="AD348">
        <v>0</v>
      </c>
      <c r="AE348">
        <v>0</v>
      </c>
      <c r="AG348" t="s">
        <v>120</v>
      </c>
      <c r="AH348" t="s">
        <v>293</v>
      </c>
      <c r="AI348">
        <v>0</v>
      </c>
      <c r="AJ348">
        <v>0</v>
      </c>
      <c r="AK348">
        <v>0</v>
      </c>
      <c r="AL348">
        <v>1</v>
      </c>
      <c r="AM348">
        <v>0</v>
      </c>
      <c r="AN348">
        <v>0</v>
      </c>
      <c r="AO348">
        <v>0</v>
      </c>
      <c r="AP348">
        <v>0</v>
      </c>
      <c r="BA348" t="s">
        <v>107</v>
      </c>
      <c r="BB348" t="e">
        <f ca="1">- Very Useful _xludf.and provides a job opportunity _xludf.right away.</f>
        <v>#NAME?</v>
      </c>
      <c r="BD348" t="e">
        <f ca="1">- Project Management / Accountancy - Nursing / medical care</f>
        <v>#NAME?</v>
      </c>
      <c r="BE348">
        <v>0</v>
      </c>
      <c r="BF348">
        <v>0</v>
      </c>
      <c r="BG348">
        <v>1</v>
      </c>
      <c r="BH348">
        <v>0</v>
      </c>
      <c r="BI348">
        <v>1</v>
      </c>
      <c r="BJ348">
        <v>0</v>
      </c>
      <c r="BK348">
        <v>0</v>
      </c>
      <c r="BL348">
        <v>0</v>
      </c>
      <c r="BN348" t="s">
        <v>107</v>
      </c>
      <c r="BQ348" t="e">
        <f ca="1">- _xludf.not available in _xludf.Arabic - Cannot afford The courses</f>
        <v>#NAME?</v>
      </c>
      <c r="BR348">
        <v>0</v>
      </c>
      <c r="BS348">
        <v>0</v>
      </c>
      <c r="BT348">
        <v>0</v>
      </c>
      <c r="BU348">
        <v>0</v>
      </c>
      <c r="BV348">
        <v>1</v>
      </c>
      <c r="BW348">
        <v>1</v>
      </c>
      <c r="BX348" t="s">
        <v>233</v>
      </c>
      <c r="BY348" t="e">
        <f ca="1">- Useful but _xludf.not as good as going to university</f>
        <v>#NAME?</v>
      </c>
      <c r="BZ348">
        <v>1</v>
      </c>
      <c r="CA348">
        <v>0</v>
      </c>
      <c r="CB348">
        <v>0</v>
      </c>
      <c r="CC348">
        <v>0</v>
      </c>
      <c r="CD348">
        <v>0</v>
      </c>
      <c r="CE348" t="e">
        <f ca="1">- Facebook groups/pages DUBARAH</f>
        <v>#NAME?</v>
      </c>
      <c r="CF348">
        <v>0</v>
      </c>
      <c r="CG348">
        <v>1</v>
      </c>
      <c r="CH348">
        <v>0</v>
      </c>
      <c r="CI348">
        <v>0</v>
      </c>
      <c r="CJ348">
        <v>0</v>
      </c>
      <c r="CK348">
        <v>1</v>
      </c>
      <c r="CL348">
        <v>0</v>
      </c>
      <c r="CN348" t="s">
        <v>109</v>
      </c>
      <c r="CO348" t="s">
        <v>110</v>
      </c>
      <c r="CP348" t="s">
        <v>111</v>
      </c>
      <c r="CQ348">
        <v>3933586</v>
      </c>
      <c r="CR348" t="s">
        <v>1126</v>
      </c>
      <c r="CS348" t="s">
        <v>1127</v>
      </c>
      <c r="CT348">
        <v>348</v>
      </c>
    </row>
    <row r="349" spans="1:98">
      <c r="A349">
        <v>348</v>
      </c>
      <c r="B349" t="s">
        <v>97</v>
      </c>
      <c r="C349">
        <v>31</v>
      </c>
      <c r="D349" t="s">
        <v>115</v>
      </c>
      <c r="E349" t="s">
        <v>177</v>
      </c>
      <c r="F349" t="s">
        <v>157</v>
      </c>
      <c r="G349" t="s">
        <v>117</v>
      </c>
      <c r="J349" t="s">
        <v>1128</v>
      </c>
      <c r="K349">
        <v>0</v>
      </c>
      <c r="L349">
        <v>1</v>
      </c>
      <c r="M349">
        <v>0</v>
      </c>
      <c r="N349">
        <v>0</v>
      </c>
      <c r="O349">
        <v>0</v>
      </c>
      <c r="P349">
        <v>0</v>
      </c>
      <c r="Q349">
        <v>1</v>
      </c>
      <c r="R349">
        <v>0</v>
      </c>
      <c r="S349" t="s">
        <v>484</v>
      </c>
      <c r="X349" t="s">
        <v>127</v>
      </c>
      <c r="Y349">
        <v>0</v>
      </c>
      <c r="Z349">
        <v>0</v>
      </c>
      <c r="AA349">
        <v>0</v>
      </c>
      <c r="AB349">
        <v>1</v>
      </c>
      <c r="AC349">
        <v>0</v>
      </c>
      <c r="AD349">
        <v>0</v>
      </c>
      <c r="AE349">
        <v>0</v>
      </c>
      <c r="AG349" t="s">
        <v>137</v>
      </c>
      <c r="AH349" t="s">
        <v>198</v>
      </c>
      <c r="AI349">
        <v>0</v>
      </c>
      <c r="AJ349">
        <v>1</v>
      </c>
      <c r="AK349">
        <v>0</v>
      </c>
      <c r="AL349">
        <v>1</v>
      </c>
      <c r="AM349">
        <v>0</v>
      </c>
      <c r="AN349">
        <v>1</v>
      </c>
      <c r="AO349">
        <v>0</v>
      </c>
      <c r="AP349">
        <v>0</v>
      </c>
      <c r="BA349" t="s">
        <v>107</v>
      </c>
      <c r="BB349" t="e">
        <f ca="1">- Very Useful _xludf.and provides a job opportunity _xludf.right away.</f>
        <v>#NAME?</v>
      </c>
      <c r="BD349" t="e">
        <f ca="1">- Mechanics _xludf.and machinery  Other</f>
        <v>#NAME?</v>
      </c>
      <c r="BE349">
        <v>0</v>
      </c>
      <c r="BF349">
        <v>1</v>
      </c>
      <c r="BG349">
        <v>0</v>
      </c>
      <c r="BH349">
        <v>0</v>
      </c>
      <c r="BI349">
        <v>0</v>
      </c>
      <c r="BJ349">
        <v>0</v>
      </c>
      <c r="BK349">
        <v>1</v>
      </c>
      <c r="BL349">
        <v>0</v>
      </c>
      <c r="BM349" t="s">
        <v>1129</v>
      </c>
      <c r="BN349" t="s">
        <v>107</v>
      </c>
      <c r="BQ349" t="e">
        <f ca="1">- Donâ€™t know how to _xludf.find/enroll in a suitable program</f>
        <v>#NAME?</v>
      </c>
      <c r="BR349">
        <v>0</v>
      </c>
      <c r="BS349">
        <v>0</v>
      </c>
      <c r="BT349">
        <v>0</v>
      </c>
      <c r="BU349">
        <v>1</v>
      </c>
      <c r="BV349">
        <v>0</v>
      </c>
      <c r="BW349">
        <v>0</v>
      </c>
      <c r="BX349" t="s">
        <v>179</v>
      </c>
      <c r="BY349" t="e">
        <f ca="1">- Useful but _xludf.not as good as going to university</f>
        <v>#NAME?</v>
      </c>
      <c r="BZ349">
        <v>1</v>
      </c>
      <c r="CA349">
        <v>0</v>
      </c>
      <c r="CB349">
        <v>0</v>
      </c>
      <c r="CC349">
        <v>0</v>
      </c>
      <c r="CD349">
        <v>0</v>
      </c>
      <c r="CE349" t="e">
        <f ca="1">- Facebook groups/pages  - Friends</f>
        <v>#NAME?</v>
      </c>
      <c r="CF349">
        <v>1</v>
      </c>
      <c r="CG349">
        <v>0</v>
      </c>
      <c r="CH349">
        <v>0</v>
      </c>
      <c r="CI349">
        <v>0</v>
      </c>
      <c r="CJ349">
        <v>0</v>
      </c>
      <c r="CK349">
        <v>1</v>
      </c>
      <c r="CL349">
        <v>0</v>
      </c>
      <c r="CN349" t="s">
        <v>109</v>
      </c>
      <c r="CO349" t="s">
        <v>110</v>
      </c>
      <c r="CP349" t="s">
        <v>111</v>
      </c>
      <c r="CQ349">
        <v>3933597</v>
      </c>
      <c r="CR349" s="1" t="s">
        <v>1130</v>
      </c>
      <c r="CS349" t="s">
        <v>1131</v>
      </c>
      <c r="CT349">
        <v>349</v>
      </c>
    </row>
    <row r="350" spans="1:98">
      <c r="A350">
        <v>349</v>
      </c>
      <c r="B350" t="s">
        <v>167</v>
      </c>
      <c r="C350">
        <v>18</v>
      </c>
      <c r="D350" t="s">
        <v>98</v>
      </c>
      <c r="E350" t="s">
        <v>168</v>
      </c>
      <c r="F350" t="s">
        <v>277</v>
      </c>
      <c r="G350" t="s">
        <v>207</v>
      </c>
      <c r="J350" t="s">
        <v>152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1</v>
      </c>
      <c r="X350" t="s">
        <v>136</v>
      </c>
      <c r="Y350">
        <v>0</v>
      </c>
      <c r="Z350">
        <v>0</v>
      </c>
      <c r="AA350">
        <v>0</v>
      </c>
      <c r="AB350">
        <v>1</v>
      </c>
      <c r="AC350">
        <v>1</v>
      </c>
      <c r="AD350">
        <v>0</v>
      </c>
      <c r="AE350">
        <v>0</v>
      </c>
      <c r="AG350" t="s">
        <v>137</v>
      </c>
      <c r="AH350" t="s">
        <v>374</v>
      </c>
      <c r="AI350">
        <v>0</v>
      </c>
      <c r="AJ350">
        <v>1</v>
      </c>
      <c r="AK350">
        <v>0</v>
      </c>
      <c r="AL350">
        <v>1</v>
      </c>
      <c r="AM350">
        <v>0</v>
      </c>
      <c r="AN350">
        <v>0</v>
      </c>
      <c r="AO350">
        <v>0</v>
      </c>
      <c r="AP350">
        <v>0</v>
      </c>
      <c r="BA350" t="s">
        <v>107</v>
      </c>
      <c r="BB350" t="e">
        <f ca="1">- Useful but _xludf.not as good as a regular degree</f>
        <v>#NAME?</v>
      </c>
      <c r="BD350" t="e">
        <f ca="1">- Nursing / medical care</f>
        <v>#NAME?</v>
      </c>
      <c r="BE350">
        <v>0</v>
      </c>
      <c r="BF350">
        <v>0</v>
      </c>
      <c r="BG350">
        <v>0</v>
      </c>
      <c r="BH350">
        <v>0</v>
      </c>
      <c r="BI350">
        <v>1</v>
      </c>
      <c r="BJ350">
        <v>0</v>
      </c>
      <c r="BK350">
        <v>0</v>
      </c>
      <c r="BL350">
        <v>0</v>
      </c>
      <c r="BN350" t="s">
        <v>107</v>
      </c>
      <c r="BQ350" t="e">
        <f ca="1">- No internet connection / computer</f>
        <v>#NAME?</v>
      </c>
      <c r="BR350">
        <v>0</v>
      </c>
      <c r="BS350">
        <v>0</v>
      </c>
      <c r="BT350">
        <v>1</v>
      </c>
      <c r="BU350">
        <v>0</v>
      </c>
      <c r="BV350">
        <v>0</v>
      </c>
      <c r="BW350">
        <v>0</v>
      </c>
      <c r="BX350" t="s">
        <v>233</v>
      </c>
      <c r="BY350" t="e">
        <f ca="1">- Very Useful, as good as a regular - - Difficult to access</f>
        <v>#NAME?</v>
      </c>
      <c r="BZ350">
        <v>0</v>
      </c>
      <c r="CA350">
        <v>0</v>
      </c>
      <c r="CB350">
        <v>1</v>
      </c>
      <c r="CC350">
        <v>1</v>
      </c>
      <c r="CD350">
        <v>0</v>
      </c>
      <c r="CE350" t="e">
        <f ca="1">- Facebook groups/pages  - Friends</f>
        <v>#NAME?</v>
      </c>
      <c r="CF350">
        <v>1</v>
      </c>
      <c r="CG350">
        <v>0</v>
      </c>
      <c r="CH350">
        <v>0</v>
      </c>
      <c r="CI350">
        <v>0</v>
      </c>
      <c r="CJ350">
        <v>0</v>
      </c>
      <c r="CK350">
        <v>1</v>
      </c>
      <c r="CL350">
        <v>0</v>
      </c>
      <c r="CN350" t="s">
        <v>109</v>
      </c>
      <c r="CO350" t="s">
        <v>110</v>
      </c>
      <c r="CP350" t="s">
        <v>111</v>
      </c>
      <c r="CQ350">
        <v>3933661</v>
      </c>
      <c r="CR350" t="s">
        <v>1132</v>
      </c>
      <c r="CS350" t="s">
        <v>1133</v>
      </c>
      <c r="CT350">
        <v>350</v>
      </c>
    </row>
    <row r="351" spans="1:98">
      <c r="A351">
        <v>350</v>
      </c>
      <c r="B351" t="s">
        <v>114</v>
      </c>
      <c r="C351">
        <v>17</v>
      </c>
      <c r="D351" t="s">
        <v>115</v>
      </c>
      <c r="E351" t="s">
        <v>177</v>
      </c>
      <c r="F351" t="s">
        <v>277</v>
      </c>
      <c r="G351" t="s">
        <v>117</v>
      </c>
      <c r="J351" t="s">
        <v>297</v>
      </c>
      <c r="K351">
        <v>0</v>
      </c>
      <c r="L351">
        <v>0</v>
      </c>
      <c r="M351">
        <v>0</v>
      </c>
      <c r="N351">
        <v>1</v>
      </c>
      <c r="O351">
        <v>0</v>
      </c>
      <c r="P351">
        <v>0</v>
      </c>
      <c r="Q351">
        <v>1</v>
      </c>
      <c r="R351">
        <v>0</v>
      </c>
      <c r="X351" t="s">
        <v>127</v>
      </c>
      <c r="Y351">
        <v>0</v>
      </c>
      <c r="Z351">
        <v>0</v>
      </c>
      <c r="AA351">
        <v>0</v>
      </c>
      <c r="AB351">
        <v>1</v>
      </c>
      <c r="AC351">
        <v>0</v>
      </c>
      <c r="AD351">
        <v>0</v>
      </c>
      <c r="AE351">
        <v>0</v>
      </c>
      <c r="AG351" t="s">
        <v>120</v>
      </c>
      <c r="AH351" t="s">
        <v>184</v>
      </c>
      <c r="AI351">
        <v>1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R351" t="s">
        <v>107</v>
      </c>
      <c r="AS351" t="e">
        <f ca="1">- Donâ€™t Have family in Syria to _xludf.help me</f>
        <v>#NAME?</v>
      </c>
      <c r="AT351">
        <v>0</v>
      </c>
      <c r="AU351">
        <v>0</v>
      </c>
      <c r="AV351">
        <v>0</v>
      </c>
      <c r="AW351">
        <v>1</v>
      </c>
      <c r="AX351">
        <v>0</v>
      </c>
      <c r="AY351">
        <v>0</v>
      </c>
      <c r="BA351" t="s">
        <v>107</v>
      </c>
      <c r="BB351" t="e">
        <f ca="1">- Very Useful _xludf.and provides a job opportunity _xludf.right away.</f>
        <v>#NAME?</v>
      </c>
      <c r="BD351" t="e">
        <f ca="1">- Construction (builder, carpenter, electrician, blacksmith)</f>
        <v>#NAME?</v>
      </c>
      <c r="BE351">
        <v>0</v>
      </c>
      <c r="BF351">
        <v>0</v>
      </c>
      <c r="BG351">
        <v>0</v>
      </c>
      <c r="BH351">
        <v>0</v>
      </c>
      <c r="BI351">
        <v>0</v>
      </c>
      <c r="BJ351">
        <v>1</v>
      </c>
      <c r="BK351">
        <v>0</v>
      </c>
      <c r="BL351">
        <v>0</v>
      </c>
      <c r="BN351" t="s">
        <v>107</v>
      </c>
      <c r="BQ351" t="e">
        <f ca="1">- Cannot afford The courses</f>
        <v>#NAME?</v>
      </c>
      <c r="BR351">
        <v>0</v>
      </c>
      <c r="BS351">
        <v>0</v>
      </c>
      <c r="BT351">
        <v>0</v>
      </c>
      <c r="BU351">
        <v>0</v>
      </c>
      <c r="BV351">
        <v>1</v>
      </c>
      <c r="BW351">
        <v>0</v>
      </c>
      <c r="BX351" t="s">
        <v>108</v>
      </c>
      <c r="BY351" t="e">
        <f ca="1">- _xludf.not worth The _xludf.time _xludf.or money spent on it</f>
        <v>#NAME?</v>
      </c>
      <c r="BZ351">
        <v>0</v>
      </c>
      <c r="CA351">
        <v>1</v>
      </c>
      <c r="CB351">
        <v>0</v>
      </c>
      <c r="CC351">
        <v>0</v>
      </c>
      <c r="CD351">
        <v>0</v>
      </c>
      <c r="CE351" t="e">
        <f ca="1">- Facebook groups/pages</f>
        <v>#NAME?</v>
      </c>
      <c r="CF351">
        <v>0</v>
      </c>
      <c r="CG351">
        <v>0</v>
      </c>
      <c r="CH351">
        <v>0</v>
      </c>
      <c r="CI351">
        <v>0</v>
      </c>
      <c r="CJ351">
        <v>0</v>
      </c>
      <c r="CK351">
        <v>1</v>
      </c>
      <c r="CL351">
        <v>0</v>
      </c>
      <c r="CN351" t="s">
        <v>109</v>
      </c>
      <c r="CO351" t="s">
        <v>110</v>
      </c>
      <c r="CP351" t="s">
        <v>111</v>
      </c>
      <c r="CQ351">
        <v>3933663</v>
      </c>
      <c r="CR351" t="s">
        <v>1134</v>
      </c>
      <c r="CS351" t="s">
        <v>1135</v>
      </c>
      <c r="CT351">
        <v>351</v>
      </c>
    </row>
    <row r="352" spans="1:98">
      <c r="A352">
        <v>351</v>
      </c>
      <c r="B352" t="s">
        <v>1136</v>
      </c>
      <c r="C352">
        <v>25</v>
      </c>
      <c r="D352" t="s">
        <v>115</v>
      </c>
      <c r="E352" t="s">
        <v>156</v>
      </c>
      <c r="F352" t="s">
        <v>100</v>
      </c>
      <c r="G352" t="s">
        <v>117</v>
      </c>
      <c r="J352" t="s">
        <v>103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1</v>
      </c>
      <c r="Q352">
        <v>0</v>
      </c>
      <c r="R352">
        <v>0</v>
      </c>
      <c r="X352" t="s">
        <v>197</v>
      </c>
      <c r="Y352">
        <v>1</v>
      </c>
      <c r="Z352">
        <v>0</v>
      </c>
      <c r="AA352">
        <v>0</v>
      </c>
      <c r="AB352">
        <v>1</v>
      </c>
      <c r="AC352">
        <v>0</v>
      </c>
      <c r="AD352">
        <v>0</v>
      </c>
      <c r="AE352">
        <v>0</v>
      </c>
      <c r="AG352" t="s">
        <v>120</v>
      </c>
      <c r="AH352" t="s">
        <v>129</v>
      </c>
      <c r="AI352">
        <v>0</v>
      </c>
      <c r="AJ352">
        <v>1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BA352" t="s">
        <v>107</v>
      </c>
      <c r="BB352" t="e">
        <f ca="1">- Useful but _xludf.not as good as a regular degree</f>
        <v>#NAME?</v>
      </c>
      <c r="BD352" t="e">
        <f ca="1">- Tourism / Restaurant _xludf.and hotel Management</f>
        <v>#NAME?</v>
      </c>
      <c r="BE352">
        <v>0</v>
      </c>
      <c r="BF352">
        <v>0</v>
      </c>
      <c r="BG352">
        <v>0</v>
      </c>
      <c r="BH352">
        <v>1</v>
      </c>
      <c r="BI352">
        <v>0</v>
      </c>
      <c r="BJ352">
        <v>0</v>
      </c>
      <c r="BK352">
        <v>0</v>
      </c>
      <c r="BL352">
        <v>0</v>
      </c>
      <c r="BN352" t="s">
        <v>107</v>
      </c>
      <c r="BQ352" t="e">
        <f ca="1">- _xludf.not available in _xludf.Arabic</f>
        <v>#NAME?</v>
      </c>
      <c r="BR352">
        <v>0</v>
      </c>
      <c r="BS352">
        <v>0</v>
      </c>
      <c r="BT352">
        <v>0</v>
      </c>
      <c r="BU352">
        <v>0</v>
      </c>
      <c r="BV352">
        <v>0</v>
      </c>
      <c r="BW352">
        <v>1</v>
      </c>
      <c r="BX352" t="s">
        <v>108</v>
      </c>
      <c r="BY352" t="e">
        <f ca="1">- Very Useful, as good as a regular - - Difficult to access</f>
        <v>#NAME?</v>
      </c>
      <c r="BZ352">
        <v>0</v>
      </c>
      <c r="CA352">
        <v>0</v>
      </c>
      <c r="CB352">
        <v>1</v>
      </c>
      <c r="CC352">
        <v>1</v>
      </c>
      <c r="CD352">
        <v>0</v>
      </c>
      <c r="CE352" t="e">
        <f ca="1">- DUBARAH - Friends</f>
        <v>#NAME?</v>
      </c>
      <c r="CF352">
        <v>1</v>
      </c>
      <c r="CG352">
        <v>1</v>
      </c>
      <c r="CH352">
        <v>0</v>
      </c>
      <c r="CI352">
        <v>0</v>
      </c>
      <c r="CJ352">
        <v>0</v>
      </c>
      <c r="CK352">
        <v>0</v>
      </c>
      <c r="CL352">
        <v>0</v>
      </c>
      <c r="CN352" t="s">
        <v>109</v>
      </c>
      <c r="CO352" t="s">
        <v>110</v>
      </c>
      <c r="CP352" t="s">
        <v>111</v>
      </c>
      <c r="CQ352">
        <v>3933791</v>
      </c>
      <c r="CR352" t="s">
        <v>1137</v>
      </c>
      <c r="CS352" t="s">
        <v>1138</v>
      </c>
      <c r="CT352">
        <v>352</v>
      </c>
    </row>
    <row r="353" spans="1:98">
      <c r="A353">
        <v>352</v>
      </c>
      <c r="B353" t="s">
        <v>1103</v>
      </c>
      <c r="C353">
        <v>26</v>
      </c>
      <c r="D353" t="s">
        <v>115</v>
      </c>
      <c r="E353" t="s">
        <v>177</v>
      </c>
      <c r="F353" t="s">
        <v>144</v>
      </c>
      <c r="G353" t="s">
        <v>117</v>
      </c>
      <c r="J353" t="s">
        <v>118</v>
      </c>
      <c r="K353">
        <v>0</v>
      </c>
      <c r="L353">
        <v>0</v>
      </c>
      <c r="M353">
        <v>0</v>
      </c>
      <c r="N353">
        <v>1</v>
      </c>
      <c r="O353">
        <v>0</v>
      </c>
      <c r="P353">
        <v>0</v>
      </c>
      <c r="Q353">
        <v>0</v>
      </c>
      <c r="R353">
        <v>0</v>
      </c>
      <c r="X353" t="s">
        <v>127</v>
      </c>
      <c r="Y353">
        <v>0</v>
      </c>
      <c r="Z353">
        <v>0</v>
      </c>
      <c r="AA353">
        <v>0</v>
      </c>
      <c r="AB353">
        <v>1</v>
      </c>
      <c r="AC353">
        <v>0</v>
      </c>
      <c r="AD353">
        <v>0</v>
      </c>
      <c r="AE353">
        <v>0</v>
      </c>
      <c r="AG353" t="s">
        <v>120</v>
      </c>
      <c r="AH353" t="s">
        <v>1139</v>
      </c>
      <c r="AI353">
        <v>0</v>
      </c>
      <c r="AJ353">
        <v>0</v>
      </c>
      <c r="AK353">
        <v>0</v>
      </c>
      <c r="AL353">
        <v>0</v>
      </c>
      <c r="AM353">
        <v>1</v>
      </c>
      <c r="AN353">
        <v>1</v>
      </c>
      <c r="AO353">
        <v>1</v>
      </c>
      <c r="AP353">
        <v>0</v>
      </c>
      <c r="BA353" t="s">
        <v>107</v>
      </c>
      <c r="BB353" t="e">
        <f ca="1">- Very Useful _xludf.and provides a job opportunity _xludf.right away.</f>
        <v>#NAME?</v>
      </c>
      <c r="BD353" t="e">
        <f ca="1">- Project Management / Accountancy</f>
        <v>#NAME?</v>
      </c>
      <c r="BE353">
        <v>0</v>
      </c>
      <c r="BF353">
        <v>0</v>
      </c>
      <c r="BG353">
        <v>1</v>
      </c>
      <c r="BH353">
        <v>0</v>
      </c>
      <c r="BI353">
        <v>0</v>
      </c>
      <c r="BJ353">
        <v>0</v>
      </c>
      <c r="BK353">
        <v>0</v>
      </c>
      <c r="BL353">
        <v>0</v>
      </c>
      <c r="BN353" t="s">
        <v>107</v>
      </c>
      <c r="BQ353" t="e">
        <f ca="1">- No internet connection / computer - Do _xludf.not _xludf.count towards a recognized qualification</f>
        <v>#NAME?</v>
      </c>
      <c r="BR353">
        <v>0</v>
      </c>
      <c r="BS353">
        <v>1</v>
      </c>
      <c r="BT353">
        <v>1</v>
      </c>
      <c r="BU353">
        <v>0</v>
      </c>
      <c r="BV353">
        <v>0</v>
      </c>
      <c r="BW353">
        <v>0</v>
      </c>
      <c r="BX353" t="s">
        <v>233</v>
      </c>
      <c r="BY353" t="e">
        <f ca="1">- _xludf.not worth The _xludf.time _xludf.or money spent on it - Useful but _xludf.not as good as going to university</f>
        <v>#NAME?</v>
      </c>
      <c r="BZ353">
        <v>1</v>
      </c>
      <c r="CA353">
        <v>1</v>
      </c>
      <c r="CB353">
        <v>0</v>
      </c>
      <c r="CC353">
        <v>0</v>
      </c>
      <c r="CD353">
        <v>0</v>
      </c>
      <c r="CE353" t="e">
        <f ca="1">- Facebook groups/pages</f>
        <v>#NAME?</v>
      </c>
      <c r="CF353">
        <v>0</v>
      </c>
      <c r="CG353">
        <v>0</v>
      </c>
      <c r="CH353">
        <v>0</v>
      </c>
      <c r="CI353">
        <v>0</v>
      </c>
      <c r="CJ353">
        <v>0</v>
      </c>
      <c r="CK353">
        <v>1</v>
      </c>
      <c r="CL353">
        <v>0</v>
      </c>
      <c r="CN353" t="s">
        <v>109</v>
      </c>
      <c r="CO353" t="s">
        <v>110</v>
      </c>
      <c r="CP353" t="s">
        <v>111</v>
      </c>
      <c r="CQ353">
        <v>3933798</v>
      </c>
      <c r="CR353" t="s">
        <v>1140</v>
      </c>
      <c r="CS353" t="s">
        <v>1141</v>
      </c>
      <c r="CT353">
        <v>353</v>
      </c>
    </row>
    <row r="354" spans="1:98">
      <c r="A354">
        <v>353</v>
      </c>
      <c r="B354" t="s">
        <v>229</v>
      </c>
      <c r="C354">
        <v>21</v>
      </c>
      <c r="D354" t="s">
        <v>98</v>
      </c>
      <c r="E354" t="s">
        <v>177</v>
      </c>
      <c r="F354" t="s">
        <v>169</v>
      </c>
      <c r="G354" t="s">
        <v>207</v>
      </c>
      <c r="J354" t="s">
        <v>271</v>
      </c>
      <c r="K354">
        <v>0</v>
      </c>
      <c r="L354">
        <v>0</v>
      </c>
      <c r="M354">
        <v>0</v>
      </c>
      <c r="N354">
        <v>0</v>
      </c>
      <c r="O354">
        <v>1</v>
      </c>
      <c r="P354">
        <v>0</v>
      </c>
      <c r="Q354">
        <v>0</v>
      </c>
      <c r="R354">
        <v>0</v>
      </c>
      <c r="X354" t="s">
        <v>308</v>
      </c>
      <c r="Y354">
        <v>0</v>
      </c>
      <c r="Z354">
        <v>0</v>
      </c>
      <c r="AA354">
        <v>0</v>
      </c>
      <c r="AB354">
        <v>0</v>
      </c>
      <c r="AC354">
        <v>1</v>
      </c>
      <c r="AD354">
        <v>0</v>
      </c>
      <c r="AE354">
        <v>0</v>
      </c>
      <c r="AG354" t="s">
        <v>120</v>
      </c>
      <c r="AH354" t="s">
        <v>129</v>
      </c>
      <c r="AI354">
        <v>0</v>
      </c>
      <c r="AJ354">
        <v>1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BA354" t="s">
        <v>106</v>
      </c>
      <c r="BB354" t="e">
        <f ca="1">- Useful but _xludf.not as good as a regular degree</f>
        <v>#NAME?</v>
      </c>
      <c r="BD354" t="e">
        <f ca="1">- Project Management / Accountancy - Tourism / Restaurant _xludf.and hotel Management</f>
        <v>#NAME?</v>
      </c>
      <c r="BE354">
        <v>0</v>
      </c>
      <c r="BF354">
        <v>0</v>
      </c>
      <c r="BG354">
        <v>1</v>
      </c>
      <c r="BH354">
        <v>1</v>
      </c>
      <c r="BI354">
        <v>0</v>
      </c>
      <c r="BJ354">
        <v>0</v>
      </c>
      <c r="BK354">
        <v>0</v>
      </c>
      <c r="BL354">
        <v>0</v>
      </c>
      <c r="BN354" t="s">
        <v>107</v>
      </c>
      <c r="BQ354" t="e">
        <f ca="1">- No internet connection / computer - _xludf.not available in subjects I want to study - _xludf.not available in _xludf.Arabic - Donâ€™t know how to _xludf.find/enroll in a suitable program</f>
        <v>#NAME?</v>
      </c>
      <c r="BR354">
        <v>1</v>
      </c>
      <c r="BS354">
        <v>0</v>
      </c>
      <c r="BT354">
        <v>1</v>
      </c>
      <c r="BU354">
        <v>1</v>
      </c>
      <c r="BV354">
        <v>0</v>
      </c>
      <c r="BW354">
        <v>1</v>
      </c>
      <c r="BX354" t="s">
        <v>108</v>
      </c>
      <c r="BY354" t="e">
        <f ca="1">- _xludf.not worth The _xludf.time _xludf.or money spent on it - Useful but _xludf.not as good as going to university</f>
        <v>#NAME?</v>
      </c>
      <c r="BZ354">
        <v>1</v>
      </c>
      <c r="CA354">
        <v>1</v>
      </c>
      <c r="CB354">
        <v>0</v>
      </c>
      <c r="CC354">
        <v>0</v>
      </c>
      <c r="CD354">
        <v>0</v>
      </c>
      <c r="CE354" t="e">
        <f ca="1">- Facebook groups/pages  - Teachers</f>
        <v>#NAME?</v>
      </c>
      <c r="CF354">
        <v>0</v>
      </c>
      <c r="CG354">
        <v>0</v>
      </c>
      <c r="CH354">
        <v>1</v>
      </c>
      <c r="CI354">
        <v>0</v>
      </c>
      <c r="CJ354">
        <v>0</v>
      </c>
      <c r="CK354">
        <v>1</v>
      </c>
      <c r="CL354">
        <v>0</v>
      </c>
      <c r="CN354" t="s">
        <v>109</v>
      </c>
      <c r="CO354" t="s">
        <v>110</v>
      </c>
      <c r="CP354" t="s">
        <v>111</v>
      </c>
      <c r="CQ354">
        <v>3934106</v>
      </c>
      <c r="CR354" t="s">
        <v>1142</v>
      </c>
      <c r="CS354" t="s">
        <v>1143</v>
      </c>
      <c r="CT354">
        <v>354</v>
      </c>
    </row>
    <row r="355" spans="1:98">
      <c r="A355">
        <v>354</v>
      </c>
      <c r="B355" t="s">
        <v>97</v>
      </c>
      <c r="C355">
        <v>30</v>
      </c>
      <c r="D355" t="s">
        <v>98</v>
      </c>
      <c r="E355" t="s">
        <v>156</v>
      </c>
      <c r="F355" t="s">
        <v>157</v>
      </c>
      <c r="G355" t="s">
        <v>117</v>
      </c>
      <c r="J355" t="s">
        <v>103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1</v>
      </c>
      <c r="Q355">
        <v>0</v>
      </c>
      <c r="R355">
        <v>0</v>
      </c>
      <c r="X355" t="s">
        <v>127</v>
      </c>
      <c r="Y355">
        <v>0</v>
      </c>
      <c r="Z355">
        <v>0</v>
      </c>
      <c r="AA355">
        <v>0</v>
      </c>
      <c r="AB355">
        <v>1</v>
      </c>
      <c r="AC355">
        <v>0</v>
      </c>
      <c r="AD355">
        <v>0</v>
      </c>
      <c r="AE355">
        <v>0</v>
      </c>
      <c r="AG355" t="s">
        <v>120</v>
      </c>
      <c r="AH355" t="s">
        <v>163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1</v>
      </c>
      <c r="AP355">
        <v>0</v>
      </c>
      <c r="BA355" t="s">
        <v>106</v>
      </c>
      <c r="BB355" t="e">
        <f ca="1">- Useful but _xludf.not as good as a regular degree</f>
        <v>#NAME?</v>
      </c>
      <c r="BD355" t="e">
        <f ca="1">- I am _xludf.not interested in vocational education</f>
        <v>#NAME?</v>
      </c>
      <c r="BE355">
        <v>1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N355" t="s">
        <v>107</v>
      </c>
      <c r="BQ355" t="e">
        <f ca="1">- _xludf.not available in _xludf.Arabic - Donâ€™t know how to _xludf.find/enroll in a suitable program</f>
        <v>#NAME?</v>
      </c>
      <c r="BR355">
        <v>0</v>
      </c>
      <c r="BS355">
        <v>0</v>
      </c>
      <c r="BT355">
        <v>0</v>
      </c>
      <c r="BU355">
        <v>1</v>
      </c>
      <c r="BV355">
        <v>0</v>
      </c>
      <c r="BW355">
        <v>1</v>
      </c>
      <c r="BX355" t="s">
        <v>108</v>
      </c>
      <c r="BY355" t="s">
        <v>550</v>
      </c>
      <c r="BZ355">
        <v>1</v>
      </c>
      <c r="CA355">
        <v>0</v>
      </c>
      <c r="CB355">
        <v>0</v>
      </c>
      <c r="CC355">
        <v>1</v>
      </c>
      <c r="CD355">
        <v>1</v>
      </c>
      <c r="CE355" t="e">
        <f ca="1">- Facebook groups/pages</f>
        <v>#NAME?</v>
      </c>
      <c r="CF355">
        <v>0</v>
      </c>
      <c r="CG355">
        <v>0</v>
      </c>
      <c r="CH355">
        <v>0</v>
      </c>
      <c r="CI355">
        <v>0</v>
      </c>
      <c r="CJ355">
        <v>0</v>
      </c>
      <c r="CK355">
        <v>1</v>
      </c>
      <c r="CL355">
        <v>0</v>
      </c>
      <c r="CN355" t="s">
        <v>109</v>
      </c>
      <c r="CO355" t="s">
        <v>110</v>
      </c>
      <c r="CP355" t="s">
        <v>111</v>
      </c>
      <c r="CQ355">
        <v>3934243</v>
      </c>
      <c r="CR355" t="s">
        <v>1144</v>
      </c>
      <c r="CS355" t="s">
        <v>1145</v>
      </c>
      <c r="CT355">
        <v>355</v>
      </c>
    </row>
    <row r="356" spans="1:98">
      <c r="A356">
        <v>355</v>
      </c>
      <c r="B356" t="s">
        <v>97</v>
      </c>
      <c r="C356">
        <v>28</v>
      </c>
      <c r="D356" t="s">
        <v>115</v>
      </c>
      <c r="E356" t="s">
        <v>156</v>
      </c>
      <c r="F356" t="s">
        <v>100</v>
      </c>
      <c r="G356" t="s">
        <v>117</v>
      </c>
      <c r="J356" t="s">
        <v>103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1</v>
      </c>
      <c r="Q356">
        <v>0</v>
      </c>
      <c r="R356">
        <v>0</v>
      </c>
      <c r="X356" t="s">
        <v>1146</v>
      </c>
      <c r="Y356">
        <v>1</v>
      </c>
      <c r="Z356">
        <v>0</v>
      </c>
      <c r="AA356">
        <v>0</v>
      </c>
      <c r="AB356">
        <v>1</v>
      </c>
      <c r="AC356">
        <v>0</v>
      </c>
      <c r="AD356">
        <v>1</v>
      </c>
      <c r="AE356">
        <v>0</v>
      </c>
      <c r="AG356" t="s">
        <v>120</v>
      </c>
      <c r="AH356" t="s">
        <v>146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1</v>
      </c>
      <c r="BA356" t="s">
        <v>107</v>
      </c>
      <c r="BB356" t="e">
        <f ca="1">- Very Useful _xludf.and provides a job opportunity _xludf.right away.</f>
        <v>#NAME?</v>
      </c>
      <c r="BD356" t="e">
        <f ca="1">- Project Management / Accountancy - Tourism / Restaurant _xludf.and hotel Management - Nursing / medical care</f>
        <v>#NAME?</v>
      </c>
      <c r="BE356">
        <v>0</v>
      </c>
      <c r="BF356">
        <v>0</v>
      </c>
      <c r="BG356">
        <v>1</v>
      </c>
      <c r="BH356">
        <v>1</v>
      </c>
      <c r="BI356">
        <v>1</v>
      </c>
      <c r="BJ356">
        <v>0</v>
      </c>
      <c r="BK356">
        <v>0</v>
      </c>
      <c r="BL356">
        <v>0</v>
      </c>
      <c r="BN356" t="s">
        <v>107</v>
      </c>
      <c r="BQ356" t="e">
        <f ca="1">- No internet connection / computer - Donâ€™t know how to _xludf.find/enroll in a suitable program</f>
        <v>#NAME?</v>
      </c>
      <c r="BR356">
        <v>0</v>
      </c>
      <c r="BS356">
        <v>0</v>
      </c>
      <c r="BT356">
        <v>1</v>
      </c>
      <c r="BU356">
        <v>1</v>
      </c>
      <c r="BV356">
        <v>0</v>
      </c>
      <c r="BW356">
        <v>0</v>
      </c>
      <c r="BX356" t="s">
        <v>108</v>
      </c>
      <c r="BY356" t="s">
        <v>199</v>
      </c>
      <c r="BZ356">
        <v>1</v>
      </c>
      <c r="CA356">
        <v>0</v>
      </c>
      <c r="CB356">
        <v>0</v>
      </c>
      <c r="CC356">
        <v>0</v>
      </c>
      <c r="CD356">
        <v>1</v>
      </c>
      <c r="CE356" t="e">
        <f ca="1">- Facebook groups/pages  - Friends</f>
        <v>#NAME?</v>
      </c>
      <c r="CF356">
        <v>1</v>
      </c>
      <c r="CG356">
        <v>0</v>
      </c>
      <c r="CH356">
        <v>0</v>
      </c>
      <c r="CI356">
        <v>0</v>
      </c>
      <c r="CJ356">
        <v>0</v>
      </c>
      <c r="CK356">
        <v>1</v>
      </c>
      <c r="CL356">
        <v>0</v>
      </c>
      <c r="CN356" t="s">
        <v>109</v>
      </c>
      <c r="CO356" t="s">
        <v>110</v>
      </c>
      <c r="CP356" t="s">
        <v>111</v>
      </c>
      <c r="CQ356">
        <v>3934388</v>
      </c>
      <c r="CR356" t="s">
        <v>1147</v>
      </c>
      <c r="CS356" t="s">
        <v>1148</v>
      </c>
      <c r="CT356">
        <v>356</v>
      </c>
    </row>
    <row r="357" spans="1:98">
      <c r="A357">
        <v>356</v>
      </c>
      <c r="B357" t="s">
        <v>245</v>
      </c>
      <c r="C357">
        <v>20</v>
      </c>
      <c r="D357" t="s">
        <v>115</v>
      </c>
      <c r="E357" t="s">
        <v>177</v>
      </c>
      <c r="F357" t="s">
        <v>183</v>
      </c>
      <c r="G357" t="s">
        <v>207</v>
      </c>
      <c r="J357" t="s">
        <v>139</v>
      </c>
      <c r="K357">
        <v>1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T357" t="s">
        <v>1149</v>
      </c>
      <c r="X357" t="s">
        <v>127</v>
      </c>
      <c r="Y357">
        <v>0</v>
      </c>
      <c r="Z357">
        <v>0</v>
      </c>
      <c r="AA357">
        <v>0</v>
      </c>
      <c r="AB357">
        <v>1</v>
      </c>
      <c r="AC357">
        <v>0</v>
      </c>
      <c r="AD357">
        <v>0</v>
      </c>
      <c r="AE357">
        <v>0</v>
      </c>
      <c r="AG357" t="s">
        <v>120</v>
      </c>
      <c r="AH357" t="s">
        <v>129</v>
      </c>
      <c r="AI357">
        <v>0</v>
      </c>
      <c r="AJ357">
        <v>1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BA357" t="s">
        <v>107</v>
      </c>
      <c r="BB357" t="e">
        <f ca="1">- Very Useful _xludf.and provides a job opportunity _xludf.right away.</f>
        <v>#NAME?</v>
      </c>
      <c r="BD357" t="e">
        <f ca="1">- I am _xludf.not interested in vocational education</f>
        <v>#NAME?</v>
      </c>
      <c r="BE357">
        <v>1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N357" t="s">
        <v>107</v>
      </c>
      <c r="BQ357" t="e">
        <f ca="1">- No internet connection / computer - Do _xludf.not _xludf.count towards a recognized qualification - _xludf.not available in subjects I want to study - _xludf.not available in _xludf.Arabic - Cannot afford The courses</f>
        <v>#NAME?</v>
      </c>
      <c r="BR357">
        <v>1</v>
      </c>
      <c r="BS357">
        <v>1</v>
      </c>
      <c r="BT357">
        <v>1</v>
      </c>
      <c r="BU357">
        <v>0</v>
      </c>
      <c r="BV357">
        <v>1</v>
      </c>
      <c r="BW357">
        <v>1</v>
      </c>
      <c r="BX357" t="s">
        <v>108</v>
      </c>
      <c r="BY357" t="s">
        <v>199</v>
      </c>
      <c r="BZ357">
        <v>1</v>
      </c>
      <c r="CA357">
        <v>0</v>
      </c>
      <c r="CB357">
        <v>0</v>
      </c>
      <c r="CC357">
        <v>0</v>
      </c>
      <c r="CD357">
        <v>1</v>
      </c>
      <c r="CE357" t="e">
        <f ca="1">- Facebook groups/pages  - Friends</f>
        <v>#NAME?</v>
      </c>
      <c r="CF357">
        <v>1</v>
      </c>
      <c r="CG357">
        <v>0</v>
      </c>
      <c r="CH357">
        <v>0</v>
      </c>
      <c r="CI357">
        <v>0</v>
      </c>
      <c r="CJ357">
        <v>0</v>
      </c>
      <c r="CK357">
        <v>1</v>
      </c>
      <c r="CL357">
        <v>0</v>
      </c>
      <c r="CN357" t="s">
        <v>109</v>
      </c>
      <c r="CO357" t="s">
        <v>110</v>
      </c>
      <c r="CP357" t="s">
        <v>111</v>
      </c>
      <c r="CQ357">
        <v>3934417</v>
      </c>
      <c r="CR357" t="s">
        <v>1150</v>
      </c>
      <c r="CS357" t="s">
        <v>1151</v>
      </c>
      <c r="CT357">
        <v>357</v>
      </c>
    </row>
    <row r="358" spans="1:98">
      <c r="A358">
        <v>357</v>
      </c>
      <c r="B358" t="s">
        <v>97</v>
      </c>
      <c r="C358">
        <v>28</v>
      </c>
      <c r="D358" t="s">
        <v>115</v>
      </c>
      <c r="E358" t="s">
        <v>168</v>
      </c>
      <c r="F358" t="s">
        <v>116</v>
      </c>
      <c r="G358" t="s">
        <v>117</v>
      </c>
      <c r="J358" t="s">
        <v>457</v>
      </c>
      <c r="K358">
        <v>0</v>
      </c>
      <c r="L358">
        <v>1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 t="s">
        <v>1152</v>
      </c>
      <c r="X358" t="s">
        <v>197</v>
      </c>
      <c r="Y358">
        <v>1</v>
      </c>
      <c r="Z358">
        <v>0</v>
      </c>
      <c r="AA358">
        <v>0</v>
      </c>
      <c r="AB358">
        <v>1</v>
      </c>
      <c r="AC358">
        <v>0</v>
      </c>
      <c r="AD358">
        <v>0</v>
      </c>
      <c r="AE358">
        <v>0</v>
      </c>
      <c r="AG358" t="s">
        <v>120</v>
      </c>
      <c r="AH358" t="s">
        <v>493</v>
      </c>
      <c r="AI358">
        <v>0</v>
      </c>
      <c r="AJ358">
        <v>1</v>
      </c>
      <c r="AK358">
        <v>0</v>
      </c>
      <c r="AL358">
        <v>0</v>
      </c>
      <c r="AM358">
        <v>0</v>
      </c>
      <c r="AN358">
        <v>1</v>
      </c>
      <c r="AO358">
        <v>1</v>
      </c>
      <c r="AP358">
        <v>1</v>
      </c>
      <c r="BA358" t="s">
        <v>107</v>
      </c>
      <c r="BB358" t="e">
        <f ca="1">- Very Useful _xludf.and provides a job opportunity _xludf.right away.</f>
        <v>#NAME?</v>
      </c>
      <c r="BD358" t="e">
        <f ca="1">- Project Management / Accountancy</f>
        <v>#NAME?</v>
      </c>
      <c r="BE358">
        <v>0</v>
      </c>
      <c r="BF358">
        <v>0</v>
      </c>
      <c r="BG358">
        <v>1</v>
      </c>
      <c r="BH358">
        <v>0</v>
      </c>
      <c r="BI358">
        <v>0</v>
      </c>
      <c r="BJ358">
        <v>0</v>
      </c>
      <c r="BK358">
        <v>0</v>
      </c>
      <c r="BL358">
        <v>0</v>
      </c>
      <c r="BN358" t="s">
        <v>107</v>
      </c>
      <c r="BQ358" t="e">
        <f ca="1">- No internet connection / computer - _xludf.not available in _xludf.Arabic - Cannot afford The courses - Donâ€™t know how to _xludf.find/enroll in a suitable program</f>
        <v>#NAME?</v>
      </c>
      <c r="BR358">
        <v>0</v>
      </c>
      <c r="BS358">
        <v>0</v>
      </c>
      <c r="BT358">
        <v>1</v>
      </c>
      <c r="BU358">
        <v>1</v>
      </c>
      <c r="BV358">
        <v>1</v>
      </c>
      <c r="BW358">
        <v>1</v>
      </c>
      <c r="BX358" t="s">
        <v>108</v>
      </c>
      <c r="BY358" t="e">
        <f ca="1">- _xludf.not worth The _xludf.time _xludf.or money spent on it - Useful but _xludf.not as good as going to university</f>
        <v>#NAME?</v>
      </c>
      <c r="BZ358">
        <v>1</v>
      </c>
      <c r="CA358">
        <v>1</v>
      </c>
      <c r="CB358">
        <v>0</v>
      </c>
      <c r="CC358">
        <v>0</v>
      </c>
      <c r="CD358">
        <v>0</v>
      </c>
      <c r="CE358" t="e">
        <f ca="1">- Facebook groups/pages  - Friends</f>
        <v>#NAME?</v>
      </c>
      <c r="CF358">
        <v>1</v>
      </c>
      <c r="CG358">
        <v>0</v>
      </c>
      <c r="CH358">
        <v>0</v>
      </c>
      <c r="CI358">
        <v>0</v>
      </c>
      <c r="CJ358">
        <v>0</v>
      </c>
      <c r="CK358">
        <v>1</v>
      </c>
      <c r="CL358">
        <v>0</v>
      </c>
      <c r="CN358" t="s">
        <v>109</v>
      </c>
      <c r="CO358" t="s">
        <v>110</v>
      </c>
      <c r="CP358" t="s">
        <v>111</v>
      </c>
      <c r="CQ358">
        <v>3934447</v>
      </c>
      <c r="CR358" t="s">
        <v>1153</v>
      </c>
      <c r="CS358" t="s">
        <v>1154</v>
      </c>
      <c r="CT358">
        <v>358</v>
      </c>
    </row>
    <row r="359" spans="1:98">
      <c r="A359">
        <v>358</v>
      </c>
      <c r="B359" t="s">
        <v>245</v>
      </c>
      <c r="C359">
        <v>20</v>
      </c>
      <c r="D359" t="s">
        <v>115</v>
      </c>
      <c r="E359" t="s">
        <v>177</v>
      </c>
      <c r="F359" t="s">
        <v>183</v>
      </c>
      <c r="G359" t="s">
        <v>207</v>
      </c>
      <c r="J359" t="s">
        <v>139</v>
      </c>
      <c r="K359">
        <v>1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T359" t="s">
        <v>1149</v>
      </c>
      <c r="X359" t="s">
        <v>127</v>
      </c>
      <c r="Y359">
        <v>0</v>
      </c>
      <c r="Z359">
        <v>0</v>
      </c>
      <c r="AA359">
        <v>0</v>
      </c>
      <c r="AB359">
        <v>1</v>
      </c>
      <c r="AC359">
        <v>0</v>
      </c>
      <c r="AD359">
        <v>0</v>
      </c>
      <c r="AE359">
        <v>0</v>
      </c>
      <c r="AG359" t="s">
        <v>120</v>
      </c>
      <c r="AH359" t="s">
        <v>129</v>
      </c>
      <c r="AI359">
        <v>0</v>
      </c>
      <c r="AJ359">
        <v>1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BA359" t="s">
        <v>107</v>
      </c>
      <c r="BB359" t="e">
        <f ca="1">- Useful but _xludf.not as good as a regular degree</f>
        <v>#NAME?</v>
      </c>
      <c r="BD359" t="e">
        <f ca="1">- I am _xludf.not interested in vocational education   Other</f>
        <v>#NAME?</v>
      </c>
      <c r="BE359">
        <v>1</v>
      </c>
      <c r="BF359">
        <v>1</v>
      </c>
      <c r="BG359">
        <v>0</v>
      </c>
      <c r="BH359">
        <v>0</v>
      </c>
      <c r="BI359">
        <v>0</v>
      </c>
      <c r="BJ359">
        <v>0</v>
      </c>
      <c r="BK359">
        <v>0</v>
      </c>
      <c r="BL359">
        <v>0</v>
      </c>
      <c r="BM359" t="s">
        <v>1149</v>
      </c>
      <c r="BN359" t="s">
        <v>107</v>
      </c>
      <c r="BQ359" t="e">
        <f ca="1">- No internet connection / computer - Do _xludf.not _xludf.count towards a recognized qualification - _xludf.not available in subjects I want to study - _xludf.not available in _xludf.Arabic - Cannot afford The courses</f>
        <v>#NAME?</v>
      </c>
      <c r="BR359">
        <v>1</v>
      </c>
      <c r="BS359">
        <v>1</v>
      </c>
      <c r="BT359">
        <v>1</v>
      </c>
      <c r="BU359">
        <v>0</v>
      </c>
      <c r="BV359">
        <v>1</v>
      </c>
      <c r="BW359">
        <v>1</v>
      </c>
      <c r="BX359" t="s">
        <v>108</v>
      </c>
      <c r="BY359" t="s">
        <v>199</v>
      </c>
      <c r="BZ359">
        <v>1</v>
      </c>
      <c r="CA359">
        <v>0</v>
      </c>
      <c r="CB359">
        <v>0</v>
      </c>
      <c r="CC359">
        <v>0</v>
      </c>
      <c r="CD359">
        <v>1</v>
      </c>
      <c r="CE359" t="e">
        <f ca="1">- Facebook groups/pages  - Friends</f>
        <v>#NAME?</v>
      </c>
      <c r="CF359">
        <v>1</v>
      </c>
      <c r="CG359">
        <v>0</v>
      </c>
      <c r="CH359">
        <v>0</v>
      </c>
      <c r="CI359">
        <v>0</v>
      </c>
      <c r="CJ359">
        <v>0</v>
      </c>
      <c r="CK359">
        <v>1</v>
      </c>
      <c r="CL359">
        <v>0</v>
      </c>
      <c r="CN359" t="s">
        <v>109</v>
      </c>
      <c r="CO359" t="s">
        <v>110</v>
      </c>
      <c r="CP359" t="s">
        <v>111</v>
      </c>
      <c r="CQ359">
        <v>3934498</v>
      </c>
      <c r="CR359" t="s">
        <v>1155</v>
      </c>
      <c r="CS359" t="s">
        <v>1156</v>
      </c>
      <c r="CT359">
        <v>359</v>
      </c>
    </row>
    <row r="360" spans="1:98">
      <c r="A360">
        <v>359</v>
      </c>
      <c r="B360" t="s">
        <v>167</v>
      </c>
      <c r="C360">
        <v>22</v>
      </c>
      <c r="D360" t="s">
        <v>98</v>
      </c>
      <c r="E360" t="s">
        <v>168</v>
      </c>
      <c r="F360" t="s">
        <v>169</v>
      </c>
      <c r="G360" t="s">
        <v>207</v>
      </c>
      <c r="J360" t="s">
        <v>139</v>
      </c>
      <c r="K360">
        <v>1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T360" t="s">
        <v>484</v>
      </c>
      <c r="X360" t="s">
        <v>308</v>
      </c>
      <c r="Y360">
        <v>0</v>
      </c>
      <c r="Z360">
        <v>0</v>
      </c>
      <c r="AA360">
        <v>0</v>
      </c>
      <c r="AB360">
        <v>0</v>
      </c>
      <c r="AC360">
        <v>1</v>
      </c>
      <c r="AD360">
        <v>0</v>
      </c>
      <c r="AE360">
        <v>0</v>
      </c>
      <c r="AG360" t="s">
        <v>137</v>
      </c>
      <c r="AH360" t="s">
        <v>129</v>
      </c>
      <c r="AI360">
        <v>0</v>
      </c>
      <c r="AJ360">
        <v>1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BA360" t="s">
        <v>107</v>
      </c>
      <c r="BB360" t="e">
        <f ca="1">- Useful but _xludf.not as good as a regular degree</f>
        <v>#NAME?</v>
      </c>
      <c r="BD360" t="e">
        <f ca="1">- I am _xludf.not interested in vocational education</f>
        <v>#NAME?</v>
      </c>
      <c r="BE360">
        <v>1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N360" t="s">
        <v>106</v>
      </c>
      <c r="BO360" t="s">
        <v>139</v>
      </c>
      <c r="BP360" t="s">
        <v>1157</v>
      </c>
      <c r="BX360" t="s">
        <v>108</v>
      </c>
      <c r="BY360" t="e">
        <f ca="1">- Useful but _xludf.not as good as going to university  - Difficult to access</f>
        <v>#NAME?</v>
      </c>
      <c r="BZ360">
        <v>1</v>
      </c>
      <c r="CA360">
        <v>0</v>
      </c>
      <c r="CB360">
        <v>0</v>
      </c>
      <c r="CC360">
        <v>1</v>
      </c>
      <c r="CD360">
        <v>0</v>
      </c>
      <c r="CE360" t="e">
        <f ca="1">- Facebook groups/pages</f>
        <v>#NAME?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1</v>
      </c>
      <c r="CL360">
        <v>0</v>
      </c>
      <c r="CN360" t="s">
        <v>109</v>
      </c>
      <c r="CO360" t="s">
        <v>110</v>
      </c>
      <c r="CP360" t="s">
        <v>111</v>
      </c>
      <c r="CQ360">
        <v>3934523</v>
      </c>
      <c r="CR360" t="s">
        <v>1158</v>
      </c>
      <c r="CS360" t="s">
        <v>1159</v>
      </c>
      <c r="CT360">
        <v>360</v>
      </c>
    </row>
    <row r="361" spans="1:98">
      <c r="A361">
        <v>360</v>
      </c>
      <c r="B361" t="s">
        <v>167</v>
      </c>
      <c r="C361">
        <v>31</v>
      </c>
      <c r="D361" t="s">
        <v>115</v>
      </c>
      <c r="E361" t="s">
        <v>151</v>
      </c>
      <c r="F361" t="s">
        <v>157</v>
      </c>
      <c r="G361" t="s">
        <v>117</v>
      </c>
      <c r="J361" t="s">
        <v>118</v>
      </c>
      <c r="K361">
        <v>0</v>
      </c>
      <c r="L361">
        <v>0</v>
      </c>
      <c r="M361">
        <v>0</v>
      </c>
      <c r="N361">
        <v>1</v>
      </c>
      <c r="O361">
        <v>0</v>
      </c>
      <c r="P361">
        <v>0</v>
      </c>
      <c r="Q361">
        <v>0</v>
      </c>
      <c r="R361">
        <v>0</v>
      </c>
      <c r="X361" t="s">
        <v>119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1</v>
      </c>
      <c r="AE361">
        <v>0</v>
      </c>
      <c r="AG361" t="s">
        <v>120</v>
      </c>
      <c r="AH361" t="s">
        <v>1160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1</v>
      </c>
      <c r="AO361">
        <v>0</v>
      </c>
      <c r="AP361">
        <v>1</v>
      </c>
      <c r="BA361" t="s">
        <v>107</v>
      </c>
      <c r="BB361" t="e">
        <f ca="1">- Useful but _xludf.not as good as a regular degree</f>
        <v>#NAME?</v>
      </c>
      <c r="BD361" t="e">
        <f ca="1">- Project Management / Accountancy</f>
        <v>#NAME?</v>
      </c>
      <c r="BE361">
        <v>0</v>
      </c>
      <c r="BF361">
        <v>0</v>
      </c>
      <c r="BG361">
        <v>1</v>
      </c>
      <c r="BH361">
        <v>0</v>
      </c>
      <c r="BI361">
        <v>0</v>
      </c>
      <c r="BJ361">
        <v>0</v>
      </c>
      <c r="BK361">
        <v>0</v>
      </c>
      <c r="BL361">
        <v>0</v>
      </c>
      <c r="BN361" t="s">
        <v>107</v>
      </c>
      <c r="BQ361" t="e">
        <f ca="1">- Do _xludf.not _xludf.count towards a recognized qualification - _xludf.not available in _xludf.Arabic</f>
        <v>#NAME?</v>
      </c>
      <c r="BR361">
        <v>0</v>
      </c>
      <c r="BS361">
        <v>1</v>
      </c>
      <c r="BT361">
        <v>0</v>
      </c>
      <c r="BU361">
        <v>0</v>
      </c>
      <c r="BV361">
        <v>0</v>
      </c>
      <c r="BW361">
        <v>1</v>
      </c>
      <c r="BX361" t="s">
        <v>108</v>
      </c>
      <c r="BY361" t="e">
        <f ca="1">- Useful but _xludf.not as good as going to university</f>
        <v>#NAME?</v>
      </c>
      <c r="BZ361">
        <v>1</v>
      </c>
      <c r="CA361">
        <v>0</v>
      </c>
      <c r="CB361">
        <v>0</v>
      </c>
      <c r="CC361">
        <v>0</v>
      </c>
      <c r="CD361">
        <v>0</v>
      </c>
      <c r="CE361" t="e">
        <f ca="1">- Facebook groups/pages DUBARAH</f>
        <v>#NAME?</v>
      </c>
      <c r="CF361">
        <v>0</v>
      </c>
      <c r="CG361">
        <v>1</v>
      </c>
      <c r="CH361">
        <v>0</v>
      </c>
      <c r="CI361">
        <v>0</v>
      </c>
      <c r="CJ361">
        <v>0</v>
      </c>
      <c r="CK361">
        <v>1</v>
      </c>
      <c r="CL361">
        <v>0</v>
      </c>
      <c r="CN361" t="s">
        <v>109</v>
      </c>
      <c r="CO361" t="s">
        <v>110</v>
      </c>
      <c r="CP361" t="s">
        <v>111</v>
      </c>
      <c r="CQ361">
        <v>3934849</v>
      </c>
      <c r="CR361" t="s">
        <v>1161</v>
      </c>
      <c r="CS361" t="s">
        <v>1162</v>
      </c>
      <c r="CT361">
        <v>361</v>
      </c>
    </row>
    <row r="362" spans="1:98">
      <c r="A362">
        <v>361</v>
      </c>
      <c r="B362" t="s">
        <v>182</v>
      </c>
      <c r="C362">
        <v>26</v>
      </c>
      <c r="D362" t="s">
        <v>98</v>
      </c>
      <c r="E362" t="s">
        <v>177</v>
      </c>
      <c r="F362" t="s">
        <v>157</v>
      </c>
      <c r="G362" t="s">
        <v>117</v>
      </c>
      <c r="J362" t="s">
        <v>134</v>
      </c>
      <c r="K362">
        <v>0</v>
      </c>
      <c r="L362">
        <v>1</v>
      </c>
      <c r="M362">
        <v>0</v>
      </c>
      <c r="N362">
        <v>0</v>
      </c>
      <c r="O362">
        <v>0</v>
      </c>
      <c r="P362">
        <v>1</v>
      </c>
      <c r="Q362">
        <v>0</v>
      </c>
      <c r="R362">
        <v>0</v>
      </c>
      <c r="S362" t="s">
        <v>1163</v>
      </c>
      <c r="X362" t="s">
        <v>238</v>
      </c>
      <c r="Y362">
        <v>0</v>
      </c>
      <c r="Z362">
        <v>0</v>
      </c>
      <c r="AA362">
        <v>1</v>
      </c>
      <c r="AB362">
        <v>0</v>
      </c>
      <c r="AC362">
        <v>0</v>
      </c>
      <c r="AD362">
        <v>0</v>
      </c>
      <c r="AE362">
        <v>0</v>
      </c>
      <c r="AG362" t="s">
        <v>120</v>
      </c>
      <c r="AH362" t="s">
        <v>158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1</v>
      </c>
      <c r="AO362">
        <v>0</v>
      </c>
      <c r="AP362">
        <v>0</v>
      </c>
      <c r="BA362" t="s">
        <v>107</v>
      </c>
      <c r="BB362" t="e">
        <f ca="1">- Useful but _xludf.not as good as a regular degree</f>
        <v>#NAME?</v>
      </c>
      <c r="BD362" t="s">
        <v>668</v>
      </c>
      <c r="BE362">
        <v>0</v>
      </c>
      <c r="BF362">
        <v>0</v>
      </c>
      <c r="BG362">
        <v>1</v>
      </c>
      <c r="BH362">
        <v>0</v>
      </c>
      <c r="BI362">
        <v>0</v>
      </c>
      <c r="BJ362">
        <v>0</v>
      </c>
      <c r="BK362">
        <v>0</v>
      </c>
      <c r="BL362">
        <v>1</v>
      </c>
      <c r="BN362" t="s">
        <v>107</v>
      </c>
      <c r="BQ362" t="e">
        <f ca="1">- Donâ€™t know how to _xludf.find/enroll in a suitable program</f>
        <v>#NAME?</v>
      </c>
      <c r="BR362">
        <v>0</v>
      </c>
      <c r="BS362">
        <v>0</v>
      </c>
      <c r="BT362">
        <v>0</v>
      </c>
      <c r="BU362">
        <v>1</v>
      </c>
      <c r="BV362">
        <v>0</v>
      </c>
      <c r="BW362">
        <v>0</v>
      </c>
      <c r="BX362" t="s">
        <v>108</v>
      </c>
      <c r="BY362" t="e">
        <f ca="1">- Difficult to access</f>
        <v>#NAME?</v>
      </c>
      <c r="BZ362">
        <v>0</v>
      </c>
      <c r="CA362">
        <v>0</v>
      </c>
      <c r="CB362">
        <v>0</v>
      </c>
      <c r="CC362">
        <v>1</v>
      </c>
      <c r="CD362">
        <v>0</v>
      </c>
      <c r="CE362" t="e">
        <f ca="1">- Friends</f>
        <v>#NAME?</v>
      </c>
      <c r="CF362">
        <v>1</v>
      </c>
      <c r="CG362">
        <v>0</v>
      </c>
      <c r="CH362">
        <v>0</v>
      </c>
      <c r="CI362">
        <v>0</v>
      </c>
      <c r="CJ362">
        <v>0</v>
      </c>
      <c r="CK362">
        <v>0</v>
      </c>
      <c r="CL362">
        <v>0</v>
      </c>
      <c r="CN362" t="s">
        <v>109</v>
      </c>
      <c r="CO362" t="s">
        <v>110</v>
      </c>
      <c r="CP362" t="s">
        <v>111</v>
      </c>
      <c r="CQ362">
        <v>3934905</v>
      </c>
      <c r="CR362" t="s">
        <v>1164</v>
      </c>
      <c r="CS362" t="s">
        <v>1165</v>
      </c>
      <c r="CT362">
        <v>362</v>
      </c>
    </row>
    <row r="363" spans="1:98">
      <c r="A363">
        <v>362</v>
      </c>
      <c r="B363" t="s">
        <v>167</v>
      </c>
      <c r="C363">
        <v>42</v>
      </c>
      <c r="D363" t="s">
        <v>115</v>
      </c>
      <c r="E363" t="s">
        <v>156</v>
      </c>
      <c r="F363" t="s">
        <v>169</v>
      </c>
      <c r="G363" t="s">
        <v>117</v>
      </c>
      <c r="J363" t="s">
        <v>103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1</v>
      </c>
      <c r="Q363">
        <v>0</v>
      </c>
      <c r="R363">
        <v>0</v>
      </c>
      <c r="X363" t="s">
        <v>119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1</v>
      </c>
      <c r="AE363">
        <v>0</v>
      </c>
      <c r="AG363" t="s">
        <v>120</v>
      </c>
      <c r="AH363" t="s">
        <v>129</v>
      </c>
      <c r="AI363">
        <v>0</v>
      </c>
      <c r="AJ363">
        <v>1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BA363" t="s">
        <v>107</v>
      </c>
      <c r="BB363" t="e">
        <f ca="1">- Very Useful _xludf.and provides a job opportunity _xludf.right away.</f>
        <v>#NAME?</v>
      </c>
      <c r="BD363" t="e">
        <f ca="1">- Tourism / Restaurant _xludf.and hotel Management</f>
        <v>#NAME?</v>
      </c>
      <c r="BE363">
        <v>0</v>
      </c>
      <c r="BF363">
        <v>0</v>
      </c>
      <c r="BG363">
        <v>0</v>
      </c>
      <c r="BH363">
        <v>1</v>
      </c>
      <c r="BI363">
        <v>0</v>
      </c>
      <c r="BJ363">
        <v>0</v>
      </c>
      <c r="BK363">
        <v>0</v>
      </c>
      <c r="BL363">
        <v>0</v>
      </c>
      <c r="BN363" t="s">
        <v>107</v>
      </c>
      <c r="BQ363" t="e">
        <f ca="1">- Cannot afford The courses</f>
        <v>#NAME?</v>
      </c>
      <c r="BR363">
        <v>0</v>
      </c>
      <c r="BS363">
        <v>0</v>
      </c>
      <c r="BT363">
        <v>0</v>
      </c>
      <c r="BU363">
        <v>0</v>
      </c>
      <c r="BV363">
        <v>1</v>
      </c>
      <c r="BW363">
        <v>0</v>
      </c>
      <c r="BX363" t="s">
        <v>108</v>
      </c>
      <c r="BY363" t="e">
        <f ca="1">- Useful but _xludf.not as good as going to university</f>
        <v>#NAME?</v>
      </c>
      <c r="BZ363">
        <v>1</v>
      </c>
      <c r="CA363">
        <v>0</v>
      </c>
      <c r="CB363">
        <v>0</v>
      </c>
      <c r="CC363">
        <v>0</v>
      </c>
      <c r="CD363">
        <v>0</v>
      </c>
      <c r="CE363" t="e">
        <f ca="1">- Facebook groups/pages  - Friends</f>
        <v>#NAME?</v>
      </c>
      <c r="CF363">
        <v>1</v>
      </c>
      <c r="CG363">
        <v>0</v>
      </c>
      <c r="CH363">
        <v>0</v>
      </c>
      <c r="CI363">
        <v>0</v>
      </c>
      <c r="CJ363">
        <v>0</v>
      </c>
      <c r="CK363">
        <v>1</v>
      </c>
      <c r="CL363">
        <v>0</v>
      </c>
      <c r="CN363" t="s">
        <v>109</v>
      </c>
      <c r="CO363" t="s">
        <v>110</v>
      </c>
      <c r="CP363" t="s">
        <v>111</v>
      </c>
      <c r="CQ363">
        <v>3934954</v>
      </c>
      <c r="CR363" t="s">
        <v>1166</v>
      </c>
      <c r="CS363" t="s">
        <v>1167</v>
      </c>
      <c r="CT363">
        <v>363</v>
      </c>
    </row>
    <row r="364" spans="1:98">
      <c r="A364">
        <v>363</v>
      </c>
      <c r="B364" t="s">
        <v>224</v>
      </c>
      <c r="C364">
        <v>18</v>
      </c>
      <c r="D364" t="s">
        <v>115</v>
      </c>
      <c r="E364" t="s">
        <v>156</v>
      </c>
      <c r="F364" t="s">
        <v>183</v>
      </c>
      <c r="G364" t="s">
        <v>207</v>
      </c>
      <c r="J364" t="s">
        <v>145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1</v>
      </c>
      <c r="R364">
        <v>0</v>
      </c>
      <c r="X364" t="s">
        <v>327</v>
      </c>
      <c r="Y364">
        <v>0</v>
      </c>
      <c r="Z364">
        <v>1</v>
      </c>
      <c r="AA364">
        <v>0</v>
      </c>
      <c r="AB364">
        <v>0</v>
      </c>
      <c r="AC364">
        <v>0</v>
      </c>
      <c r="AD364">
        <v>0</v>
      </c>
      <c r="AE364">
        <v>0</v>
      </c>
      <c r="AG364" t="s">
        <v>128</v>
      </c>
      <c r="AH364" t="s">
        <v>129</v>
      </c>
      <c r="AI364">
        <v>0</v>
      </c>
      <c r="AJ364">
        <v>1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BA364" t="s">
        <v>107</v>
      </c>
      <c r="BB364" t="e">
        <f ca="1">- _xludf.not Useful</f>
        <v>#NAME?</v>
      </c>
      <c r="BD364" t="e">
        <f ca="1">- I am _xludf.not interested in vocational education</f>
        <v>#NAME?</v>
      </c>
      <c r="BE364">
        <v>1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N364" t="s">
        <v>107</v>
      </c>
      <c r="BQ364" t="e">
        <f ca="1">- Do _xludf.not _xludf.count towards a recognized qualification - _xludf.not available in subjects I want to study</f>
        <v>#NAME?</v>
      </c>
      <c r="BR364">
        <v>1</v>
      </c>
      <c r="BS364">
        <v>1</v>
      </c>
      <c r="BT364">
        <v>0</v>
      </c>
      <c r="BU364">
        <v>0</v>
      </c>
      <c r="BV364">
        <v>0</v>
      </c>
      <c r="BW364">
        <v>0</v>
      </c>
      <c r="BX364" t="s">
        <v>108</v>
      </c>
      <c r="BY364" t="e">
        <f ca="1">- _xludf.not worth The _xludf.time _xludf.or money spent on it - Too Difficult to study alone</f>
        <v>#NAME?</v>
      </c>
      <c r="BZ364">
        <v>0</v>
      </c>
      <c r="CA364">
        <v>1</v>
      </c>
      <c r="CB364">
        <v>0</v>
      </c>
      <c r="CC364">
        <v>0</v>
      </c>
      <c r="CD364">
        <v>1</v>
      </c>
      <c r="CE364" t="e">
        <f ca="1">- Facebook groups/pages  - Friends</f>
        <v>#NAME?</v>
      </c>
      <c r="CF364">
        <v>1</v>
      </c>
      <c r="CG364">
        <v>0</v>
      </c>
      <c r="CH364">
        <v>0</v>
      </c>
      <c r="CI364">
        <v>0</v>
      </c>
      <c r="CJ364">
        <v>0</v>
      </c>
      <c r="CK364">
        <v>1</v>
      </c>
      <c r="CL364">
        <v>0</v>
      </c>
      <c r="CN364" t="s">
        <v>109</v>
      </c>
      <c r="CO364" t="s">
        <v>110</v>
      </c>
      <c r="CP364" t="s">
        <v>111</v>
      </c>
      <c r="CQ364">
        <v>3936448</v>
      </c>
      <c r="CR364" t="s">
        <v>1168</v>
      </c>
      <c r="CS364" t="s">
        <v>1169</v>
      </c>
      <c r="CT364">
        <v>364</v>
      </c>
    </row>
    <row r="365" spans="1:98">
      <c r="A365">
        <v>364</v>
      </c>
      <c r="B365" t="s">
        <v>97</v>
      </c>
      <c r="C365">
        <v>23</v>
      </c>
      <c r="D365" t="s">
        <v>115</v>
      </c>
      <c r="E365" t="s">
        <v>162</v>
      </c>
      <c r="F365" t="s">
        <v>100</v>
      </c>
      <c r="G365" t="s">
        <v>117</v>
      </c>
      <c r="J365" t="s">
        <v>492</v>
      </c>
      <c r="K365">
        <v>0</v>
      </c>
      <c r="L365">
        <v>0</v>
      </c>
      <c r="M365">
        <v>0</v>
      </c>
      <c r="N365">
        <v>0</v>
      </c>
      <c r="O365">
        <v>1</v>
      </c>
      <c r="P365">
        <v>1</v>
      </c>
      <c r="Q365">
        <v>0</v>
      </c>
      <c r="R365">
        <v>0</v>
      </c>
      <c r="X365" t="s">
        <v>136</v>
      </c>
      <c r="Y365">
        <v>0</v>
      </c>
      <c r="Z365">
        <v>0</v>
      </c>
      <c r="AA365">
        <v>0</v>
      </c>
      <c r="AB365">
        <v>1</v>
      </c>
      <c r="AC365">
        <v>1</v>
      </c>
      <c r="AD365">
        <v>0</v>
      </c>
      <c r="AE365">
        <v>0</v>
      </c>
      <c r="AG365" t="s">
        <v>128</v>
      </c>
      <c r="AH365" t="s">
        <v>216</v>
      </c>
      <c r="AI365">
        <v>0</v>
      </c>
      <c r="AJ365">
        <v>1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1</v>
      </c>
      <c r="BA365" t="s">
        <v>107</v>
      </c>
      <c r="BB365" t="e">
        <f ca="1">- Useful but _xludf.not as good as a regular degree</f>
        <v>#NAME?</v>
      </c>
      <c r="BD365" t="e">
        <f ca="1">- Mechanics _xludf.and machinery- Nursing / medical care</f>
        <v>#NAME?</v>
      </c>
      <c r="BE365">
        <v>0</v>
      </c>
      <c r="BF365">
        <v>0</v>
      </c>
      <c r="BG365">
        <v>0</v>
      </c>
      <c r="BH365">
        <v>0</v>
      </c>
      <c r="BI365">
        <v>1</v>
      </c>
      <c r="BJ365">
        <v>0</v>
      </c>
      <c r="BK365">
        <v>1</v>
      </c>
      <c r="BL365">
        <v>0</v>
      </c>
      <c r="BN365" t="s">
        <v>107</v>
      </c>
      <c r="BQ365" t="e">
        <f ca="1">- Do _xludf.not _xludf.count towards a recognized qualification - Cannot afford The courses</f>
        <v>#NAME?</v>
      </c>
      <c r="BR365">
        <v>0</v>
      </c>
      <c r="BS365">
        <v>1</v>
      </c>
      <c r="BT365">
        <v>0</v>
      </c>
      <c r="BU365">
        <v>0</v>
      </c>
      <c r="BV365">
        <v>1</v>
      </c>
      <c r="BW365">
        <v>0</v>
      </c>
      <c r="BX365" t="s">
        <v>108</v>
      </c>
      <c r="BY365" t="s">
        <v>199</v>
      </c>
      <c r="BZ365">
        <v>1</v>
      </c>
      <c r="CA365">
        <v>0</v>
      </c>
      <c r="CB365">
        <v>0</v>
      </c>
      <c r="CC365">
        <v>0</v>
      </c>
      <c r="CD365">
        <v>1</v>
      </c>
      <c r="CE365" t="e">
        <f ca="1">- Al-Fanar Media - Teachers</f>
        <v>#NAME?</v>
      </c>
      <c r="CF365">
        <v>0</v>
      </c>
      <c r="CG365">
        <v>0</v>
      </c>
      <c r="CH365">
        <v>1</v>
      </c>
      <c r="CI365">
        <v>1</v>
      </c>
      <c r="CJ365">
        <v>0</v>
      </c>
      <c r="CK365">
        <v>0</v>
      </c>
      <c r="CL365">
        <v>0</v>
      </c>
      <c r="CN365" t="s">
        <v>109</v>
      </c>
      <c r="CO365" t="s">
        <v>110</v>
      </c>
      <c r="CP365" t="s">
        <v>111</v>
      </c>
      <c r="CQ365">
        <v>3935007</v>
      </c>
      <c r="CR365" t="s">
        <v>1170</v>
      </c>
      <c r="CS365" t="s">
        <v>1171</v>
      </c>
      <c r="CT365">
        <v>365</v>
      </c>
    </row>
    <row r="366" spans="1:98">
      <c r="A366">
        <v>365</v>
      </c>
      <c r="B366" t="s">
        <v>533</v>
      </c>
      <c r="C366">
        <v>24</v>
      </c>
      <c r="D366" t="s">
        <v>115</v>
      </c>
      <c r="E366" t="s">
        <v>177</v>
      </c>
      <c r="F366" t="s">
        <v>183</v>
      </c>
      <c r="G366" t="s">
        <v>117</v>
      </c>
      <c r="J366" t="s">
        <v>1020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1</v>
      </c>
      <c r="Q366">
        <v>0</v>
      </c>
      <c r="R366">
        <v>1</v>
      </c>
      <c r="X366" t="s">
        <v>119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1</v>
      </c>
      <c r="AE366">
        <v>0</v>
      </c>
      <c r="AG366" t="s">
        <v>120</v>
      </c>
      <c r="AH366" t="s">
        <v>184</v>
      </c>
      <c r="AI366">
        <v>1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R366" t="s">
        <v>107</v>
      </c>
      <c r="AS366" t="e">
        <f ca="1">- Cannot contact public servants _xludf.or Teachers - Retrieving papers is expensive _xludf.now _xludf.and I Do _xludf.not Have The money - Have to go in person but can _xludf.not go _xludf.for security reasons</f>
        <v>#NAME?</v>
      </c>
      <c r="AT366">
        <v>0</v>
      </c>
      <c r="AU366">
        <v>1</v>
      </c>
      <c r="AV366">
        <v>1</v>
      </c>
      <c r="AW366">
        <v>0</v>
      </c>
      <c r="AX366">
        <v>1</v>
      </c>
      <c r="AY366">
        <v>0</v>
      </c>
      <c r="BA366" t="s">
        <v>107</v>
      </c>
      <c r="BB366" t="e">
        <f ca="1">- Useful but _xludf.not as good as a regular degree</f>
        <v>#NAME?</v>
      </c>
      <c r="BD366" t="e">
        <f ca="1">- Project Management / Accountancy - Nursing / medical care</f>
        <v>#NAME?</v>
      </c>
      <c r="BE366">
        <v>0</v>
      </c>
      <c r="BF366">
        <v>0</v>
      </c>
      <c r="BG366">
        <v>1</v>
      </c>
      <c r="BH366">
        <v>0</v>
      </c>
      <c r="BI366">
        <v>1</v>
      </c>
      <c r="BJ366">
        <v>0</v>
      </c>
      <c r="BK366">
        <v>0</v>
      </c>
      <c r="BL366">
        <v>0</v>
      </c>
      <c r="BN366" t="s">
        <v>107</v>
      </c>
      <c r="BQ366" t="e">
        <f ca="1">- Cannot afford The courses</f>
        <v>#NAME?</v>
      </c>
      <c r="BR366">
        <v>0</v>
      </c>
      <c r="BS366">
        <v>0</v>
      </c>
      <c r="BT366">
        <v>0</v>
      </c>
      <c r="BU366">
        <v>0</v>
      </c>
      <c r="BV366">
        <v>1</v>
      </c>
      <c r="BW366">
        <v>0</v>
      </c>
      <c r="BX366" t="s">
        <v>108</v>
      </c>
      <c r="BY366" t="e">
        <f ca="1">- Very Useful, as good as a regular degree - Useful but _xludf.not as good as going to university</f>
        <v>#NAME?</v>
      </c>
      <c r="BZ366">
        <v>1</v>
      </c>
      <c r="CA366">
        <v>0</v>
      </c>
      <c r="CB366">
        <v>1</v>
      </c>
      <c r="CC366">
        <v>0</v>
      </c>
      <c r="CD366">
        <v>0</v>
      </c>
      <c r="CE366" t="e">
        <f ca="1">- Friends - Teachers</f>
        <v>#NAME?</v>
      </c>
      <c r="CF366">
        <v>1</v>
      </c>
      <c r="CG366">
        <v>0</v>
      </c>
      <c r="CH366">
        <v>1</v>
      </c>
      <c r="CI366">
        <v>0</v>
      </c>
      <c r="CJ366">
        <v>0</v>
      </c>
      <c r="CK366">
        <v>0</v>
      </c>
      <c r="CL366">
        <v>0</v>
      </c>
      <c r="CN366" t="s">
        <v>109</v>
      </c>
      <c r="CO366" t="s">
        <v>110</v>
      </c>
      <c r="CP366" t="s">
        <v>111</v>
      </c>
      <c r="CQ366">
        <v>3935044</v>
      </c>
      <c r="CR366" t="s">
        <v>1172</v>
      </c>
      <c r="CS366" t="s">
        <v>1173</v>
      </c>
      <c r="CT366">
        <v>366</v>
      </c>
    </row>
    <row r="367" spans="1:98">
      <c r="A367">
        <v>366</v>
      </c>
      <c r="B367" t="s">
        <v>97</v>
      </c>
      <c r="C367">
        <v>23</v>
      </c>
      <c r="D367" t="s">
        <v>115</v>
      </c>
      <c r="E367" t="s">
        <v>162</v>
      </c>
      <c r="F367" t="s">
        <v>100</v>
      </c>
      <c r="G367" t="s">
        <v>117</v>
      </c>
      <c r="J367" t="s">
        <v>492</v>
      </c>
      <c r="K367">
        <v>0</v>
      </c>
      <c r="L367">
        <v>0</v>
      </c>
      <c r="M367">
        <v>0</v>
      </c>
      <c r="N367">
        <v>0</v>
      </c>
      <c r="O367">
        <v>1</v>
      </c>
      <c r="P367">
        <v>1</v>
      </c>
      <c r="Q367">
        <v>0</v>
      </c>
      <c r="R367">
        <v>0</v>
      </c>
      <c r="X367" t="s">
        <v>136</v>
      </c>
      <c r="Y367">
        <v>0</v>
      </c>
      <c r="Z367">
        <v>0</v>
      </c>
      <c r="AA367">
        <v>0</v>
      </c>
      <c r="AB367">
        <v>1</v>
      </c>
      <c r="AC367">
        <v>1</v>
      </c>
      <c r="AD367">
        <v>0</v>
      </c>
      <c r="AE367">
        <v>0</v>
      </c>
      <c r="AG367" t="s">
        <v>128</v>
      </c>
      <c r="AH367" t="s">
        <v>216</v>
      </c>
      <c r="AI367">
        <v>0</v>
      </c>
      <c r="AJ367">
        <v>1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1</v>
      </c>
      <c r="BA367" t="s">
        <v>107</v>
      </c>
      <c r="BB367" t="e">
        <f ca="1">- Useful but _xludf.not as good as a regular degree</f>
        <v>#NAME?</v>
      </c>
      <c r="BD367" t="e">
        <f ca="1">- Construction (builder, carpenter, electrician, blacksmith) - Nursing / medical care</f>
        <v>#NAME?</v>
      </c>
      <c r="BE367">
        <v>0</v>
      </c>
      <c r="BF367">
        <v>0</v>
      </c>
      <c r="BG367">
        <v>0</v>
      </c>
      <c r="BH367">
        <v>0</v>
      </c>
      <c r="BI367">
        <v>1</v>
      </c>
      <c r="BJ367">
        <v>1</v>
      </c>
      <c r="BK367">
        <v>0</v>
      </c>
      <c r="BL367">
        <v>0</v>
      </c>
      <c r="BN367" t="s">
        <v>107</v>
      </c>
      <c r="BQ367" t="e">
        <f ca="1">- No internet connection / computer - Do _xludf.not _xludf.count towards a recognized qualification</f>
        <v>#NAME?</v>
      </c>
      <c r="BR367">
        <v>0</v>
      </c>
      <c r="BS367">
        <v>1</v>
      </c>
      <c r="BT367">
        <v>1</v>
      </c>
      <c r="BU367">
        <v>0</v>
      </c>
      <c r="BV367">
        <v>0</v>
      </c>
      <c r="BW367">
        <v>0</v>
      </c>
      <c r="BX367" t="s">
        <v>108</v>
      </c>
      <c r="BY367" t="s">
        <v>199</v>
      </c>
      <c r="BZ367">
        <v>1</v>
      </c>
      <c r="CA367">
        <v>0</v>
      </c>
      <c r="CB367">
        <v>0</v>
      </c>
      <c r="CC367">
        <v>0</v>
      </c>
      <c r="CD367">
        <v>1</v>
      </c>
      <c r="CE367" t="e">
        <f ca="1">- Al-Fanar Media - Teachers</f>
        <v>#NAME?</v>
      </c>
      <c r="CF367">
        <v>0</v>
      </c>
      <c r="CG367">
        <v>0</v>
      </c>
      <c r="CH367">
        <v>1</v>
      </c>
      <c r="CI367">
        <v>1</v>
      </c>
      <c r="CJ367">
        <v>0</v>
      </c>
      <c r="CK367">
        <v>0</v>
      </c>
      <c r="CL367">
        <v>0</v>
      </c>
      <c r="CN367" t="s">
        <v>109</v>
      </c>
      <c r="CO367" t="s">
        <v>110</v>
      </c>
      <c r="CP367" t="s">
        <v>111</v>
      </c>
      <c r="CQ367">
        <v>3935207</v>
      </c>
      <c r="CR367" t="s">
        <v>1174</v>
      </c>
      <c r="CS367" t="s">
        <v>1175</v>
      </c>
      <c r="CT367">
        <v>367</v>
      </c>
    </row>
    <row r="368" spans="1:98">
      <c r="A368">
        <v>367</v>
      </c>
      <c r="B368" t="s">
        <v>533</v>
      </c>
      <c r="C368">
        <v>21</v>
      </c>
      <c r="D368" t="s">
        <v>115</v>
      </c>
      <c r="E368" t="s">
        <v>177</v>
      </c>
      <c r="F368" t="s">
        <v>100</v>
      </c>
      <c r="G368" t="s">
        <v>117</v>
      </c>
      <c r="J368" t="s">
        <v>1176</v>
      </c>
      <c r="K368">
        <v>0</v>
      </c>
      <c r="L368">
        <v>1</v>
      </c>
      <c r="M368">
        <v>0</v>
      </c>
      <c r="N368">
        <v>0</v>
      </c>
      <c r="O368">
        <v>1</v>
      </c>
      <c r="P368">
        <v>0</v>
      </c>
      <c r="Q368">
        <v>0</v>
      </c>
      <c r="R368">
        <v>0</v>
      </c>
      <c r="S368" t="s">
        <v>760</v>
      </c>
      <c r="X368" t="s">
        <v>127</v>
      </c>
      <c r="Y368">
        <v>0</v>
      </c>
      <c r="Z368">
        <v>0</v>
      </c>
      <c r="AA368">
        <v>0</v>
      </c>
      <c r="AB368">
        <v>1</v>
      </c>
      <c r="AC368">
        <v>0</v>
      </c>
      <c r="AD368">
        <v>0</v>
      </c>
      <c r="AE368">
        <v>0</v>
      </c>
      <c r="AG368" t="s">
        <v>120</v>
      </c>
      <c r="AH368" t="s">
        <v>184</v>
      </c>
      <c r="AI368">
        <v>1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R368" t="s">
        <v>106</v>
      </c>
      <c r="AS368" t="e">
        <f ca="1">- Retrieving papers is expensive _xludf.now _xludf.and I Do _xludf.not Have The money</f>
        <v>#NAME?</v>
      </c>
      <c r="AT368">
        <v>0</v>
      </c>
      <c r="AU368">
        <v>0</v>
      </c>
      <c r="AV368">
        <v>0</v>
      </c>
      <c r="AW368">
        <v>0</v>
      </c>
      <c r="AX368">
        <v>1</v>
      </c>
      <c r="AY368">
        <v>0</v>
      </c>
      <c r="BA368" t="s">
        <v>107</v>
      </c>
      <c r="BB368" t="e">
        <f ca="1">- Useful but _xludf.not as good as a regular degree</f>
        <v>#NAME?</v>
      </c>
      <c r="BD368" t="s">
        <v>139</v>
      </c>
      <c r="BE368">
        <v>0</v>
      </c>
      <c r="BF368">
        <v>1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 t="s">
        <v>952</v>
      </c>
      <c r="BN368" t="s">
        <v>107</v>
      </c>
      <c r="BQ368" t="e">
        <f ca="1">- Cannot afford The courses</f>
        <v>#NAME?</v>
      </c>
      <c r="BR368">
        <v>0</v>
      </c>
      <c r="BS368">
        <v>0</v>
      </c>
      <c r="BT368">
        <v>0</v>
      </c>
      <c r="BU368">
        <v>0</v>
      </c>
      <c r="BV368">
        <v>1</v>
      </c>
      <c r="BW368">
        <v>0</v>
      </c>
      <c r="BX368" t="s">
        <v>108</v>
      </c>
      <c r="BY368" t="e">
        <f ca="1">- Useful but _xludf.not as good as going to university  - Difficult to access</f>
        <v>#NAME?</v>
      </c>
      <c r="BZ368">
        <v>1</v>
      </c>
      <c r="CA368">
        <v>0</v>
      </c>
      <c r="CB368">
        <v>0</v>
      </c>
      <c r="CC368">
        <v>1</v>
      </c>
      <c r="CD368">
        <v>0</v>
      </c>
      <c r="CE368" t="e">
        <f ca="1">- Friends - Teachers</f>
        <v>#NAME?</v>
      </c>
      <c r="CF368">
        <v>1</v>
      </c>
      <c r="CG368">
        <v>0</v>
      </c>
      <c r="CH368">
        <v>1</v>
      </c>
      <c r="CI368">
        <v>0</v>
      </c>
      <c r="CJ368">
        <v>0</v>
      </c>
      <c r="CK368">
        <v>0</v>
      </c>
      <c r="CL368">
        <v>0</v>
      </c>
      <c r="CN368" t="s">
        <v>109</v>
      </c>
      <c r="CO368" t="s">
        <v>110</v>
      </c>
      <c r="CP368" t="s">
        <v>111</v>
      </c>
      <c r="CQ368">
        <v>3935426</v>
      </c>
      <c r="CR368" t="s">
        <v>1177</v>
      </c>
      <c r="CS368" t="s">
        <v>1178</v>
      </c>
      <c r="CT368">
        <v>368</v>
      </c>
    </row>
    <row r="369" spans="1:98">
      <c r="A369">
        <v>368</v>
      </c>
      <c r="B369" t="s">
        <v>97</v>
      </c>
      <c r="C369">
        <v>23</v>
      </c>
      <c r="D369" t="s">
        <v>115</v>
      </c>
      <c r="E369" t="s">
        <v>133</v>
      </c>
      <c r="F369" t="s">
        <v>100</v>
      </c>
      <c r="G369" t="s">
        <v>117</v>
      </c>
      <c r="J369" t="s">
        <v>208</v>
      </c>
      <c r="K369">
        <v>0</v>
      </c>
      <c r="L369">
        <v>0</v>
      </c>
      <c r="M369">
        <v>1</v>
      </c>
      <c r="N369">
        <v>0</v>
      </c>
      <c r="O369">
        <v>0</v>
      </c>
      <c r="P369">
        <v>0</v>
      </c>
      <c r="Q369">
        <v>1</v>
      </c>
      <c r="R369">
        <v>0</v>
      </c>
      <c r="X369" t="s">
        <v>305</v>
      </c>
      <c r="Y369">
        <v>0</v>
      </c>
      <c r="Z369">
        <v>0</v>
      </c>
      <c r="AA369">
        <v>0</v>
      </c>
      <c r="AB369">
        <v>1</v>
      </c>
      <c r="AC369">
        <v>1</v>
      </c>
      <c r="AD369">
        <v>1</v>
      </c>
      <c r="AE369">
        <v>0</v>
      </c>
      <c r="AG369" t="s">
        <v>120</v>
      </c>
      <c r="AH369" t="s">
        <v>569</v>
      </c>
      <c r="AI369">
        <v>0</v>
      </c>
      <c r="AJ369">
        <v>1</v>
      </c>
      <c r="AK369">
        <v>0</v>
      </c>
      <c r="AL369">
        <v>0</v>
      </c>
      <c r="AM369">
        <v>1</v>
      </c>
      <c r="AN369">
        <v>0</v>
      </c>
      <c r="AO369">
        <v>0</v>
      </c>
      <c r="AP369">
        <v>0</v>
      </c>
      <c r="BA369" t="s">
        <v>107</v>
      </c>
      <c r="BB369" t="e">
        <f ca="1">- Useful but _xludf.not as good as a regular degree</f>
        <v>#NAME?</v>
      </c>
      <c r="BD369" t="e">
        <f ca="1">- Mechanics _xludf.and machinery</f>
        <v>#NAME?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1</v>
      </c>
      <c r="BL369">
        <v>0</v>
      </c>
      <c r="BN369" t="s">
        <v>107</v>
      </c>
      <c r="BQ369" t="e">
        <f ca="1">- Do _xludf.not _xludf.count towards a recognized qualification - _xludf.not available in subjects I want to study - Cannot afford The courses - Donâ€™t know how to _xludf.find/enroll in a suitable program</f>
        <v>#NAME?</v>
      </c>
      <c r="BR369">
        <v>1</v>
      </c>
      <c r="BS369">
        <v>1</v>
      </c>
      <c r="BT369">
        <v>0</v>
      </c>
      <c r="BU369">
        <v>1</v>
      </c>
      <c r="BV369">
        <v>1</v>
      </c>
      <c r="BW369">
        <v>0</v>
      </c>
      <c r="BX369" t="s">
        <v>179</v>
      </c>
      <c r="BY369" t="e">
        <f ca="1">- Useful but _xludf.not as good as going to university</f>
        <v>#NAME?</v>
      </c>
      <c r="BZ369">
        <v>1</v>
      </c>
      <c r="CA369">
        <v>0</v>
      </c>
      <c r="CB369">
        <v>0</v>
      </c>
      <c r="CC369">
        <v>0</v>
      </c>
      <c r="CD369">
        <v>0</v>
      </c>
      <c r="CE369" t="e">
        <f ca="1">- Facebook groups/pages  - Friends</f>
        <v>#NAME?</v>
      </c>
      <c r="CF369">
        <v>1</v>
      </c>
      <c r="CG369">
        <v>0</v>
      </c>
      <c r="CH369">
        <v>0</v>
      </c>
      <c r="CI369">
        <v>0</v>
      </c>
      <c r="CJ369">
        <v>0</v>
      </c>
      <c r="CK369">
        <v>1</v>
      </c>
      <c r="CL369">
        <v>0</v>
      </c>
      <c r="CN369" t="s">
        <v>109</v>
      </c>
      <c r="CO369" t="s">
        <v>110</v>
      </c>
      <c r="CP369" t="s">
        <v>111</v>
      </c>
      <c r="CQ369">
        <v>3935534</v>
      </c>
      <c r="CR369" t="s">
        <v>1179</v>
      </c>
      <c r="CS369" t="s">
        <v>1180</v>
      </c>
      <c r="CT369">
        <v>369</v>
      </c>
    </row>
    <row r="370" spans="1:98">
      <c r="A370">
        <v>369</v>
      </c>
      <c r="B370" t="s">
        <v>97</v>
      </c>
      <c r="C370">
        <v>31</v>
      </c>
      <c r="D370" t="s">
        <v>98</v>
      </c>
      <c r="E370" t="s">
        <v>133</v>
      </c>
      <c r="F370" t="s">
        <v>157</v>
      </c>
      <c r="G370" t="s">
        <v>117</v>
      </c>
      <c r="J370" t="s">
        <v>254</v>
      </c>
      <c r="K370">
        <v>0</v>
      </c>
      <c r="L370">
        <v>0</v>
      </c>
      <c r="M370">
        <v>0</v>
      </c>
      <c r="N370">
        <v>1</v>
      </c>
      <c r="O370">
        <v>1</v>
      </c>
      <c r="P370">
        <v>0</v>
      </c>
      <c r="Q370">
        <v>0</v>
      </c>
      <c r="R370">
        <v>0</v>
      </c>
      <c r="X370" t="s">
        <v>127</v>
      </c>
      <c r="Y370">
        <v>0</v>
      </c>
      <c r="Z370">
        <v>0</v>
      </c>
      <c r="AA370">
        <v>0</v>
      </c>
      <c r="AB370">
        <v>1</v>
      </c>
      <c r="AC370">
        <v>0</v>
      </c>
      <c r="AD370">
        <v>0</v>
      </c>
      <c r="AE370">
        <v>0</v>
      </c>
      <c r="AG370" t="s">
        <v>137</v>
      </c>
      <c r="AH370" t="s">
        <v>163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1</v>
      </c>
      <c r="AP370">
        <v>0</v>
      </c>
      <c r="BA370" t="s">
        <v>107</v>
      </c>
      <c r="BB370" t="e">
        <f ca="1">- Useful but _xludf.not as good as a regular degree</f>
        <v>#NAME?</v>
      </c>
      <c r="BD370" t="e">
        <f ca="1">- Project Management / Accountancy - Tourism / Restaurant _xludf.and hotel Management</f>
        <v>#NAME?</v>
      </c>
      <c r="BE370">
        <v>0</v>
      </c>
      <c r="BF370">
        <v>0</v>
      </c>
      <c r="BG370">
        <v>1</v>
      </c>
      <c r="BH370">
        <v>1</v>
      </c>
      <c r="BI370">
        <v>0</v>
      </c>
      <c r="BJ370">
        <v>0</v>
      </c>
      <c r="BK370">
        <v>0</v>
      </c>
      <c r="BL370">
        <v>0</v>
      </c>
      <c r="BN370" t="s">
        <v>107</v>
      </c>
      <c r="BQ370" t="e">
        <f ca="1">- Do _xludf.not _xludf.count towards a recognized qualification - _xludf.not available in subjects I want to study - Cannot afford The courses - Donâ€™t know how to _xludf.find/enroll in a suitable program</f>
        <v>#NAME?</v>
      </c>
      <c r="BR370">
        <v>1</v>
      </c>
      <c r="BS370">
        <v>1</v>
      </c>
      <c r="BT370">
        <v>0</v>
      </c>
      <c r="BU370">
        <v>1</v>
      </c>
      <c r="BV370">
        <v>1</v>
      </c>
      <c r="BW370">
        <v>0</v>
      </c>
      <c r="BX370" t="s">
        <v>179</v>
      </c>
      <c r="BY370" t="e">
        <f ca="1">- Useful but _xludf.not as good as going to university</f>
        <v>#NAME?</v>
      </c>
      <c r="BZ370">
        <v>1</v>
      </c>
      <c r="CA370">
        <v>0</v>
      </c>
      <c r="CB370">
        <v>0</v>
      </c>
      <c r="CC370">
        <v>0</v>
      </c>
      <c r="CD370">
        <v>0</v>
      </c>
      <c r="CE370" t="e">
        <f ca="1">- Facebook groups/pages  - Friends</f>
        <v>#NAME?</v>
      </c>
      <c r="CF370">
        <v>1</v>
      </c>
      <c r="CG370">
        <v>0</v>
      </c>
      <c r="CH370">
        <v>0</v>
      </c>
      <c r="CI370">
        <v>0</v>
      </c>
      <c r="CJ370">
        <v>0</v>
      </c>
      <c r="CK370">
        <v>1</v>
      </c>
      <c r="CL370">
        <v>0</v>
      </c>
      <c r="CN370" t="s">
        <v>109</v>
      </c>
      <c r="CO370" t="s">
        <v>110</v>
      </c>
      <c r="CP370" t="s">
        <v>111</v>
      </c>
      <c r="CQ370">
        <v>3935612</v>
      </c>
      <c r="CR370" t="s">
        <v>1181</v>
      </c>
      <c r="CS370" t="s">
        <v>1182</v>
      </c>
      <c r="CT370">
        <v>370</v>
      </c>
    </row>
    <row r="371" spans="1:98">
      <c r="A371">
        <v>370</v>
      </c>
      <c r="B371" t="s">
        <v>97</v>
      </c>
      <c r="C371">
        <v>29</v>
      </c>
      <c r="D371" t="s">
        <v>98</v>
      </c>
      <c r="E371" t="s">
        <v>162</v>
      </c>
      <c r="F371" t="s">
        <v>157</v>
      </c>
      <c r="G371" t="s">
        <v>117</v>
      </c>
      <c r="J371" t="s">
        <v>457</v>
      </c>
      <c r="K371">
        <v>0</v>
      </c>
      <c r="L371">
        <v>1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 t="s">
        <v>1183</v>
      </c>
      <c r="X371" t="s">
        <v>197</v>
      </c>
      <c r="Y371">
        <v>1</v>
      </c>
      <c r="Z371">
        <v>0</v>
      </c>
      <c r="AA371">
        <v>0</v>
      </c>
      <c r="AB371">
        <v>1</v>
      </c>
      <c r="AC371">
        <v>0</v>
      </c>
      <c r="AD371">
        <v>0</v>
      </c>
      <c r="AE371">
        <v>0</v>
      </c>
      <c r="AG371" t="s">
        <v>137</v>
      </c>
      <c r="AH371" t="s">
        <v>1184</v>
      </c>
      <c r="AI371">
        <v>0</v>
      </c>
      <c r="AJ371">
        <v>0</v>
      </c>
      <c r="AK371">
        <v>1</v>
      </c>
      <c r="AL371">
        <v>0</v>
      </c>
      <c r="AM371">
        <v>0</v>
      </c>
      <c r="AN371">
        <v>0</v>
      </c>
      <c r="AO371">
        <v>0</v>
      </c>
      <c r="AP371">
        <v>1</v>
      </c>
      <c r="AQ371" t="s">
        <v>1117</v>
      </c>
      <c r="BA371" t="s">
        <v>107</v>
      </c>
      <c r="BB371" t="e">
        <f ca="1">- Useful but _xludf.not as good as a regular degree</f>
        <v>#NAME?</v>
      </c>
      <c r="BD371" t="e">
        <f ca="1">- I am _xludf.not interested in vocational education</f>
        <v>#NAME?</v>
      </c>
      <c r="BE371">
        <v>1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N371" t="s">
        <v>107</v>
      </c>
      <c r="BQ371" t="e">
        <f ca="1">- Cannot afford The courses - Donâ€™t know how to _xludf.find/enroll in a suitable program</f>
        <v>#NAME?</v>
      </c>
      <c r="BR371">
        <v>0</v>
      </c>
      <c r="BS371">
        <v>0</v>
      </c>
      <c r="BT371">
        <v>0</v>
      </c>
      <c r="BU371">
        <v>1</v>
      </c>
      <c r="BV371">
        <v>1</v>
      </c>
      <c r="BW371">
        <v>0</v>
      </c>
      <c r="BX371" t="s">
        <v>108</v>
      </c>
      <c r="BY371" t="e">
        <f ca="1">- Too Difficult to study alone</f>
        <v>#NAME?</v>
      </c>
      <c r="BZ371">
        <v>0</v>
      </c>
      <c r="CA371">
        <v>0</v>
      </c>
      <c r="CB371">
        <v>0</v>
      </c>
      <c r="CC371">
        <v>0</v>
      </c>
      <c r="CD371">
        <v>1</v>
      </c>
      <c r="CE371" t="e">
        <f ca="1">- Facebook groups/pages  - Friends</f>
        <v>#NAME?</v>
      </c>
      <c r="CF371">
        <v>1</v>
      </c>
      <c r="CG371">
        <v>0</v>
      </c>
      <c r="CH371">
        <v>0</v>
      </c>
      <c r="CI371">
        <v>0</v>
      </c>
      <c r="CJ371">
        <v>0</v>
      </c>
      <c r="CK371">
        <v>1</v>
      </c>
      <c r="CL371">
        <v>0</v>
      </c>
      <c r="CN371" t="s">
        <v>109</v>
      </c>
      <c r="CO371" t="s">
        <v>110</v>
      </c>
      <c r="CP371" t="s">
        <v>111</v>
      </c>
      <c r="CQ371">
        <v>3935621</v>
      </c>
      <c r="CR371" t="s">
        <v>1185</v>
      </c>
      <c r="CS371" t="s">
        <v>1186</v>
      </c>
      <c r="CT371">
        <v>371</v>
      </c>
    </row>
    <row r="372" spans="1:98">
      <c r="A372">
        <v>371</v>
      </c>
      <c r="B372" t="s">
        <v>114</v>
      </c>
      <c r="C372">
        <v>28</v>
      </c>
      <c r="D372" t="s">
        <v>98</v>
      </c>
      <c r="E372" t="s">
        <v>177</v>
      </c>
      <c r="F372" t="s">
        <v>100</v>
      </c>
      <c r="G372" t="s">
        <v>117</v>
      </c>
      <c r="J372" t="s">
        <v>621</v>
      </c>
      <c r="K372">
        <v>1</v>
      </c>
      <c r="L372">
        <v>0</v>
      </c>
      <c r="M372">
        <v>0</v>
      </c>
      <c r="N372">
        <v>0</v>
      </c>
      <c r="O372">
        <v>0</v>
      </c>
      <c r="P372">
        <v>1</v>
      </c>
      <c r="Q372">
        <v>0</v>
      </c>
      <c r="R372">
        <v>0</v>
      </c>
      <c r="T372" t="s">
        <v>1187</v>
      </c>
      <c r="X372" t="s">
        <v>209</v>
      </c>
      <c r="Y372">
        <v>0</v>
      </c>
      <c r="Z372">
        <v>0</v>
      </c>
      <c r="AA372">
        <v>0</v>
      </c>
      <c r="AB372">
        <v>1</v>
      </c>
      <c r="AC372">
        <v>0</v>
      </c>
      <c r="AD372">
        <v>1</v>
      </c>
      <c r="AE372">
        <v>0</v>
      </c>
      <c r="AG372" t="s">
        <v>120</v>
      </c>
      <c r="AH372" t="s">
        <v>216</v>
      </c>
      <c r="AI372">
        <v>0</v>
      </c>
      <c r="AJ372">
        <v>1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1</v>
      </c>
      <c r="BA372" t="s">
        <v>106</v>
      </c>
      <c r="BB372" t="e">
        <f ca="1">- Useful but _xludf.not as good as a regular degree</f>
        <v>#NAME?</v>
      </c>
      <c r="BD372" t="e">
        <f ca="1">- I am _xludf.not interested in vocational education - Nursing / medical care   Other</f>
        <v>#NAME?</v>
      </c>
      <c r="BE372">
        <v>1</v>
      </c>
      <c r="BF372">
        <v>1</v>
      </c>
      <c r="BG372">
        <v>0</v>
      </c>
      <c r="BH372">
        <v>0</v>
      </c>
      <c r="BI372">
        <v>1</v>
      </c>
      <c r="BJ372">
        <v>0</v>
      </c>
      <c r="BK372">
        <v>0</v>
      </c>
      <c r="BL372">
        <v>0</v>
      </c>
      <c r="BM372" t="s">
        <v>1188</v>
      </c>
      <c r="BN372" t="s">
        <v>107</v>
      </c>
      <c r="BQ372" t="e">
        <f ca="1">- _xludf.not available in subjects I want to study - Cannot afford The courses - Donâ€™t know how to _xludf.find/enroll in a suitable program</f>
        <v>#NAME?</v>
      </c>
      <c r="BR372">
        <v>1</v>
      </c>
      <c r="BS372">
        <v>0</v>
      </c>
      <c r="BT372">
        <v>0</v>
      </c>
      <c r="BU372">
        <v>1</v>
      </c>
      <c r="BV372">
        <v>1</v>
      </c>
      <c r="BW372">
        <v>0</v>
      </c>
      <c r="BX372" t="s">
        <v>108</v>
      </c>
      <c r="BY372" t="e">
        <f ca="1">- _xludf.not worth The _xludf.time _xludf.or money spent on it - Difficult to access</f>
        <v>#NAME?</v>
      </c>
      <c r="BZ372">
        <v>0</v>
      </c>
      <c r="CA372">
        <v>1</v>
      </c>
      <c r="CB372">
        <v>0</v>
      </c>
      <c r="CC372">
        <v>1</v>
      </c>
      <c r="CD372">
        <v>0</v>
      </c>
      <c r="CE372" t="e">
        <f ca="1">- Friends - Teachers</f>
        <v>#NAME?</v>
      </c>
      <c r="CF372">
        <v>1</v>
      </c>
      <c r="CG372">
        <v>0</v>
      </c>
      <c r="CH372">
        <v>1</v>
      </c>
      <c r="CI372">
        <v>0</v>
      </c>
      <c r="CJ372">
        <v>0</v>
      </c>
      <c r="CK372">
        <v>0</v>
      </c>
      <c r="CL372">
        <v>0</v>
      </c>
      <c r="CN372" t="s">
        <v>109</v>
      </c>
      <c r="CO372" t="s">
        <v>110</v>
      </c>
      <c r="CP372" t="s">
        <v>111</v>
      </c>
      <c r="CQ372">
        <v>3935673</v>
      </c>
      <c r="CR372" t="s">
        <v>1189</v>
      </c>
      <c r="CS372" t="s">
        <v>1190</v>
      </c>
      <c r="CT372">
        <v>372</v>
      </c>
    </row>
    <row r="373" spans="1:98">
      <c r="A373">
        <v>372</v>
      </c>
      <c r="B373" t="s">
        <v>1191</v>
      </c>
      <c r="C373">
        <v>21</v>
      </c>
      <c r="D373" t="s">
        <v>98</v>
      </c>
      <c r="E373" t="s">
        <v>151</v>
      </c>
      <c r="F373" t="s">
        <v>169</v>
      </c>
      <c r="G373" t="s">
        <v>101</v>
      </c>
      <c r="H373" t="s">
        <v>102</v>
      </c>
      <c r="U373" t="s">
        <v>139</v>
      </c>
      <c r="W373" t="s">
        <v>1192</v>
      </c>
      <c r="AG373" t="s">
        <v>120</v>
      </c>
      <c r="AH373" t="s">
        <v>153</v>
      </c>
      <c r="AI373">
        <v>0</v>
      </c>
      <c r="AJ373">
        <v>1</v>
      </c>
      <c r="AK373">
        <v>0</v>
      </c>
      <c r="AL373">
        <v>0</v>
      </c>
      <c r="AM373">
        <v>1</v>
      </c>
      <c r="AN373">
        <v>0</v>
      </c>
      <c r="AO373">
        <v>0</v>
      </c>
      <c r="AP373">
        <v>1</v>
      </c>
      <c r="BA373" t="s">
        <v>106</v>
      </c>
      <c r="BB373" t="e">
        <f ca="1">- Very Useful _xludf.and provides a job opportunity _xludf.right away.</f>
        <v>#NAME?</v>
      </c>
      <c r="BD373" t="e">
        <f ca="1">- Nursing / medical care</f>
        <v>#NAME?</v>
      </c>
      <c r="BE373">
        <v>0</v>
      </c>
      <c r="BF373">
        <v>0</v>
      </c>
      <c r="BG373">
        <v>0</v>
      </c>
      <c r="BH373">
        <v>0</v>
      </c>
      <c r="BI373">
        <v>1</v>
      </c>
      <c r="BJ373">
        <v>0</v>
      </c>
      <c r="BK373">
        <v>0</v>
      </c>
      <c r="BL373">
        <v>0</v>
      </c>
      <c r="BN373" t="s">
        <v>107</v>
      </c>
      <c r="BQ373" t="e">
        <f ca="1">- Cannot afford The courses</f>
        <v>#NAME?</v>
      </c>
      <c r="BR373">
        <v>0</v>
      </c>
      <c r="BS373">
        <v>0</v>
      </c>
      <c r="BT373">
        <v>0</v>
      </c>
      <c r="BU373">
        <v>0</v>
      </c>
      <c r="BV373">
        <v>1</v>
      </c>
      <c r="BW373">
        <v>0</v>
      </c>
      <c r="BX373" t="s">
        <v>108</v>
      </c>
      <c r="BY373" t="s">
        <v>199</v>
      </c>
      <c r="BZ373">
        <v>1</v>
      </c>
      <c r="CA373">
        <v>0</v>
      </c>
      <c r="CB373">
        <v>0</v>
      </c>
      <c r="CC373">
        <v>0</v>
      </c>
      <c r="CD373">
        <v>1</v>
      </c>
      <c r="CE373" t="e">
        <f ca="1">- Facebook groups/pages DUBARAH</f>
        <v>#NAME?</v>
      </c>
      <c r="CF373">
        <v>0</v>
      </c>
      <c r="CG373">
        <v>1</v>
      </c>
      <c r="CH373">
        <v>0</v>
      </c>
      <c r="CI373">
        <v>0</v>
      </c>
      <c r="CJ373">
        <v>0</v>
      </c>
      <c r="CK373">
        <v>1</v>
      </c>
      <c r="CL373">
        <v>0</v>
      </c>
      <c r="CN373" t="s">
        <v>109</v>
      </c>
      <c r="CO373" t="s">
        <v>110</v>
      </c>
      <c r="CP373" t="s">
        <v>111</v>
      </c>
      <c r="CQ373">
        <v>3935887</v>
      </c>
      <c r="CR373" t="s">
        <v>1193</v>
      </c>
      <c r="CS373" t="s">
        <v>1194</v>
      </c>
      <c r="CT373">
        <v>373</v>
      </c>
    </row>
    <row r="374" spans="1:98">
      <c r="A374">
        <v>373</v>
      </c>
      <c r="B374" t="s">
        <v>97</v>
      </c>
      <c r="C374">
        <v>25</v>
      </c>
      <c r="D374" t="s">
        <v>115</v>
      </c>
      <c r="E374" t="s">
        <v>177</v>
      </c>
      <c r="F374" t="s">
        <v>100</v>
      </c>
      <c r="G374" t="s">
        <v>117</v>
      </c>
      <c r="J374" t="s">
        <v>103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1</v>
      </c>
      <c r="Q374">
        <v>0</v>
      </c>
      <c r="R374">
        <v>0</v>
      </c>
      <c r="X374" t="s">
        <v>197</v>
      </c>
      <c r="Y374">
        <v>1</v>
      </c>
      <c r="Z374">
        <v>0</v>
      </c>
      <c r="AA374">
        <v>0</v>
      </c>
      <c r="AB374">
        <v>1</v>
      </c>
      <c r="AC374">
        <v>0</v>
      </c>
      <c r="AD374">
        <v>0</v>
      </c>
      <c r="AE374">
        <v>0</v>
      </c>
      <c r="AG374" t="s">
        <v>120</v>
      </c>
      <c r="AH374" t="s">
        <v>1055</v>
      </c>
      <c r="AI374">
        <v>0</v>
      </c>
      <c r="AJ374">
        <v>0</v>
      </c>
      <c r="AK374">
        <v>0</v>
      </c>
      <c r="AL374">
        <v>0</v>
      </c>
      <c r="AM374">
        <v>1</v>
      </c>
      <c r="AN374">
        <v>0</v>
      </c>
      <c r="AO374">
        <v>0</v>
      </c>
      <c r="AP374">
        <v>1</v>
      </c>
      <c r="BA374" t="s">
        <v>107</v>
      </c>
      <c r="BB374" t="e">
        <f ca="1">- Useful but _xludf.not as good as a regular degree</f>
        <v>#NAME?</v>
      </c>
      <c r="BD374" t="e">
        <f ca="1">- Nursing / medical care</f>
        <v>#NAME?</v>
      </c>
      <c r="BE374">
        <v>0</v>
      </c>
      <c r="BF374">
        <v>0</v>
      </c>
      <c r="BG374">
        <v>0</v>
      </c>
      <c r="BH374">
        <v>0</v>
      </c>
      <c r="BI374">
        <v>1</v>
      </c>
      <c r="BJ374">
        <v>0</v>
      </c>
      <c r="BK374">
        <v>0</v>
      </c>
      <c r="BL374">
        <v>0</v>
      </c>
      <c r="BN374" t="s">
        <v>107</v>
      </c>
      <c r="BQ374" t="e">
        <f ca="1">- Cannot afford The courses</f>
        <v>#NAME?</v>
      </c>
      <c r="BR374">
        <v>0</v>
      </c>
      <c r="BS374">
        <v>0</v>
      </c>
      <c r="BT374">
        <v>0</v>
      </c>
      <c r="BU374">
        <v>0</v>
      </c>
      <c r="BV374">
        <v>1</v>
      </c>
      <c r="BW374">
        <v>0</v>
      </c>
      <c r="BX374" t="s">
        <v>108</v>
      </c>
      <c r="BY374" t="e">
        <f ca="1">- Useful but _xludf.not as good as going to university  - Difficult to access</f>
        <v>#NAME?</v>
      </c>
      <c r="BZ374">
        <v>1</v>
      </c>
      <c r="CA374">
        <v>0</v>
      </c>
      <c r="CB374">
        <v>0</v>
      </c>
      <c r="CC374">
        <v>1</v>
      </c>
      <c r="CD374">
        <v>0</v>
      </c>
      <c r="CE374" t="e">
        <f ca="1">- Facebook groups/pages</f>
        <v>#NAME?</v>
      </c>
      <c r="CF374">
        <v>0</v>
      </c>
      <c r="CG374">
        <v>0</v>
      </c>
      <c r="CH374">
        <v>0</v>
      </c>
      <c r="CI374">
        <v>0</v>
      </c>
      <c r="CJ374">
        <v>0</v>
      </c>
      <c r="CK374">
        <v>1</v>
      </c>
      <c r="CL374">
        <v>0</v>
      </c>
      <c r="CN374" t="s">
        <v>109</v>
      </c>
      <c r="CO374" t="s">
        <v>110</v>
      </c>
      <c r="CP374" t="s">
        <v>111</v>
      </c>
      <c r="CQ374">
        <v>3936019</v>
      </c>
      <c r="CR374" t="s">
        <v>1195</v>
      </c>
      <c r="CS374" t="s">
        <v>1196</v>
      </c>
      <c r="CT374">
        <v>374</v>
      </c>
    </row>
    <row r="375" spans="1:98">
      <c r="A375">
        <v>374</v>
      </c>
      <c r="B375" t="s">
        <v>245</v>
      </c>
      <c r="C375">
        <v>18</v>
      </c>
      <c r="D375" t="s">
        <v>98</v>
      </c>
      <c r="E375" t="s">
        <v>168</v>
      </c>
      <c r="F375" t="s">
        <v>183</v>
      </c>
      <c r="G375" t="s">
        <v>117</v>
      </c>
      <c r="J375" t="s">
        <v>334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1</v>
      </c>
      <c r="R375">
        <v>1</v>
      </c>
      <c r="X375" t="s">
        <v>661</v>
      </c>
      <c r="Y375">
        <v>0</v>
      </c>
      <c r="Z375">
        <v>0</v>
      </c>
      <c r="AA375">
        <v>0</v>
      </c>
      <c r="AB375">
        <v>1</v>
      </c>
      <c r="AC375">
        <v>0</v>
      </c>
      <c r="AD375">
        <v>0</v>
      </c>
      <c r="AE375">
        <v>1</v>
      </c>
      <c r="AF375" t="s">
        <v>487</v>
      </c>
      <c r="AG375" t="s">
        <v>120</v>
      </c>
      <c r="AH375" t="s">
        <v>184</v>
      </c>
      <c r="AI375">
        <v>1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R375" t="s">
        <v>107</v>
      </c>
      <c r="AS375" t="e">
        <f ca="1">- School, college _xludf.or directorate out of service</f>
        <v>#NAME?</v>
      </c>
      <c r="AT375">
        <v>1</v>
      </c>
      <c r="AU375">
        <v>0</v>
      </c>
      <c r="AV375">
        <v>0</v>
      </c>
      <c r="AW375">
        <v>0</v>
      </c>
      <c r="AX375">
        <v>0</v>
      </c>
      <c r="AY375">
        <v>0</v>
      </c>
      <c r="BA375" t="s">
        <v>107</v>
      </c>
      <c r="BB375" t="e">
        <f ca="1">- _xludf.not Useful</f>
        <v>#NAME?</v>
      </c>
      <c r="BD375" t="e">
        <f ca="1">- Nursing / medical care</f>
        <v>#NAME?</v>
      </c>
      <c r="BE375">
        <v>0</v>
      </c>
      <c r="BF375">
        <v>0</v>
      </c>
      <c r="BG375">
        <v>0</v>
      </c>
      <c r="BH375">
        <v>0</v>
      </c>
      <c r="BI375">
        <v>1</v>
      </c>
      <c r="BJ375">
        <v>0</v>
      </c>
      <c r="BK375">
        <v>0</v>
      </c>
      <c r="BL375">
        <v>0</v>
      </c>
      <c r="BN375" t="s">
        <v>107</v>
      </c>
      <c r="BQ375" t="e">
        <f ca="1">- No internet connection / computer</f>
        <v>#NAME?</v>
      </c>
      <c r="BR375">
        <v>0</v>
      </c>
      <c r="BS375">
        <v>0</v>
      </c>
      <c r="BT375">
        <v>1</v>
      </c>
      <c r="BU375">
        <v>0</v>
      </c>
      <c r="BV375">
        <v>0</v>
      </c>
      <c r="BW375">
        <v>0</v>
      </c>
      <c r="BX375" t="s">
        <v>108</v>
      </c>
      <c r="BY375" t="e">
        <f ca="1">- Too Difficult to study alone</f>
        <v>#NAME?</v>
      </c>
      <c r="BZ375">
        <v>0</v>
      </c>
      <c r="CA375">
        <v>0</v>
      </c>
      <c r="CB375">
        <v>0</v>
      </c>
      <c r="CC375">
        <v>0</v>
      </c>
      <c r="CD375">
        <v>1</v>
      </c>
      <c r="CE375" t="e">
        <f ca="1">- Teachers</f>
        <v>#NAME?</v>
      </c>
      <c r="CF375">
        <v>0</v>
      </c>
      <c r="CG375">
        <v>0</v>
      </c>
      <c r="CH375">
        <v>1</v>
      </c>
      <c r="CI375">
        <v>0</v>
      </c>
      <c r="CJ375">
        <v>0</v>
      </c>
      <c r="CK375">
        <v>0</v>
      </c>
      <c r="CL375">
        <v>0</v>
      </c>
      <c r="CN375" t="s">
        <v>109</v>
      </c>
      <c r="CO375" t="s">
        <v>110</v>
      </c>
      <c r="CP375" t="s">
        <v>111</v>
      </c>
      <c r="CQ375">
        <v>3936974</v>
      </c>
      <c r="CR375" t="s">
        <v>1197</v>
      </c>
      <c r="CS375" t="s">
        <v>1198</v>
      </c>
      <c r="CT375">
        <v>375</v>
      </c>
    </row>
    <row r="376" spans="1:98">
      <c r="A376">
        <v>375</v>
      </c>
      <c r="B376" t="s">
        <v>236</v>
      </c>
      <c r="C376">
        <v>20</v>
      </c>
      <c r="D376" t="s">
        <v>115</v>
      </c>
      <c r="E376" t="s">
        <v>133</v>
      </c>
      <c r="F376" t="s">
        <v>169</v>
      </c>
      <c r="G376" t="s">
        <v>117</v>
      </c>
      <c r="J376" t="s">
        <v>237</v>
      </c>
      <c r="K376">
        <v>0</v>
      </c>
      <c r="L376">
        <v>0</v>
      </c>
      <c r="M376">
        <v>1</v>
      </c>
      <c r="N376">
        <v>1</v>
      </c>
      <c r="O376">
        <v>0</v>
      </c>
      <c r="P376">
        <v>0</v>
      </c>
      <c r="Q376">
        <v>0</v>
      </c>
      <c r="R376">
        <v>0</v>
      </c>
      <c r="X376" t="s">
        <v>535</v>
      </c>
      <c r="Y376">
        <v>0</v>
      </c>
      <c r="Z376">
        <v>1</v>
      </c>
      <c r="AA376">
        <v>0</v>
      </c>
      <c r="AB376">
        <v>1</v>
      </c>
      <c r="AC376">
        <v>0</v>
      </c>
      <c r="AD376">
        <v>0</v>
      </c>
      <c r="AE376">
        <v>0</v>
      </c>
      <c r="AG376" t="s">
        <v>120</v>
      </c>
      <c r="AH376" t="s">
        <v>129</v>
      </c>
      <c r="AI376">
        <v>0</v>
      </c>
      <c r="AJ376">
        <v>1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BA376" t="s">
        <v>106</v>
      </c>
      <c r="BB376" t="e">
        <f ca="1">- Useful but _xludf.not as good as a regular degree</f>
        <v>#NAME?</v>
      </c>
      <c r="BD376" t="e">
        <f ca="1">- Project Management / Accountancy - Nursing / medical care</f>
        <v>#NAME?</v>
      </c>
      <c r="BE376">
        <v>0</v>
      </c>
      <c r="BF376">
        <v>0</v>
      </c>
      <c r="BG376">
        <v>1</v>
      </c>
      <c r="BH376">
        <v>0</v>
      </c>
      <c r="BI376">
        <v>1</v>
      </c>
      <c r="BJ376">
        <v>0</v>
      </c>
      <c r="BK376">
        <v>0</v>
      </c>
      <c r="BL376">
        <v>0</v>
      </c>
      <c r="BN376" t="s">
        <v>107</v>
      </c>
      <c r="BQ376" t="e">
        <f ca="1">- No internet connection / computer - Cannot afford The courses</f>
        <v>#NAME?</v>
      </c>
      <c r="BR376">
        <v>0</v>
      </c>
      <c r="BS376">
        <v>0</v>
      </c>
      <c r="BT376">
        <v>1</v>
      </c>
      <c r="BU376">
        <v>0</v>
      </c>
      <c r="BV376">
        <v>1</v>
      </c>
      <c r="BW376">
        <v>0</v>
      </c>
      <c r="BX376" t="s">
        <v>108</v>
      </c>
      <c r="BY376" t="s">
        <v>338</v>
      </c>
      <c r="BZ376">
        <v>0</v>
      </c>
      <c r="CA376">
        <v>0</v>
      </c>
      <c r="CB376">
        <v>0</v>
      </c>
      <c r="CC376">
        <v>1</v>
      </c>
      <c r="CD376">
        <v>1</v>
      </c>
      <c r="CE376" t="e">
        <f ca="1">- Teachers</f>
        <v>#NAME?</v>
      </c>
      <c r="CF376">
        <v>0</v>
      </c>
      <c r="CG376">
        <v>0</v>
      </c>
      <c r="CH376">
        <v>1</v>
      </c>
      <c r="CI376">
        <v>0</v>
      </c>
      <c r="CJ376">
        <v>0</v>
      </c>
      <c r="CK376">
        <v>0</v>
      </c>
      <c r="CL376">
        <v>0</v>
      </c>
      <c r="CN376" t="s">
        <v>109</v>
      </c>
      <c r="CO376" t="s">
        <v>110</v>
      </c>
      <c r="CP376" t="s">
        <v>111</v>
      </c>
      <c r="CQ376">
        <v>3937639</v>
      </c>
      <c r="CR376" t="s">
        <v>1199</v>
      </c>
      <c r="CS376" t="s">
        <v>1200</v>
      </c>
      <c r="CT376">
        <v>376</v>
      </c>
    </row>
    <row r="377" spans="1:98">
      <c r="A377">
        <v>376</v>
      </c>
      <c r="B377" t="s">
        <v>97</v>
      </c>
      <c r="C377">
        <v>21</v>
      </c>
      <c r="D377" t="s">
        <v>115</v>
      </c>
      <c r="E377" t="s">
        <v>162</v>
      </c>
      <c r="F377" t="s">
        <v>169</v>
      </c>
      <c r="G377" t="s">
        <v>117</v>
      </c>
      <c r="J377" t="s">
        <v>254</v>
      </c>
      <c r="K377">
        <v>0</v>
      </c>
      <c r="L377">
        <v>0</v>
      </c>
      <c r="M377">
        <v>0</v>
      </c>
      <c r="N377">
        <v>1</v>
      </c>
      <c r="O377">
        <v>1</v>
      </c>
      <c r="P377">
        <v>0</v>
      </c>
      <c r="Q377">
        <v>0</v>
      </c>
      <c r="R377">
        <v>0</v>
      </c>
      <c r="X377" t="s">
        <v>127</v>
      </c>
      <c r="Y377">
        <v>0</v>
      </c>
      <c r="Z377">
        <v>0</v>
      </c>
      <c r="AA377">
        <v>0</v>
      </c>
      <c r="AB377">
        <v>1</v>
      </c>
      <c r="AC377">
        <v>0</v>
      </c>
      <c r="AD377">
        <v>0</v>
      </c>
      <c r="AE377">
        <v>0</v>
      </c>
      <c r="AG377" t="s">
        <v>120</v>
      </c>
      <c r="AH377" t="s">
        <v>786</v>
      </c>
      <c r="AI377">
        <v>0</v>
      </c>
      <c r="AJ377">
        <v>0</v>
      </c>
      <c r="AK377">
        <v>0</v>
      </c>
      <c r="AL377">
        <v>0</v>
      </c>
      <c r="AM377">
        <v>1</v>
      </c>
      <c r="AN377">
        <v>0</v>
      </c>
      <c r="AO377">
        <v>0</v>
      </c>
      <c r="AP377">
        <v>0</v>
      </c>
      <c r="BA377" t="s">
        <v>107</v>
      </c>
      <c r="BB377" t="e">
        <f ca="1">- Very Useful _xludf.and provides a job opportunity _xludf.right away.</f>
        <v>#NAME?</v>
      </c>
      <c r="BD377" t="e">
        <f ca="1">- Tourism / Restaurant _xludf.and hotel Management</f>
        <v>#NAME?</v>
      </c>
      <c r="BE377">
        <v>0</v>
      </c>
      <c r="BF377">
        <v>0</v>
      </c>
      <c r="BG377">
        <v>0</v>
      </c>
      <c r="BH377">
        <v>1</v>
      </c>
      <c r="BI377">
        <v>0</v>
      </c>
      <c r="BJ377">
        <v>0</v>
      </c>
      <c r="BK377">
        <v>0</v>
      </c>
      <c r="BL377">
        <v>0</v>
      </c>
      <c r="BN377" t="s">
        <v>107</v>
      </c>
      <c r="BQ377" t="e">
        <f ca="1">- No internet connection / computer</f>
        <v>#NAME?</v>
      </c>
      <c r="BR377">
        <v>0</v>
      </c>
      <c r="BS377">
        <v>0</v>
      </c>
      <c r="BT377">
        <v>1</v>
      </c>
      <c r="BU377">
        <v>0</v>
      </c>
      <c r="BV377">
        <v>0</v>
      </c>
      <c r="BW377">
        <v>0</v>
      </c>
      <c r="BX377" t="s">
        <v>108</v>
      </c>
      <c r="BY377" t="e">
        <f ca="1">- Difficult to access</f>
        <v>#NAME?</v>
      </c>
      <c r="BZ377">
        <v>0</v>
      </c>
      <c r="CA377">
        <v>0</v>
      </c>
      <c r="CB377">
        <v>0</v>
      </c>
      <c r="CC377">
        <v>1</v>
      </c>
      <c r="CD377">
        <v>0</v>
      </c>
      <c r="CE377" t="e">
        <f ca="1">- Facebook groups/pages</f>
        <v>#NAME?</v>
      </c>
      <c r="CF377">
        <v>0</v>
      </c>
      <c r="CG377">
        <v>0</v>
      </c>
      <c r="CH377">
        <v>0</v>
      </c>
      <c r="CI377">
        <v>0</v>
      </c>
      <c r="CJ377">
        <v>0</v>
      </c>
      <c r="CK377">
        <v>1</v>
      </c>
      <c r="CL377">
        <v>0</v>
      </c>
      <c r="CN377" t="s">
        <v>109</v>
      </c>
      <c r="CO377" t="s">
        <v>110</v>
      </c>
      <c r="CP377" t="s">
        <v>111</v>
      </c>
      <c r="CQ377">
        <v>3938067</v>
      </c>
      <c r="CR377" s="1" t="s">
        <v>1201</v>
      </c>
      <c r="CS377" t="s">
        <v>1202</v>
      </c>
      <c r="CT377">
        <v>377</v>
      </c>
    </row>
    <row r="378" spans="1:98">
      <c r="A378">
        <v>377</v>
      </c>
      <c r="B378" t="s">
        <v>346</v>
      </c>
      <c r="C378">
        <v>20</v>
      </c>
      <c r="D378" t="s">
        <v>115</v>
      </c>
      <c r="E378" t="s">
        <v>168</v>
      </c>
      <c r="F378" t="s">
        <v>183</v>
      </c>
      <c r="G378" t="s">
        <v>117</v>
      </c>
      <c r="J378" t="s">
        <v>103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1</v>
      </c>
      <c r="Q378">
        <v>0</v>
      </c>
      <c r="R378">
        <v>0</v>
      </c>
      <c r="X378" t="s">
        <v>127</v>
      </c>
      <c r="Y378">
        <v>0</v>
      </c>
      <c r="Z378">
        <v>0</v>
      </c>
      <c r="AA378">
        <v>0</v>
      </c>
      <c r="AB378">
        <v>1</v>
      </c>
      <c r="AC378">
        <v>0</v>
      </c>
      <c r="AD378">
        <v>0</v>
      </c>
      <c r="AE378">
        <v>0</v>
      </c>
      <c r="AG378" t="s">
        <v>120</v>
      </c>
      <c r="AH378" t="s">
        <v>139</v>
      </c>
      <c r="AI378">
        <v>0</v>
      </c>
      <c r="AJ378">
        <v>0</v>
      </c>
      <c r="AK378">
        <v>1</v>
      </c>
      <c r="AL378">
        <v>0</v>
      </c>
      <c r="AM378">
        <v>0</v>
      </c>
      <c r="AN378">
        <v>0</v>
      </c>
      <c r="AO378">
        <v>0</v>
      </c>
      <c r="AP378">
        <v>0</v>
      </c>
      <c r="AQ378" t="s">
        <v>1060</v>
      </c>
      <c r="BA378" t="s">
        <v>107</v>
      </c>
      <c r="BB378" t="e">
        <f ca="1">- Useful but _xludf.not as good as a regular degree</f>
        <v>#NAME?</v>
      </c>
      <c r="BD378" t="e">
        <f ca="1">- Mechanics _xludf.and machinery</f>
        <v>#NAME?</v>
      </c>
      <c r="BE378">
        <v>0</v>
      </c>
      <c r="BF378">
        <v>0</v>
      </c>
      <c r="BG378">
        <v>0</v>
      </c>
      <c r="BH378">
        <v>0</v>
      </c>
      <c r="BI378">
        <v>0</v>
      </c>
      <c r="BJ378">
        <v>0</v>
      </c>
      <c r="BK378">
        <v>1</v>
      </c>
      <c r="BL378">
        <v>0</v>
      </c>
      <c r="BN378" t="s">
        <v>107</v>
      </c>
      <c r="BQ378" t="e">
        <f ca="1">- Donâ€™t know how to _xludf.find/enroll in a suitable program</f>
        <v>#NAME?</v>
      </c>
      <c r="BR378">
        <v>0</v>
      </c>
      <c r="BS378">
        <v>0</v>
      </c>
      <c r="BT378">
        <v>0</v>
      </c>
      <c r="BU378">
        <v>1</v>
      </c>
      <c r="BV378">
        <v>0</v>
      </c>
      <c r="BW378">
        <v>0</v>
      </c>
      <c r="BX378" t="s">
        <v>108</v>
      </c>
      <c r="BY378" t="e">
        <f ca="1">- Difficult to access</f>
        <v>#NAME?</v>
      </c>
      <c r="BZ378">
        <v>0</v>
      </c>
      <c r="CA378">
        <v>0</v>
      </c>
      <c r="CB378">
        <v>0</v>
      </c>
      <c r="CC378">
        <v>1</v>
      </c>
      <c r="CD378">
        <v>0</v>
      </c>
      <c r="CE378" t="e">
        <f ca="1">- Friends</f>
        <v>#NAME?</v>
      </c>
      <c r="CF378">
        <v>1</v>
      </c>
      <c r="CG378">
        <v>0</v>
      </c>
      <c r="CH378">
        <v>0</v>
      </c>
      <c r="CI378">
        <v>0</v>
      </c>
      <c r="CJ378">
        <v>0</v>
      </c>
      <c r="CK378">
        <v>0</v>
      </c>
      <c r="CL378">
        <v>0</v>
      </c>
      <c r="CN378" t="s">
        <v>109</v>
      </c>
      <c r="CO378" t="s">
        <v>110</v>
      </c>
      <c r="CP378" t="s">
        <v>111</v>
      </c>
      <c r="CQ378">
        <v>3938165</v>
      </c>
      <c r="CR378" t="s">
        <v>1203</v>
      </c>
      <c r="CS378" t="s">
        <v>1204</v>
      </c>
      <c r="CT378">
        <v>378</v>
      </c>
    </row>
    <row r="379" spans="1:98">
      <c r="A379">
        <v>378</v>
      </c>
      <c r="B379" t="s">
        <v>97</v>
      </c>
      <c r="C379">
        <v>24</v>
      </c>
      <c r="D379" t="s">
        <v>98</v>
      </c>
      <c r="E379" t="s">
        <v>162</v>
      </c>
      <c r="F379" t="s">
        <v>100</v>
      </c>
      <c r="G379" t="s">
        <v>101</v>
      </c>
      <c r="H379" t="s">
        <v>102</v>
      </c>
      <c r="U379" t="s">
        <v>145</v>
      </c>
      <c r="AG379" t="s">
        <v>120</v>
      </c>
      <c r="AH379" t="s">
        <v>284</v>
      </c>
      <c r="AI379">
        <v>0</v>
      </c>
      <c r="AJ379">
        <v>1</v>
      </c>
      <c r="AK379">
        <v>0</v>
      </c>
      <c r="AL379">
        <v>1</v>
      </c>
      <c r="AM379">
        <v>0</v>
      </c>
      <c r="AN379">
        <v>0</v>
      </c>
      <c r="AO379">
        <v>0</v>
      </c>
      <c r="AP379">
        <v>0</v>
      </c>
      <c r="BA379" t="s">
        <v>106</v>
      </c>
      <c r="BB379" t="e">
        <f ca="1">- Useful but _xludf.not as good as a regular degree</f>
        <v>#NAME?</v>
      </c>
      <c r="BD379" t="e">
        <f ca="1">- Project Management / Accountancy   Other</f>
        <v>#NAME?</v>
      </c>
      <c r="BE379">
        <v>0</v>
      </c>
      <c r="BF379">
        <v>1</v>
      </c>
      <c r="BG379">
        <v>1</v>
      </c>
      <c r="BH379">
        <v>0</v>
      </c>
      <c r="BI379">
        <v>0</v>
      </c>
      <c r="BJ379">
        <v>0</v>
      </c>
      <c r="BK379">
        <v>0</v>
      </c>
      <c r="BL379">
        <v>0</v>
      </c>
      <c r="BM379" t="s">
        <v>643</v>
      </c>
      <c r="BN379" t="s">
        <v>107</v>
      </c>
      <c r="BQ379" t="e">
        <f ca="1">- Do _xludf.not _xludf.count towards a recognized qualification</f>
        <v>#NAME?</v>
      </c>
      <c r="BR379">
        <v>0</v>
      </c>
      <c r="BS379">
        <v>1</v>
      </c>
      <c r="BT379">
        <v>0</v>
      </c>
      <c r="BU379">
        <v>0</v>
      </c>
      <c r="BV379">
        <v>0</v>
      </c>
      <c r="BW379">
        <v>0</v>
      </c>
      <c r="BX379" t="s">
        <v>179</v>
      </c>
      <c r="BY379" t="e">
        <f ca="1">- Useful but _xludf.not as good as going to university</f>
        <v>#NAME?</v>
      </c>
      <c r="BZ379">
        <v>1</v>
      </c>
      <c r="CA379">
        <v>0</v>
      </c>
      <c r="CB379">
        <v>0</v>
      </c>
      <c r="CC379">
        <v>0</v>
      </c>
      <c r="CD379">
        <v>0</v>
      </c>
      <c r="CE379" t="e">
        <f ca="1">- Facebook groups/pages  - Friends</f>
        <v>#NAME?</v>
      </c>
      <c r="CF379">
        <v>1</v>
      </c>
      <c r="CG379">
        <v>0</v>
      </c>
      <c r="CH379">
        <v>0</v>
      </c>
      <c r="CI379">
        <v>0</v>
      </c>
      <c r="CJ379">
        <v>0</v>
      </c>
      <c r="CK379">
        <v>1</v>
      </c>
      <c r="CL379">
        <v>0</v>
      </c>
      <c r="CN379" t="s">
        <v>109</v>
      </c>
      <c r="CO379" t="s">
        <v>110</v>
      </c>
      <c r="CP379" t="s">
        <v>111</v>
      </c>
      <c r="CQ379">
        <v>3939655</v>
      </c>
      <c r="CR379" t="s">
        <v>1205</v>
      </c>
      <c r="CS379" t="s">
        <v>1206</v>
      </c>
      <c r="CT379">
        <v>379</v>
      </c>
    </row>
    <row r="380" spans="1:98">
      <c r="A380">
        <v>379</v>
      </c>
      <c r="B380" t="s">
        <v>97</v>
      </c>
      <c r="C380">
        <v>17</v>
      </c>
      <c r="D380" t="s">
        <v>115</v>
      </c>
      <c r="E380" t="s">
        <v>177</v>
      </c>
      <c r="F380" t="s">
        <v>183</v>
      </c>
      <c r="G380" t="s">
        <v>207</v>
      </c>
      <c r="J380" t="s">
        <v>334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1</v>
      </c>
      <c r="R380">
        <v>1</v>
      </c>
      <c r="X380" t="s">
        <v>119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1</v>
      </c>
      <c r="AE380">
        <v>0</v>
      </c>
      <c r="AG380" t="s">
        <v>137</v>
      </c>
      <c r="AH380" t="s">
        <v>129</v>
      </c>
      <c r="AI380">
        <v>0</v>
      </c>
      <c r="AJ380">
        <v>1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BA380" t="s">
        <v>107</v>
      </c>
      <c r="BB380" t="e">
        <f ca="1">- Useful but _xludf.not as good as a regular degree</f>
        <v>#NAME?</v>
      </c>
      <c r="BD380" t="e">
        <f ca="1">- Project Management / Accountancy</f>
        <v>#NAME?</v>
      </c>
      <c r="BE380">
        <v>0</v>
      </c>
      <c r="BF380">
        <v>0</v>
      </c>
      <c r="BG380">
        <v>1</v>
      </c>
      <c r="BH380">
        <v>0</v>
      </c>
      <c r="BI380">
        <v>0</v>
      </c>
      <c r="BJ380">
        <v>0</v>
      </c>
      <c r="BK380">
        <v>0</v>
      </c>
      <c r="BL380">
        <v>0</v>
      </c>
      <c r="BN380" t="s">
        <v>106</v>
      </c>
      <c r="BO380" t="s">
        <v>139</v>
      </c>
      <c r="BP380" t="s">
        <v>1207</v>
      </c>
      <c r="BX380" t="s">
        <v>108</v>
      </c>
      <c r="BY380" t="e">
        <f ca="1">- _xludf.not worth The _xludf.time _xludf.or money spent on it - Too Difficult to study alone</f>
        <v>#NAME?</v>
      </c>
      <c r="BZ380">
        <v>0</v>
      </c>
      <c r="CA380">
        <v>1</v>
      </c>
      <c r="CB380">
        <v>0</v>
      </c>
      <c r="CC380">
        <v>0</v>
      </c>
      <c r="CD380">
        <v>1</v>
      </c>
      <c r="CE380" t="e">
        <f ca="1">- Friends</f>
        <v>#NAME?</v>
      </c>
      <c r="CF380">
        <v>1</v>
      </c>
      <c r="CG380">
        <v>0</v>
      </c>
      <c r="CH380">
        <v>0</v>
      </c>
      <c r="CI380">
        <v>0</v>
      </c>
      <c r="CJ380">
        <v>0</v>
      </c>
      <c r="CK380">
        <v>0</v>
      </c>
      <c r="CL380">
        <v>0</v>
      </c>
      <c r="CN380" t="s">
        <v>109</v>
      </c>
      <c r="CO380" t="s">
        <v>110</v>
      </c>
      <c r="CP380" t="s">
        <v>111</v>
      </c>
      <c r="CQ380">
        <v>3939746</v>
      </c>
      <c r="CR380" t="s">
        <v>1208</v>
      </c>
      <c r="CS380" t="s">
        <v>1209</v>
      </c>
      <c r="CT380">
        <v>380</v>
      </c>
    </row>
    <row r="381" spans="1:98">
      <c r="A381">
        <v>380</v>
      </c>
      <c r="B381" t="s">
        <v>533</v>
      </c>
      <c r="C381">
        <v>28</v>
      </c>
      <c r="D381" t="s">
        <v>115</v>
      </c>
      <c r="E381" t="s">
        <v>177</v>
      </c>
      <c r="F381" t="s">
        <v>277</v>
      </c>
      <c r="G381" t="s">
        <v>117</v>
      </c>
      <c r="J381" t="s">
        <v>118</v>
      </c>
      <c r="K381">
        <v>0</v>
      </c>
      <c r="L381">
        <v>0</v>
      </c>
      <c r="M381">
        <v>0</v>
      </c>
      <c r="N381">
        <v>1</v>
      </c>
      <c r="O381">
        <v>0</v>
      </c>
      <c r="P381">
        <v>0</v>
      </c>
      <c r="Q381">
        <v>0</v>
      </c>
      <c r="R381">
        <v>0</v>
      </c>
      <c r="X381" t="s">
        <v>238</v>
      </c>
      <c r="Y381">
        <v>0</v>
      </c>
      <c r="Z381">
        <v>0</v>
      </c>
      <c r="AA381">
        <v>1</v>
      </c>
      <c r="AB381">
        <v>0</v>
      </c>
      <c r="AC381">
        <v>0</v>
      </c>
      <c r="AD381">
        <v>0</v>
      </c>
      <c r="AE381">
        <v>0</v>
      </c>
      <c r="AG381" t="s">
        <v>120</v>
      </c>
      <c r="AH381" t="s">
        <v>184</v>
      </c>
      <c r="AI381">
        <v>1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R381" t="s">
        <v>107</v>
      </c>
      <c r="AS381" t="e">
        <f ca="1">- Have to go in person but can _xludf.not go _xludf.for security reasons</f>
        <v>#NAME?</v>
      </c>
      <c r="AT381">
        <v>0</v>
      </c>
      <c r="AU381">
        <v>1</v>
      </c>
      <c r="AV381">
        <v>0</v>
      </c>
      <c r="AW381">
        <v>0</v>
      </c>
      <c r="AX381">
        <v>0</v>
      </c>
      <c r="AY381">
        <v>0</v>
      </c>
      <c r="BA381" t="s">
        <v>107</v>
      </c>
      <c r="BB381" t="e">
        <f ca="1">- Very Useful _xludf.and provides a job opportunity _xludf.right away.</f>
        <v>#NAME?</v>
      </c>
      <c r="BD381" t="e">
        <f ca="1">- Project Management / Accountancy</f>
        <v>#NAME?</v>
      </c>
      <c r="BE381">
        <v>0</v>
      </c>
      <c r="BF381">
        <v>0</v>
      </c>
      <c r="BG381">
        <v>1</v>
      </c>
      <c r="BH381">
        <v>0</v>
      </c>
      <c r="BI381">
        <v>0</v>
      </c>
      <c r="BJ381">
        <v>0</v>
      </c>
      <c r="BK381">
        <v>0</v>
      </c>
      <c r="BL381">
        <v>0</v>
      </c>
      <c r="BN381" t="s">
        <v>107</v>
      </c>
      <c r="BQ381" t="e">
        <f ca="1">- _xludf.not available in _xludf.Arabic</f>
        <v>#NAME?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1</v>
      </c>
      <c r="BX381" t="s">
        <v>108</v>
      </c>
      <c r="BY381" t="e">
        <f ca="1">- Very Useful, as good as a regular degree</f>
        <v>#NAME?</v>
      </c>
      <c r="BZ381">
        <v>0</v>
      </c>
      <c r="CA381">
        <v>0</v>
      </c>
      <c r="CB381">
        <v>1</v>
      </c>
      <c r="CC381">
        <v>0</v>
      </c>
      <c r="CD381">
        <v>0</v>
      </c>
      <c r="CE381" t="e">
        <f ca="1">- Al-Fanar Media - Teachers</f>
        <v>#NAME?</v>
      </c>
      <c r="CF381">
        <v>0</v>
      </c>
      <c r="CG381">
        <v>0</v>
      </c>
      <c r="CH381">
        <v>1</v>
      </c>
      <c r="CI381">
        <v>1</v>
      </c>
      <c r="CJ381">
        <v>0</v>
      </c>
      <c r="CK381">
        <v>0</v>
      </c>
      <c r="CL381">
        <v>0</v>
      </c>
      <c r="CN381" t="s">
        <v>109</v>
      </c>
      <c r="CO381" t="s">
        <v>110</v>
      </c>
      <c r="CP381" t="s">
        <v>111</v>
      </c>
      <c r="CQ381">
        <v>3939888</v>
      </c>
      <c r="CR381" t="s">
        <v>1210</v>
      </c>
      <c r="CS381" t="s">
        <v>1211</v>
      </c>
      <c r="CT381">
        <v>381</v>
      </c>
    </row>
    <row r="382" spans="1:98">
      <c r="A382">
        <v>381</v>
      </c>
      <c r="B382" t="s">
        <v>97</v>
      </c>
      <c r="C382">
        <v>11</v>
      </c>
      <c r="D382" t="s">
        <v>115</v>
      </c>
      <c r="E382" t="s">
        <v>177</v>
      </c>
      <c r="F382" t="s">
        <v>169</v>
      </c>
      <c r="G382" t="s">
        <v>117</v>
      </c>
      <c r="J382" t="s">
        <v>118</v>
      </c>
      <c r="K382">
        <v>0</v>
      </c>
      <c r="L382">
        <v>0</v>
      </c>
      <c r="M382">
        <v>0</v>
      </c>
      <c r="N382">
        <v>1</v>
      </c>
      <c r="O382">
        <v>0</v>
      </c>
      <c r="P382">
        <v>0</v>
      </c>
      <c r="Q382">
        <v>0</v>
      </c>
      <c r="R382">
        <v>0</v>
      </c>
      <c r="X382" t="s">
        <v>308</v>
      </c>
      <c r="Y382">
        <v>0</v>
      </c>
      <c r="Z382">
        <v>0</v>
      </c>
      <c r="AA382">
        <v>0</v>
      </c>
      <c r="AB382">
        <v>0</v>
      </c>
      <c r="AC382">
        <v>1</v>
      </c>
      <c r="AD382">
        <v>0</v>
      </c>
      <c r="AE382">
        <v>0</v>
      </c>
      <c r="AG382" t="s">
        <v>120</v>
      </c>
      <c r="AH382" t="s">
        <v>129</v>
      </c>
      <c r="AI382">
        <v>0</v>
      </c>
      <c r="AJ382">
        <v>1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BA382" t="s">
        <v>107</v>
      </c>
      <c r="BB382" t="e">
        <f ca="1">- Useful but _xludf.not as good as a regular degree</f>
        <v>#NAME?</v>
      </c>
      <c r="BD382" t="e">
        <f ca="1">- Project Management / Accountancy - Tourism / Restaurant _xludf.and hotel Management</f>
        <v>#NAME?</v>
      </c>
      <c r="BE382">
        <v>0</v>
      </c>
      <c r="BF382">
        <v>0</v>
      </c>
      <c r="BG382">
        <v>1</v>
      </c>
      <c r="BH382">
        <v>1</v>
      </c>
      <c r="BI382">
        <v>0</v>
      </c>
      <c r="BJ382">
        <v>0</v>
      </c>
      <c r="BK382">
        <v>0</v>
      </c>
      <c r="BL382">
        <v>0</v>
      </c>
      <c r="BN382" t="s">
        <v>107</v>
      </c>
      <c r="BQ382" t="e">
        <f ca="1">- No internet connection / computer - Do _xludf.not _xludf.count towards a recognized qualification</f>
        <v>#NAME?</v>
      </c>
      <c r="BR382">
        <v>0</v>
      </c>
      <c r="BS382">
        <v>1</v>
      </c>
      <c r="BT382">
        <v>1</v>
      </c>
      <c r="BU382">
        <v>0</v>
      </c>
      <c r="BV382">
        <v>0</v>
      </c>
      <c r="BW382">
        <v>0</v>
      </c>
      <c r="BX382" t="s">
        <v>108</v>
      </c>
      <c r="BY382" t="e">
        <f ca="1">- _xludf.not worth The _xludf.time _xludf.or money spent on it - Too Difficult to study alone</f>
        <v>#NAME?</v>
      </c>
      <c r="BZ382">
        <v>0</v>
      </c>
      <c r="CA382">
        <v>1</v>
      </c>
      <c r="CB382">
        <v>0</v>
      </c>
      <c r="CC382">
        <v>0</v>
      </c>
      <c r="CD382">
        <v>1</v>
      </c>
      <c r="CE382" t="e">
        <f ca="1">- Friends</f>
        <v>#NAME?</v>
      </c>
      <c r="CF382">
        <v>1</v>
      </c>
      <c r="CG382">
        <v>0</v>
      </c>
      <c r="CH382">
        <v>0</v>
      </c>
      <c r="CI382">
        <v>0</v>
      </c>
      <c r="CJ382">
        <v>0</v>
      </c>
      <c r="CK382">
        <v>0</v>
      </c>
      <c r="CL382">
        <v>0</v>
      </c>
      <c r="CN382" t="s">
        <v>109</v>
      </c>
      <c r="CO382" t="s">
        <v>110</v>
      </c>
      <c r="CP382" t="s">
        <v>111</v>
      </c>
      <c r="CQ382">
        <v>3939995</v>
      </c>
      <c r="CR382" t="s">
        <v>1212</v>
      </c>
      <c r="CS382" t="s">
        <v>1213</v>
      </c>
      <c r="CT382">
        <v>382</v>
      </c>
    </row>
    <row r="383" spans="1:98">
      <c r="A383">
        <v>382</v>
      </c>
      <c r="B383" t="s">
        <v>214</v>
      </c>
      <c r="C383">
        <v>28</v>
      </c>
      <c r="D383" t="s">
        <v>115</v>
      </c>
      <c r="E383" t="s">
        <v>177</v>
      </c>
      <c r="F383" t="s">
        <v>100</v>
      </c>
      <c r="G383" t="s">
        <v>117</v>
      </c>
      <c r="J383" t="s">
        <v>356</v>
      </c>
      <c r="K383">
        <v>1</v>
      </c>
      <c r="L383">
        <v>0</v>
      </c>
      <c r="M383">
        <v>0</v>
      </c>
      <c r="N383">
        <v>1</v>
      </c>
      <c r="O383">
        <v>0</v>
      </c>
      <c r="P383">
        <v>0</v>
      </c>
      <c r="Q383">
        <v>0</v>
      </c>
      <c r="R383">
        <v>0</v>
      </c>
      <c r="T383" t="s">
        <v>215</v>
      </c>
      <c r="X383" t="s">
        <v>119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1</v>
      </c>
      <c r="AE383">
        <v>0</v>
      </c>
      <c r="AG383" t="s">
        <v>120</v>
      </c>
      <c r="AH383" t="s">
        <v>146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1</v>
      </c>
      <c r="BA383" t="s">
        <v>107</v>
      </c>
      <c r="BB383" t="e">
        <f ca="1">- Useful but _xludf.not as good as a regular degree</f>
        <v>#NAME?</v>
      </c>
      <c r="BD383" t="e">
        <f ca="1">- Construction (builder, carpenter, electrician, blacksmith) - Project Management / Accountancy</f>
        <v>#NAME?</v>
      </c>
      <c r="BE383">
        <v>0</v>
      </c>
      <c r="BF383">
        <v>0</v>
      </c>
      <c r="BG383">
        <v>1</v>
      </c>
      <c r="BH383">
        <v>0</v>
      </c>
      <c r="BI383">
        <v>0</v>
      </c>
      <c r="BJ383">
        <v>1</v>
      </c>
      <c r="BK383">
        <v>0</v>
      </c>
      <c r="BL383">
        <v>0</v>
      </c>
      <c r="BN383" t="s">
        <v>107</v>
      </c>
      <c r="BQ383" t="e">
        <f ca="1">- Do _xludf.not _xludf.count towards a recognized qualification - Donâ€™t know how to _xludf.find/enroll in a suitable program</f>
        <v>#NAME?</v>
      </c>
      <c r="BR383">
        <v>0</v>
      </c>
      <c r="BS383">
        <v>1</v>
      </c>
      <c r="BT383">
        <v>0</v>
      </c>
      <c r="BU383">
        <v>1</v>
      </c>
      <c r="BV383">
        <v>0</v>
      </c>
      <c r="BW383">
        <v>0</v>
      </c>
      <c r="BX383" t="s">
        <v>108</v>
      </c>
      <c r="BY383" t="e">
        <f ca="1">- Very Useful, as good as a regular - - Difficult to access</f>
        <v>#NAME?</v>
      </c>
      <c r="BZ383">
        <v>0</v>
      </c>
      <c r="CA383">
        <v>0</v>
      </c>
      <c r="CB383">
        <v>1</v>
      </c>
      <c r="CC383">
        <v>1</v>
      </c>
      <c r="CD383">
        <v>0</v>
      </c>
      <c r="CE383" t="e">
        <f ca="1">- Facebook groups/pages  - Friends</f>
        <v>#NAME?</v>
      </c>
      <c r="CF383">
        <v>1</v>
      </c>
      <c r="CG383">
        <v>0</v>
      </c>
      <c r="CH383">
        <v>0</v>
      </c>
      <c r="CI383">
        <v>0</v>
      </c>
      <c r="CJ383">
        <v>0</v>
      </c>
      <c r="CK383">
        <v>1</v>
      </c>
      <c r="CL383">
        <v>0</v>
      </c>
      <c r="CN383" t="s">
        <v>109</v>
      </c>
      <c r="CO383" t="s">
        <v>110</v>
      </c>
      <c r="CP383" t="s">
        <v>111</v>
      </c>
      <c r="CQ383">
        <v>3940186</v>
      </c>
      <c r="CR383" t="s">
        <v>1214</v>
      </c>
      <c r="CS383" t="s">
        <v>1215</v>
      </c>
      <c r="CT383">
        <v>383</v>
      </c>
    </row>
    <row r="384" spans="1:98">
      <c r="A384">
        <v>383</v>
      </c>
      <c r="B384" t="s">
        <v>533</v>
      </c>
      <c r="C384">
        <v>18</v>
      </c>
      <c r="D384" t="s">
        <v>115</v>
      </c>
      <c r="E384" t="s">
        <v>156</v>
      </c>
      <c r="F384" t="s">
        <v>169</v>
      </c>
      <c r="G384" t="s">
        <v>117</v>
      </c>
      <c r="J384" t="s">
        <v>152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1</v>
      </c>
      <c r="X384" t="s">
        <v>394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1</v>
      </c>
      <c r="AF384" t="s">
        <v>1216</v>
      </c>
      <c r="AG384" t="s">
        <v>120</v>
      </c>
      <c r="AH384" t="s">
        <v>184</v>
      </c>
      <c r="AI384">
        <v>1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R384" t="s">
        <v>106</v>
      </c>
      <c r="AS384" t="e">
        <f ca="1">- Have to go in person but can _xludf.not go _xludf.for security reasons</f>
        <v>#NAME?</v>
      </c>
      <c r="AT384">
        <v>0</v>
      </c>
      <c r="AU384">
        <v>1</v>
      </c>
      <c r="AV384">
        <v>0</v>
      </c>
      <c r="AW384">
        <v>0</v>
      </c>
      <c r="AX384">
        <v>0</v>
      </c>
      <c r="AY384">
        <v>0</v>
      </c>
      <c r="BA384" t="s">
        <v>107</v>
      </c>
      <c r="BB384" t="e">
        <f ca="1">- _xludf.not Useful</f>
        <v>#NAME?</v>
      </c>
      <c r="BD384" t="e">
        <f ca="1">- Nursing / medical care</f>
        <v>#NAME?</v>
      </c>
      <c r="BE384">
        <v>0</v>
      </c>
      <c r="BF384">
        <v>0</v>
      </c>
      <c r="BG384">
        <v>0</v>
      </c>
      <c r="BH384">
        <v>0</v>
      </c>
      <c r="BI384">
        <v>1</v>
      </c>
      <c r="BJ384">
        <v>0</v>
      </c>
      <c r="BK384">
        <v>0</v>
      </c>
      <c r="BL384">
        <v>0</v>
      </c>
      <c r="BN384" t="s">
        <v>107</v>
      </c>
      <c r="BQ384" t="e">
        <f ca="1">- Do _xludf.not _xludf.count towards a recognized qualification</f>
        <v>#NAME?</v>
      </c>
      <c r="BR384">
        <v>0</v>
      </c>
      <c r="BS384">
        <v>1</v>
      </c>
      <c r="BT384">
        <v>0</v>
      </c>
      <c r="BU384">
        <v>0</v>
      </c>
      <c r="BV384">
        <v>0</v>
      </c>
      <c r="BW384">
        <v>0</v>
      </c>
      <c r="BX384" t="s">
        <v>233</v>
      </c>
      <c r="BY384" t="e">
        <f ca="1">- Too Difficult to study alone</f>
        <v>#NAME?</v>
      </c>
      <c r="BZ384">
        <v>0</v>
      </c>
      <c r="CA384">
        <v>0</v>
      </c>
      <c r="CB384">
        <v>0</v>
      </c>
      <c r="CC384">
        <v>0</v>
      </c>
      <c r="CD384">
        <v>1</v>
      </c>
      <c r="CE384" t="e">
        <f ca="1">- Friends</f>
        <v>#NAME?</v>
      </c>
      <c r="CF384">
        <v>1</v>
      </c>
      <c r="CG384">
        <v>0</v>
      </c>
      <c r="CH384">
        <v>0</v>
      </c>
      <c r="CI384">
        <v>0</v>
      </c>
      <c r="CJ384">
        <v>0</v>
      </c>
      <c r="CK384">
        <v>0</v>
      </c>
      <c r="CL384">
        <v>0</v>
      </c>
      <c r="CN384" t="s">
        <v>109</v>
      </c>
      <c r="CO384" t="s">
        <v>110</v>
      </c>
      <c r="CP384" t="s">
        <v>111</v>
      </c>
      <c r="CQ384">
        <v>3940209</v>
      </c>
      <c r="CR384" t="s">
        <v>1217</v>
      </c>
      <c r="CS384" t="s">
        <v>1218</v>
      </c>
      <c r="CT384">
        <v>384</v>
      </c>
    </row>
    <row r="385" spans="1:98">
      <c r="A385">
        <v>384</v>
      </c>
      <c r="B385" t="s">
        <v>167</v>
      </c>
      <c r="C385">
        <v>21</v>
      </c>
      <c r="D385" t="s">
        <v>98</v>
      </c>
      <c r="E385" t="s">
        <v>156</v>
      </c>
      <c r="F385" t="s">
        <v>169</v>
      </c>
      <c r="G385" t="s">
        <v>207</v>
      </c>
      <c r="J385" t="s">
        <v>781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1</v>
      </c>
      <c r="Q385">
        <v>1</v>
      </c>
      <c r="R385">
        <v>0</v>
      </c>
      <c r="X385" t="s">
        <v>308</v>
      </c>
      <c r="Y385">
        <v>0</v>
      </c>
      <c r="Z385">
        <v>0</v>
      </c>
      <c r="AA385">
        <v>0</v>
      </c>
      <c r="AB385">
        <v>0</v>
      </c>
      <c r="AC385">
        <v>1</v>
      </c>
      <c r="AD385">
        <v>0</v>
      </c>
      <c r="AE385">
        <v>0</v>
      </c>
      <c r="AG385" t="s">
        <v>137</v>
      </c>
      <c r="AH385" t="s">
        <v>129</v>
      </c>
      <c r="AI385">
        <v>0</v>
      </c>
      <c r="AJ385">
        <v>1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BA385" t="s">
        <v>107</v>
      </c>
      <c r="BB385" t="e">
        <f ca="1">- Useful but _xludf.not as good as a regular degree</f>
        <v>#NAME?</v>
      </c>
      <c r="BD385" t="e">
        <f ca="1">- Mechanics _xludf.and machinery- Project Management / Accountancy - Nursing / medical care</f>
        <v>#NAME?</v>
      </c>
      <c r="BE385">
        <v>0</v>
      </c>
      <c r="BF385">
        <v>0</v>
      </c>
      <c r="BG385">
        <v>1</v>
      </c>
      <c r="BH385">
        <v>0</v>
      </c>
      <c r="BI385">
        <v>1</v>
      </c>
      <c r="BJ385">
        <v>0</v>
      </c>
      <c r="BK385">
        <v>1</v>
      </c>
      <c r="BL385">
        <v>0</v>
      </c>
      <c r="BN385" t="s">
        <v>107</v>
      </c>
      <c r="BQ385" t="e">
        <f ca="1">- _xludf.not available in subjects I want to study - Cannot afford The courses - Donâ€™t know how to _xludf.find/enroll in a suitable program</f>
        <v>#NAME?</v>
      </c>
      <c r="BR385">
        <v>1</v>
      </c>
      <c r="BS385">
        <v>0</v>
      </c>
      <c r="BT385">
        <v>0</v>
      </c>
      <c r="BU385">
        <v>1</v>
      </c>
      <c r="BV385">
        <v>1</v>
      </c>
      <c r="BW385">
        <v>0</v>
      </c>
      <c r="BX385" t="s">
        <v>179</v>
      </c>
      <c r="BY385" t="e">
        <f ca="1">- _xludf.not worth The _xludf.time _xludf.or money spent on it Ù…- Useful but _xludf.not as good as going to university  - Too Difficult to study alone</f>
        <v>#NAME?</v>
      </c>
      <c r="BZ385">
        <v>1</v>
      </c>
      <c r="CA385">
        <v>1</v>
      </c>
      <c r="CB385">
        <v>0</v>
      </c>
      <c r="CC385">
        <v>0</v>
      </c>
      <c r="CD385">
        <v>1</v>
      </c>
      <c r="CE385" t="e">
        <f ca="1">- Facebook groups/pages  - Friends - Teachers</f>
        <v>#NAME?</v>
      </c>
      <c r="CF385">
        <v>1</v>
      </c>
      <c r="CG385">
        <v>0</v>
      </c>
      <c r="CH385">
        <v>1</v>
      </c>
      <c r="CI385">
        <v>0</v>
      </c>
      <c r="CJ385">
        <v>0</v>
      </c>
      <c r="CK385">
        <v>1</v>
      </c>
      <c r="CL385">
        <v>0</v>
      </c>
      <c r="CN385" t="s">
        <v>109</v>
      </c>
      <c r="CO385" t="s">
        <v>110</v>
      </c>
      <c r="CP385" t="s">
        <v>111</v>
      </c>
      <c r="CQ385">
        <v>3940571</v>
      </c>
      <c r="CR385" t="s">
        <v>1219</v>
      </c>
      <c r="CS385" t="s">
        <v>1220</v>
      </c>
      <c r="CT385">
        <v>385</v>
      </c>
    </row>
    <row r="386" spans="1:98">
      <c r="A386">
        <v>385</v>
      </c>
      <c r="B386" t="s">
        <v>224</v>
      </c>
      <c r="C386">
        <v>20</v>
      </c>
      <c r="D386" t="s">
        <v>98</v>
      </c>
      <c r="E386" t="s">
        <v>156</v>
      </c>
      <c r="F386" t="s">
        <v>169</v>
      </c>
      <c r="G386" t="s">
        <v>117</v>
      </c>
      <c r="J386" t="s">
        <v>334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1</v>
      </c>
      <c r="R386">
        <v>1</v>
      </c>
      <c r="X386" t="s">
        <v>308</v>
      </c>
      <c r="Y386">
        <v>0</v>
      </c>
      <c r="Z386">
        <v>0</v>
      </c>
      <c r="AA386">
        <v>0</v>
      </c>
      <c r="AB386">
        <v>0</v>
      </c>
      <c r="AC386">
        <v>1</v>
      </c>
      <c r="AD386">
        <v>0</v>
      </c>
      <c r="AE386">
        <v>0</v>
      </c>
      <c r="AG386" t="s">
        <v>137</v>
      </c>
      <c r="AH386" t="s">
        <v>129</v>
      </c>
      <c r="AI386">
        <v>0</v>
      </c>
      <c r="AJ386">
        <v>1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BA386" t="s">
        <v>106</v>
      </c>
      <c r="BB386" t="e">
        <f ca="1">- _xludf.not Useful</f>
        <v>#NAME?</v>
      </c>
      <c r="BD386" t="e">
        <f ca="1">- Nursing / medical care</f>
        <v>#NAME?</v>
      </c>
      <c r="BE386">
        <v>0</v>
      </c>
      <c r="BF386">
        <v>0</v>
      </c>
      <c r="BG386">
        <v>0</v>
      </c>
      <c r="BH386">
        <v>0</v>
      </c>
      <c r="BI386">
        <v>1</v>
      </c>
      <c r="BJ386">
        <v>0</v>
      </c>
      <c r="BK386">
        <v>0</v>
      </c>
      <c r="BL386">
        <v>0</v>
      </c>
      <c r="BN386" t="s">
        <v>107</v>
      </c>
      <c r="BQ386" t="e">
        <f ca="1">- Donâ€™t know how to _xludf.find/enroll in a suitable program</f>
        <v>#NAME?</v>
      </c>
      <c r="BR386">
        <v>0</v>
      </c>
      <c r="BS386">
        <v>0</v>
      </c>
      <c r="BT386">
        <v>0</v>
      </c>
      <c r="BU386">
        <v>1</v>
      </c>
      <c r="BV386">
        <v>0</v>
      </c>
      <c r="BW386">
        <v>0</v>
      </c>
      <c r="BX386" t="s">
        <v>108</v>
      </c>
      <c r="BY386" t="s">
        <v>338</v>
      </c>
      <c r="BZ386">
        <v>0</v>
      </c>
      <c r="CA386">
        <v>0</v>
      </c>
      <c r="CB386">
        <v>0</v>
      </c>
      <c r="CC386">
        <v>1</v>
      </c>
      <c r="CD386">
        <v>1</v>
      </c>
      <c r="CE386" t="e">
        <f ca="1">- Al-Fanar Media - Teachers</f>
        <v>#NAME?</v>
      </c>
      <c r="CF386">
        <v>0</v>
      </c>
      <c r="CG386">
        <v>0</v>
      </c>
      <c r="CH386">
        <v>1</v>
      </c>
      <c r="CI386">
        <v>1</v>
      </c>
      <c r="CJ386">
        <v>0</v>
      </c>
      <c r="CK386">
        <v>0</v>
      </c>
      <c r="CL386">
        <v>0</v>
      </c>
      <c r="CN386" t="s">
        <v>109</v>
      </c>
      <c r="CO386" t="s">
        <v>110</v>
      </c>
      <c r="CP386" t="s">
        <v>111</v>
      </c>
      <c r="CQ386">
        <v>3940664</v>
      </c>
      <c r="CR386" t="s">
        <v>1221</v>
      </c>
      <c r="CS386" t="s">
        <v>1222</v>
      </c>
      <c r="CT386">
        <v>386</v>
      </c>
    </row>
    <row r="387" spans="1:98">
      <c r="A387">
        <v>386</v>
      </c>
      <c r="B387" t="s">
        <v>224</v>
      </c>
      <c r="C387">
        <v>20</v>
      </c>
      <c r="D387" t="s">
        <v>98</v>
      </c>
      <c r="E387" t="s">
        <v>168</v>
      </c>
      <c r="F387" t="s">
        <v>169</v>
      </c>
      <c r="G387" t="s">
        <v>207</v>
      </c>
      <c r="J387" t="s">
        <v>334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1</v>
      </c>
      <c r="R387">
        <v>1</v>
      </c>
      <c r="X387" t="s">
        <v>127</v>
      </c>
      <c r="Y387">
        <v>0</v>
      </c>
      <c r="Z387">
        <v>0</v>
      </c>
      <c r="AA387">
        <v>0</v>
      </c>
      <c r="AB387">
        <v>1</v>
      </c>
      <c r="AC387">
        <v>0</v>
      </c>
      <c r="AD387">
        <v>0</v>
      </c>
      <c r="AE387">
        <v>0</v>
      </c>
      <c r="AG387" t="s">
        <v>120</v>
      </c>
      <c r="AH387" t="s">
        <v>129</v>
      </c>
      <c r="AI387">
        <v>0</v>
      </c>
      <c r="AJ387">
        <v>1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BA387" t="s">
        <v>107</v>
      </c>
      <c r="BB387" t="e">
        <f ca="1">- Useful but _xludf.not as good as a regular degree</f>
        <v>#NAME?</v>
      </c>
      <c r="BD387" t="e">
        <f ca="1">- Nursing / medical care</f>
        <v>#NAME?</v>
      </c>
      <c r="BE387">
        <v>0</v>
      </c>
      <c r="BF387">
        <v>0</v>
      </c>
      <c r="BG387">
        <v>0</v>
      </c>
      <c r="BH387">
        <v>0</v>
      </c>
      <c r="BI387">
        <v>1</v>
      </c>
      <c r="BJ387">
        <v>0</v>
      </c>
      <c r="BK387">
        <v>0</v>
      </c>
      <c r="BL387">
        <v>0</v>
      </c>
      <c r="BN387" t="s">
        <v>107</v>
      </c>
      <c r="BQ387" t="e">
        <f ca="1">- Do _xludf.not _xludf.count towards a recognized qualification</f>
        <v>#NAME?</v>
      </c>
      <c r="BR387">
        <v>0</v>
      </c>
      <c r="BS387">
        <v>1</v>
      </c>
      <c r="BT387">
        <v>0</v>
      </c>
      <c r="BU387">
        <v>0</v>
      </c>
      <c r="BV387">
        <v>0</v>
      </c>
      <c r="BW387">
        <v>0</v>
      </c>
      <c r="BX387" t="s">
        <v>108</v>
      </c>
      <c r="BY387" t="e">
        <f ca="1">- Useful but _xludf.not as good as going to university</f>
        <v>#NAME?</v>
      </c>
      <c r="BZ387">
        <v>1</v>
      </c>
      <c r="CA387">
        <v>0</v>
      </c>
      <c r="CB387">
        <v>0</v>
      </c>
      <c r="CC387">
        <v>0</v>
      </c>
      <c r="CD387">
        <v>0</v>
      </c>
      <c r="CE387" t="e">
        <f ca="1">- Facebook groups/pages</f>
        <v>#NAME?</v>
      </c>
      <c r="CF387">
        <v>0</v>
      </c>
      <c r="CG387">
        <v>0</v>
      </c>
      <c r="CH387">
        <v>0</v>
      </c>
      <c r="CI387">
        <v>0</v>
      </c>
      <c r="CJ387">
        <v>0</v>
      </c>
      <c r="CK387">
        <v>1</v>
      </c>
      <c r="CL387">
        <v>0</v>
      </c>
      <c r="CN387" t="s">
        <v>109</v>
      </c>
      <c r="CO387" t="s">
        <v>110</v>
      </c>
      <c r="CP387" t="s">
        <v>111</v>
      </c>
      <c r="CQ387">
        <v>3942637</v>
      </c>
      <c r="CR387" t="s">
        <v>1223</v>
      </c>
      <c r="CS387" t="s">
        <v>1224</v>
      </c>
      <c r="CT387">
        <v>387</v>
      </c>
    </row>
    <row r="388" spans="1:98">
      <c r="A388">
        <v>387</v>
      </c>
      <c r="B388" t="s">
        <v>167</v>
      </c>
      <c r="C388">
        <v>17</v>
      </c>
      <c r="D388" t="s">
        <v>115</v>
      </c>
      <c r="E388" t="s">
        <v>99</v>
      </c>
      <c r="F388" t="s">
        <v>157</v>
      </c>
      <c r="G388" t="s">
        <v>207</v>
      </c>
      <c r="J388" t="s">
        <v>152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1</v>
      </c>
      <c r="X388" t="s">
        <v>127</v>
      </c>
      <c r="Y388">
        <v>0</v>
      </c>
      <c r="Z388">
        <v>0</v>
      </c>
      <c r="AA388">
        <v>0</v>
      </c>
      <c r="AB388">
        <v>1</v>
      </c>
      <c r="AC388">
        <v>0</v>
      </c>
      <c r="AD388">
        <v>0</v>
      </c>
      <c r="AE388">
        <v>0</v>
      </c>
      <c r="AG388" t="s">
        <v>128</v>
      </c>
      <c r="AH388" t="s">
        <v>129</v>
      </c>
      <c r="AI388">
        <v>0</v>
      </c>
      <c r="AJ388">
        <v>1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BA388" t="s">
        <v>107</v>
      </c>
      <c r="BB388" t="e">
        <f ca="1">- Useful but _xludf.not as good as a regular degree</f>
        <v>#NAME?</v>
      </c>
      <c r="BD388" t="e">
        <f ca="1">- I am _xludf.not interested in vocational education</f>
        <v>#NAME?</v>
      </c>
      <c r="BE388">
        <v>1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N388" t="s">
        <v>106</v>
      </c>
      <c r="BO388" t="s">
        <v>139</v>
      </c>
      <c r="BP388" t="s">
        <v>1093</v>
      </c>
      <c r="BX388" t="s">
        <v>108</v>
      </c>
      <c r="BY388" t="e">
        <f ca="1">- Very Useful, as good as a regular degree</f>
        <v>#NAME?</v>
      </c>
      <c r="BZ388">
        <v>0</v>
      </c>
      <c r="CA388">
        <v>0</v>
      </c>
      <c r="CB388">
        <v>1</v>
      </c>
      <c r="CC388">
        <v>0</v>
      </c>
      <c r="CD388">
        <v>0</v>
      </c>
      <c r="CE388" t="e">
        <f ca="1">- Facebook groups/pages</f>
        <v>#NAME?</v>
      </c>
      <c r="CF388">
        <v>0</v>
      </c>
      <c r="CG388">
        <v>0</v>
      </c>
      <c r="CH388">
        <v>0</v>
      </c>
      <c r="CI388">
        <v>0</v>
      </c>
      <c r="CJ388">
        <v>0</v>
      </c>
      <c r="CK388">
        <v>1</v>
      </c>
      <c r="CL388">
        <v>0</v>
      </c>
      <c r="CN388" t="s">
        <v>109</v>
      </c>
      <c r="CO388" t="s">
        <v>110</v>
      </c>
      <c r="CP388" t="s">
        <v>111</v>
      </c>
      <c r="CQ388">
        <v>3943018</v>
      </c>
      <c r="CR388" t="s">
        <v>1225</v>
      </c>
      <c r="CS388" t="s">
        <v>1226</v>
      </c>
      <c r="CT388">
        <v>388</v>
      </c>
    </row>
    <row r="389" spans="1:98">
      <c r="A389">
        <v>388</v>
      </c>
      <c r="B389" t="s">
        <v>114</v>
      </c>
      <c r="C389">
        <v>24</v>
      </c>
      <c r="D389" t="s">
        <v>115</v>
      </c>
      <c r="E389" t="s">
        <v>177</v>
      </c>
      <c r="F389" t="s">
        <v>100</v>
      </c>
      <c r="G389" t="s">
        <v>117</v>
      </c>
      <c r="J389" t="s">
        <v>139</v>
      </c>
      <c r="K389">
        <v>1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T389" t="s">
        <v>1227</v>
      </c>
      <c r="X389" t="s">
        <v>209</v>
      </c>
      <c r="Y389">
        <v>0</v>
      </c>
      <c r="Z389">
        <v>0</v>
      </c>
      <c r="AA389">
        <v>0</v>
      </c>
      <c r="AB389">
        <v>1</v>
      </c>
      <c r="AC389">
        <v>0</v>
      </c>
      <c r="AD389">
        <v>1</v>
      </c>
      <c r="AE389">
        <v>0</v>
      </c>
      <c r="AG389" t="s">
        <v>120</v>
      </c>
      <c r="AH389" t="s">
        <v>129</v>
      </c>
      <c r="AI389">
        <v>0</v>
      </c>
      <c r="AJ389">
        <v>1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BA389" t="s">
        <v>107</v>
      </c>
      <c r="BB389" t="e">
        <f ca="1">- Useful but _xludf.not as good as a regular degree</f>
        <v>#NAME?</v>
      </c>
      <c r="BD389" t="e">
        <f ca="1">- Project Management / Accountancy - Nursing / medical care</f>
        <v>#NAME?</v>
      </c>
      <c r="BE389">
        <v>0</v>
      </c>
      <c r="BF389">
        <v>0</v>
      </c>
      <c r="BG389">
        <v>1</v>
      </c>
      <c r="BH389">
        <v>0</v>
      </c>
      <c r="BI389">
        <v>1</v>
      </c>
      <c r="BJ389">
        <v>0</v>
      </c>
      <c r="BK389">
        <v>0</v>
      </c>
      <c r="BL389">
        <v>0</v>
      </c>
      <c r="BN389" t="s">
        <v>107</v>
      </c>
      <c r="BQ389" t="e">
        <f ca="1">- No internet connection / computer - Cannot afford The courses</f>
        <v>#NAME?</v>
      </c>
      <c r="BR389">
        <v>0</v>
      </c>
      <c r="BS389">
        <v>0</v>
      </c>
      <c r="BT389">
        <v>1</v>
      </c>
      <c r="BU389">
        <v>0</v>
      </c>
      <c r="BV389">
        <v>1</v>
      </c>
      <c r="BW389">
        <v>0</v>
      </c>
      <c r="BX389" t="s">
        <v>108</v>
      </c>
      <c r="BY389" t="e">
        <f ca="1">- Useful but _xludf.not as good as going to university  - Difficult to access</f>
        <v>#NAME?</v>
      </c>
      <c r="BZ389">
        <v>1</v>
      </c>
      <c r="CA389">
        <v>0</v>
      </c>
      <c r="CB389">
        <v>0</v>
      </c>
      <c r="CC389">
        <v>1</v>
      </c>
      <c r="CD389">
        <v>0</v>
      </c>
      <c r="CE389" t="e">
        <f ca="1">- Facebook groups/pages  - Friends</f>
        <v>#NAME?</v>
      </c>
      <c r="CF389">
        <v>1</v>
      </c>
      <c r="CG389">
        <v>0</v>
      </c>
      <c r="CH389">
        <v>0</v>
      </c>
      <c r="CI389">
        <v>0</v>
      </c>
      <c r="CJ389">
        <v>0</v>
      </c>
      <c r="CK389">
        <v>1</v>
      </c>
      <c r="CL389">
        <v>0</v>
      </c>
      <c r="CN389" t="s">
        <v>109</v>
      </c>
      <c r="CO389" t="s">
        <v>110</v>
      </c>
      <c r="CP389" t="s">
        <v>111</v>
      </c>
      <c r="CQ389">
        <v>3943322</v>
      </c>
      <c r="CR389" t="s">
        <v>1228</v>
      </c>
      <c r="CS389" t="s">
        <v>1229</v>
      </c>
      <c r="CT389">
        <v>389</v>
      </c>
    </row>
    <row r="390" spans="1:98">
      <c r="A390">
        <v>389</v>
      </c>
      <c r="B390" t="s">
        <v>221</v>
      </c>
      <c r="C390">
        <v>20</v>
      </c>
      <c r="D390" t="s">
        <v>98</v>
      </c>
      <c r="E390" t="s">
        <v>156</v>
      </c>
      <c r="F390" t="s">
        <v>169</v>
      </c>
      <c r="G390" t="s">
        <v>101</v>
      </c>
      <c r="H390" t="s">
        <v>102</v>
      </c>
      <c r="U390" t="s">
        <v>152</v>
      </c>
      <c r="AG390" t="s">
        <v>104</v>
      </c>
      <c r="AH390" t="s">
        <v>129</v>
      </c>
      <c r="AI390">
        <v>0</v>
      </c>
      <c r="AJ390">
        <v>1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BA390" t="s">
        <v>107</v>
      </c>
      <c r="BB390" t="e">
        <f ca="1">- Very Useful _xludf.and provides a job opportunity _xludf.right away.</f>
        <v>#NAME?</v>
      </c>
      <c r="BD390" t="e">
        <f ca="1">- I am _xludf.not interested in vocational education</f>
        <v>#NAME?</v>
      </c>
      <c r="BE390">
        <v>1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0</v>
      </c>
      <c r="BN390" t="s">
        <v>107</v>
      </c>
      <c r="BQ390" t="e">
        <f ca="1">- Donâ€™t know how to _xludf.find/enroll in a suitable program</f>
        <v>#NAME?</v>
      </c>
      <c r="BR390">
        <v>0</v>
      </c>
      <c r="BS390">
        <v>0</v>
      </c>
      <c r="BT390">
        <v>0</v>
      </c>
      <c r="BU390">
        <v>1</v>
      </c>
      <c r="BV390">
        <v>0</v>
      </c>
      <c r="BW390">
        <v>0</v>
      </c>
      <c r="BX390" t="s">
        <v>108</v>
      </c>
      <c r="BY390" t="e">
        <f ca="1">- Useful but _xludf.not as good as going to university</f>
        <v>#NAME?</v>
      </c>
      <c r="BZ390">
        <v>1</v>
      </c>
      <c r="CA390">
        <v>0</v>
      </c>
      <c r="CB390">
        <v>0</v>
      </c>
      <c r="CC390">
        <v>0</v>
      </c>
      <c r="CD390">
        <v>0</v>
      </c>
      <c r="CE390" t="e">
        <f ca="1">- Facebook groups/pages  - Friends</f>
        <v>#NAME?</v>
      </c>
      <c r="CF390">
        <v>1</v>
      </c>
      <c r="CG390">
        <v>0</v>
      </c>
      <c r="CH390">
        <v>0</v>
      </c>
      <c r="CI390">
        <v>0</v>
      </c>
      <c r="CJ390">
        <v>0</v>
      </c>
      <c r="CK390">
        <v>1</v>
      </c>
      <c r="CL390">
        <v>0</v>
      </c>
      <c r="CN390" t="s">
        <v>109</v>
      </c>
      <c r="CO390" t="s">
        <v>110</v>
      </c>
      <c r="CP390" t="s">
        <v>111</v>
      </c>
      <c r="CQ390">
        <v>3944482</v>
      </c>
      <c r="CR390" s="1" t="s">
        <v>1230</v>
      </c>
      <c r="CS390" t="s">
        <v>1231</v>
      </c>
      <c r="CT390">
        <v>390</v>
      </c>
    </row>
    <row r="391" spans="1:98">
      <c r="A391">
        <v>390</v>
      </c>
      <c r="B391" t="s">
        <v>1232</v>
      </c>
      <c r="C391">
        <v>21</v>
      </c>
      <c r="D391" t="s">
        <v>115</v>
      </c>
      <c r="E391" t="s">
        <v>124</v>
      </c>
      <c r="F391" t="s">
        <v>125</v>
      </c>
      <c r="G391" t="s">
        <v>101</v>
      </c>
      <c r="H391" t="s">
        <v>102</v>
      </c>
      <c r="U391" t="s">
        <v>139</v>
      </c>
      <c r="W391" t="s">
        <v>1233</v>
      </c>
      <c r="AG391" t="s">
        <v>104</v>
      </c>
      <c r="AH391" t="s">
        <v>129</v>
      </c>
      <c r="AI391">
        <v>0</v>
      </c>
      <c r="AJ391">
        <v>1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BA391" t="s">
        <v>107</v>
      </c>
      <c r="BB391" t="e">
        <f ca="1">- Useful but _xludf.not as good as a regular degree</f>
        <v>#NAME?</v>
      </c>
      <c r="BD391" t="e">
        <f ca="1">- Project Management / Accountancy - Tourism / Restaurant _xludf.and hotel Management</f>
        <v>#NAME?</v>
      </c>
      <c r="BE391">
        <v>0</v>
      </c>
      <c r="BF391">
        <v>0</v>
      </c>
      <c r="BG391">
        <v>1</v>
      </c>
      <c r="BH391">
        <v>1</v>
      </c>
      <c r="BI391">
        <v>0</v>
      </c>
      <c r="BJ391">
        <v>0</v>
      </c>
      <c r="BK391">
        <v>0</v>
      </c>
      <c r="BL391">
        <v>0</v>
      </c>
      <c r="BN391" t="s">
        <v>107</v>
      </c>
      <c r="BQ391" t="e">
        <f ca="1">- No internet connection / computer</f>
        <v>#NAME?</v>
      </c>
      <c r="BR391">
        <v>0</v>
      </c>
      <c r="BS391">
        <v>0</v>
      </c>
      <c r="BT391">
        <v>1</v>
      </c>
      <c r="BU391">
        <v>0</v>
      </c>
      <c r="BV391">
        <v>0</v>
      </c>
      <c r="BW391">
        <v>0</v>
      </c>
      <c r="BX391" t="s">
        <v>233</v>
      </c>
      <c r="BY391" t="e">
        <f ca="1">- Useful but _xludf.not as good as going to university</f>
        <v>#NAME?</v>
      </c>
      <c r="BZ391">
        <v>1</v>
      </c>
      <c r="CA391">
        <v>0</v>
      </c>
      <c r="CB391">
        <v>0</v>
      </c>
      <c r="CC391">
        <v>0</v>
      </c>
      <c r="CD391">
        <v>0</v>
      </c>
      <c r="CE391" t="e">
        <f ca="1">- Facebook groups/pages  - Friends</f>
        <v>#NAME?</v>
      </c>
      <c r="CF391">
        <v>1</v>
      </c>
      <c r="CG391">
        <v>0</v>
      </c>
      <c r="CH391">
        <v>0</v>
      </c>
      <c r="CI391">
        <v>0</v>
      </c>
      <c r="CJ391">
        <v>0</v>
      </c>
      <c r="CK391">
        <v>1</v>
      </c>
      <c r="CL391">
        <v>0</v>
      </c>
      <c r="CN391" t="s">
        <v>109</v>
      </c>
      <c r="CO391" t="s">
        <v>110</v>
      </c>
      <c r="CP391" t="s">
        <v>111</v>
      </c>
      <c r="CQ391">
        <v>3944699</v>
      </c>
      <c r="CR391" t="s">
        <v>1234</v>
      </c>
      <c r="CS391" t="s">
        <v>1235</v>
      </c>
      <c r="CT391">
        <v>391</v>
      </c>
    </row>
    <row r="392" spans="1:98">
      <c r="A392">
        <v>391</v>
      </c>
      <c r="B392" t="s">
        <v>97</v>
      </c>
      <c r="C392">
        <v>20</v>
      </c>
      <c r="D392" t="s">
        <v>115</v>
      </c>
      <c r="E392" t="s">
        <v>177</v>
      </c>
      <c r="F392" t="s">
        <v>169</v>
      </c>
      <c r="G392" t="s">
        <v>117</v>
      </c>
      <c r="J392" t="s">
        <v>208</v>
      </c>
      <c r="K392">
        <v>0</v>
      </c>
      <c r="L392">
        <v>0</v>
      </c>
      <c r="M392">
        <v>1</v>
      </c>
      <c r="N392">
        <v>0</v>
      </c>
      <c r="O392">
        <v>0</v>
      </c>
      <c r="P392">
        <v>0</v>
      </c>
      <c r="Q392">
        <v>1</v>
      </c>
      <c r="R392">
        <v>0</v>
      </c>
      <c r="X392" t="s">
        <v>341</v>
      </c>
      <c r="Y392">
        <v>1</v>
      </c>
      <c r="Z392">
        <v>1</v>
      </c>
      <c r="AA392">
        <v>0</v>
      </c>
      <c r="AB392">
        <v>1</v>
      </c>
      <c r="AC392">
        <v>0</v>
      </c>
      <c r="AD392">
        <v>0</v>
      </c>
      <c r="AE392">
        <v>0</v>
      </c>
      <c r="AG392" t="s">
        <v>120</v>
      </c>
      <c r="AH392" t="s">
        <v>184</v>
      </c>
      <c r="AI392">
        <v>1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R392" t="s">
        <v>107</v>
      </c>
      <c r="AS392" t="e">
        <f ca="1">- Retrieving papers is expensive _xludf.now _xludf.and I Do _xludf.not Have The money</f>
        <v>#NAME?</v>
      </c>
      <c r="AT392">
        <v>0</v>
      </c>
      <c r="AU392">
        <v>0</v>
      </c>
      <c r="AV392">
        <v>0</v>
      </c>
      <c r="AW392">
        <v>0</v>
      </c>
      <c r="AX392">
        <v>1</v>
      </c>
      <c r="AY392">
        <v>0</v>
      </c>
      <c r="BA392" t="s">
        <v>107</v>
      </c>
      <c r="BB392" t="e">
        <f ca="1">- Very Useful _xludf.and provides a job opportunity _xludf.right away.</f>
        <v>#NAME?</v>
      </c>
      <c r="BD392" t="e">
        <f ca="1">- Tourism / Restaurant _xludf.and hotel Management</f>
        <v>#NAME?</v>
      </c>
      <c r="BE392">
        <v>0</v>
      </c>
      <c r="BF392">
        <v>0</v>
      </c>
      <c r="BG392">
        <v>0</v>
      </c>
      <c r="BH392">
        <v>1</v>
      </c>
      <c r="BI392">
        <v>0</v>
      </c>
      <c r="BJ392">
        <v>0</v>
      </c>
      <c r="BK392">
        <v>0</v>
      </c>
      <c r="BL392">
        <v>0</v>
      </c>
      <c r="BN392" t="s">
        <v>107</v>
      </c>
      <c r="BQ392" t="e">
        <f ca="1">- No internet connection / computer - Donâ€™t know how to _xludf.find/enroll in a suitable program</f>
        <v>#NAME?</v>
      </c>
      <c r="BR392">
        <v>0</v>
      </c>
      <c r="BS392">
        <v>0</v>
      </c>
      <c r="BT392">
        <v>1</v>
      </c>
      <c r="BU392">
        <v>1</v>
      </c>
      <c r="BV392">
        <v>0</v>
      </c>
      <c r="BW392">
        <v>0</v>
      </c>
      <c r="BX392" t="s">
        <v>108</v>
      </c>
      <c r="BY392" t="s">
        <v>338</v>
      </c>
      <c r="BZ392">
        <v>0</v>
      </c>
      <c r="CA392">
        <v>0</v>
      </c>
      <c r="CB392">
        <v>0</v>
      </c>
      <c r="CC392">
        <v>1</v>
      </c>
      <c r="CD392">
        <v>1</v>
      </c>
      <c r="CE392" t="e">
        <f ca="1">- Teachers</f>
        <v>#NAME?</v>
      </c>
      <c r="CF392">
        <v>0</v>
      </c>
      <c r="CG392">
        <v>0</v>
      </c>
      <c r="CH392">
        <v>1</v>
      </c>
      <c r="CI392">
        <v>0</v>
      </c>
      <c r="CJ392">
        <v>0</v>
      </c>
      <c r="CK392">
        <v>0</v>
      </c>
      <c r="CL392">
        <v>0</v>
      </c>
      <c r="CN392" t="s">
        <v>109</v>
      </c>
      <c r="CO392" t="s">
        <v>110</v>
      </c>
      <c r="CP392" t="s">
        <v>111</v>
      </c>
      <c r="CQ392">
        <v>3945006</v>
      </c>
      <c r="CR392" t="s">
        <v>1236</v>
      </c>
      <c r="CS392" t="s">
        <v>1237</v>
      </c>
      <c r="CT392">
        <v>392</v>
      </c>
    </row>
    <row r="393" spans="1:98">
      <c r="A393">
        <v>392</v>
      </c>
      <c r="B393" t="s">
        <v>143</v>
      </c>
      <c r="C393">
        <v>20</v>
      </c>
      <c r="D393" t="s">
        <v>98</v>
      </c>
      <c r="E393" t="s">
        <v>177</v>
      </c>
      <c r="F393" t="s">
        <v>183</v>
      </c>
      <c r="G393" t="s">
        <v>101</v>
      </c>
      <c r="H393" t="s">
        <v>102</v>
      </c>
      <c r="U393" t="s">
        <v>118</v>
      </c>
      <c r="AG393" t="s">
        <v>104</v>
      </c>
      <c r="AH393" t="s">
        <v>138</v>
      </c>
      <c r="AI393">
        <v>0</v>
      </c>
      <c r="AJ393">
        <v>1</v>
      </c>
      <c r="AK393">
        <v>0</v>
      </c>
      <c r="AL393">
        <v>1</v>
      </c>
      <c r="AM393">
        <v>1</v>
      </c>
      <c r="AN393">
        <v>0</v>
      </c>
      <c r="AO393">
        <v>0</v>
      </c>
      <c r="AP393">
        <v>1</v>
      </c>
      <c r="BA393" t="s">
        <v>107</v>
      </c>
      <c r="BB393" t="e">
        <f ca="1">- Useful but _xludf.not as good as a regular degree</f>
        <v>#NAME?</v>
      </c>
      <c r="BD393" t="e">
        <f ca="1">- Project Management / Accountancy - Tourism / Restaurant _xludf.and hotel Management</f>
        <v>#NAME?</v>
      </c>
      <c r="BE393">
        <v>0</v>
      </c>
      <c r="BF393">
        <v>0</v>
      </c>
      <c r="BG393">
        <v>1</v>
      </c>
      <c r="BH393">
        <v>1</v>
      </c>
      <c r="BI393">
        <v>0</v>
      </c>
      <c r="BJ393">
        <v>0</v>
      </c>
      <c r="BK393">
        <v>0</v>
      </c>
      <c r="BL393">
        <v>0</v>
      </c>
      <c r="BN393" t="s">
        <v>107</v>
      </c>
      <c r="BQ393" t="e">
        <f ca="1">- Cannot afford The courses</f>
        <v>#NAME?</v>
      </c>
      <c r="BR393">
        <v>0</v>
      </c>
      <c r="BS393">
        <v>0</v>
      </c>
      <c r="BT393">
        <v>0</v>
      </c>
      <c r="BU393">
        <v>0</v>
      </c>
      <c r="BV393">
        <v>1</v>
      </c>
      <c r="BW393">
        <v>0</v>
      </c>
      <c r="BX393" t="s">
        <v>108</v>
      </c>
      <c r="BY393" t="s">
        <v>199</v>
      </c>
      <c r="BZ393">
        <v>1</v>
      </c>
      <c r="CA393">
        <v>0</v>
      </c>
      <c r="CB393">
        <v>0</v>
      </c>
      <c r="CC393">
        <v>0</v>
      </c>
      <c r="CD393">
        <v>1</v>
      </c>
      <c r="CE393" t="e">
        <f ca="1">- Facebook groups/pages  - Friends</f>
        <v>#NAME?</v>
      </c>
      <c r="CF393">
        <v>1</v>
      </c>
      <c r="CG393">
        <v>0</v>
      </c>
      <c r="CH393">
        <v>0</v>
      </c>
      <c r="CI393">
        <v>0</v>
      </c>
      <c r="CJ393">
        <v>0</v>
      </c>
      <c r="CK393">
        <v>1</v>
      </c>
      <c r="CL393">
        <v>0</v>
      </c>
      <c r="CN393" t="s">
        <v>109</v>
      </c>
      <c r="CO393" t="s">
        <v>110</v>
      </c>
      <c r="CP393" t="s">
        <v>111</v>
      </c>
      <c r="CQ393">
        <v>3945018</v>
      </c>
      <c r="CR393" t="s">
        <v>1238</v>
      </c>
      <c r="CS393" t="s">
        <v>1239</v>
      </c>
      <c r="CT393">
        <v>393</v>
      </c>
    </row>
    <row r="394" spans="1:98">
      <c r="A394">
        <v>393</v>
      </c>
      <c r="B394" t="s">
        <v>97</v>
      </c>
      <c r="C394">
        <v>26</v>
      </c>
      <c r="D394" t="s">
        <v>115</v>
      </c>
      <c r="E394" t="s">
        <v>177</v>
      </c>
      <c r="F394" t="s">
        <v>100</v>
      </c>
      <c r="G394" t="s">
        <v>117</v>
      </c>
      <c r="J394" t="s">
        <v>139</v>
      </c>
      <c r="K394">
        <v>1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T394" t="s">
        <v>1240</v>
      </c>
      <c r="X394" t="s">
        <v>523</v>
      </c>
      <c r="Y394">
        <v>1</v>
      </c>
      <c r="Z394">
        <v>0</v>
      </c>
      <c r="AA394">
        <v>0</v>
      </c>
      <c r="AB394">
        <v>1</v>
      </c>
      <c r="AC394">
        <v>0</v>
      </c>
      <c r="AD394">
        <v>1</v>
      </c>
      <c r="AE394">
        <v>0</v>
      </c>
      <c r="AG394" t="s">
        <v>120</v>
      </c>
      <c r="AH394" t="s">
        <v>216</v>
      </c>
      <c r="AI394">
        <v>0</v>
      </c>
      <c r="AJ394">
        <v>1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1</v>
      </c>
      <c r="BA394" t="s">
        <v>106</v>
      </c>
      <c r="BB394" t="e">
        <f ca="1">- Very Useful _xludf.and provides a job opportunity _xludf.right away.</f>
        <v>#NAME?</v>
      </c>
      <c r="BD394" t="e">
        <f ca="1">- Project Management / Accountancy</f>
        <v>#NAME?</v>
      </c>
      <c r="BE394">
        <v>0</v>
      </c>
      <c r="BF394">
        <v>0</v>
      </c>
      <c r="BG394">
        <v>1</v>
      </c>
      <c r="BH394">
        <v>0</v>
      </c>
      <c r="BI394">
        <v>0</v>
      </c>
      <c r="BJ394">
        <v>0</v>
      </c>
      <c r="BK394">
        <v>0</v>
      </c>
      <c r="BL394">
        <v>0</v>
      </c>
      <c r="BN394" t="s">
        <v>107</v>
      </c>
      <c r="BQ394" t="e">
        <f ca="1">- Donâ€™t know how to _xludf.find/enroll in a suitable program</f>
        <v>#NAME?</v>
      </c>
      <c r="BR394">
        <v>0</v>
      </c>
      <c r="BS394">
        <v>0</v>
      </c>
      <c r="BT394">
        <v>0</v>
      </c>
      <c r="BU394">
        <v>1</v>
      </c>
      <c r="BV394">
        <v>0</v>
      </c>
      <c r="BW394">
        <v>0</v>
      </c>
      <c r="BX394" t="s">
        <v>233</v>
      </c>
      <c r="BY394" t="s">
        <v>199</v>
      </c>
      <c r="BZ394">
        <v>1</v>
      </c>
      <c r="CA394">
        <v>0</v>
      </c>
      <c r="CB394">
        <v>0</v>
      </c>
      <c r="CC394">
        <v>0</v>
      </c>
      <c r="CD394">
        <v>1</v>
      </c>
      <c r="CE394" t="e">
        <f ca="1">- Facebook groups/pages  - Friends</f>
        <v>#NAME?</v>
      </c>
      <c r="CF394">
        <v>1</v>
      </c>
      <c r="CG394">
        <v>0</v>
      </c>
      <c r="CH394">
        <v>0</v>
      </c>
      <c r="CI394">
        <v>0</v>
      </c>
      <c r="CJ394">
        <v>0</v>
      </c>
      <c r="CK394">
        <v>1</v>
      </c>
      <c r="CL394">
        <v>0</v>
      </c>
      <c r="CN394" t="s">
        <v>109</v>
      </c>
      <c r="CO394" t="s">
        <v>110</v>
      </c>
      <c r="CP394" t="s">
        <v>111</v>
      </c>
      <c r="CQ394">
        <v>3945252</v>
      </c>
      <c r="CR394" t="s">
        <v>1241</v>
      </c>
      <c r="CS394" t="s">
        <v>1242</v>
      </c>
      <c r="CT394">
        <v>394</v>
      </c>
    </row>
    <row r="395" spans="1:98">
      <c r="A395">
        <v>394</v>
      </c>
      <c r="B395" t="s">
        <v>97</v>
      </c>
      <c r="C395">
        <v>23</v>
      </c>
      <c r="D395" t="s">
        <v>115</v>
      </c>
      <c r="E395" t="s">
        <v>451</v>
      </c>
      <c r="F395" t="s">
        <v>169</v>
      </c>
      <c r="G395" t="s">
        <v>117</v>
      </c>
      <c r="J395" t="s">
        <v>438</v>
      </c>
      <c r="K395">
        <v>1</v>
      </c>
      <c r="L395">
        <v>0</v>
      </c>
      <c r="M395">
        <v>0</v>
      </c>
      <c r="N395">
        <v>0</v>
      </c>
      <c r="O395">
        <v>1</v>
      </c>
      <c r="P395">
        <v>0</v>
      </c>
      <c r="Q395">
        <v>0</v>
      </c>
      <c r="R395">
        <v>0</v>
      </c>
      <c r="T395" t="s">
        <v>534</v>
      </c>
      <c r="X395" t="s">
        <v>1243</v>
      </c>
      <c r="Y395">
        <v>1</v>
      </c>
      <c r="Z395">
        <v>0</v>
      </c>
      <c r="AA395">
        <v>0</v>
      </c>
      <c r="AB395">
        <v>1</v>
      </c>
      <c r="AC395">
        <v>1</v>
      </c>
      <c r="AD395">
        <v>1</v>
      </c>
      <c r="AE395">
        <v>0</v>
      </c>
      <c r="AG395" t="s">
        <v>120</v>
      </c>
      <c r="AH395" t="s">
        <v>184</v>
      </c>
      <c r="AI395">
        <v>1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R395" t="s">
        <v>106</v>
      </c>
      <c r="AS395" t="e">
        <f ca="1">- Have to go in person but can _xludf.not go _xludf.for security reasons</f>
        <v>#NAME?</v>
      </c>
      <c r="AT395">
        <v>0</v>
      </c>
      <c r="AU395">
        <v>1</v>
      </c>
      <c r="AV395">
        <v>0</v>
      </c>
      <c r="AW395">
        <v>0</v>
      </c>
      <c r="AX395">
        <v>0</v>
      </c>
      <c r="AY395">
        <v>0</v>
      </c>
      <c r="BA395" t="s">
        <v>107</v>
      </c>
      <c r="BB395" t="e">
        <f ca="1">- Useful but _xludf.not as good as a regular degree</f>
        <v>#NAME?</v>
      </c>
      <c r="BD395" t="s">
        <v>139</v>
      </c>
      <c r="BE395">
        <v>0</v>
      </c>
      <c r="BF395">
        <v>1</v>
      </c>
      <c r="BG395">
        <v>0</v>
      </c>
      <c r="BH395">
        <v>0</v>
      </c>
      <c r="BI395">
        <v>0</v>
      </c>
      <c r="BJ395">
        <v>0</v>
      </c>
      <c r="BK395">
        <v>0</v>
      </c>
      <c r="BL395">
        <v>0</v>
      </c>
      <c r="BM395" t="s">
        <v>534</v>
      </c>
      <c r="BN395" t="s">
        <v>107</v>
      </c>
      <c r="BQ395" t="e">
        <f ca="1">- No internet connection / computer - Do _xludf.not _xludf.count towards a recognized qualification</f>
        <v>#NAME?</v>
      </c>
      <c r="BR395">
        <v>0</v>
      </c>
      <c r="BS395">
        <v>1</v>
      </c>
      <c r="BT395">
        <v>1</v>
      </c>
      <c r="BU395">
        <v>0</v>
      </c>
      <c r="BV395">
        <v>0</v>
      </c>
      <c r="BW395">
        <v>0</v>
      </c>
      <c r="BX395" t="s">
        <v>179</v>
      </c>
      <c r="BY395" t="e">
        <f ca="1">- _xludf.not worth The _xludf.time _xludf.or money spent on it - Useful but _xludf.not as good as going to university</f>
        <v>#NAME?</v>
      </c>
      <c r="BZ395">
        <v>1</v>
      </c>
      <c r="CA395">
        <v>1</v>
      </c>
      <c r="CB395">
        <v>0</v>
      </c>
      <c r="CC395">
        <v>0</v>
      </c>
      <c r="CD395">
        <v>0</v>
      </c>
      <c r="CE395" t="e">
        <f ca="1">- Facebook groups/pages  - Friends</f>
        <v>#NAME?</v>
      </c>
      <c r="CF395">
        <v>1</v>
      </c>
      <c r="CG395">
        <v>0</v>
      </c>
      <c r="CH395">
        <v>0</v>
      </c>
      <c r="CI395">
        <v>0</v>
      </c>
      <c r="CJ395">
        <v>0</v>
      </c>
      <c r="CK395">
        <v>1</v>
      </c>
      <c r="CL395">
        <v>0</v>
      </c>
      <c r="CN395" t="s">
        <v>109</v>
      </c>
      <c r="CO395" t="s">
        <v>110</v>
      </c>
      <c r="CP395" t="s">
        <v>111</v>
      </c>
      <c r="CQ395">
        <v>3945263</v>
      </c>
      <c r="CR395" t="s">
        <v>1244</v>
      </c>
      <c r="CS395" t="s">
        <v>1245</v>
      </c>
      <c r="CT395">
        <v>395</v>
      </c>
    </row>
    <row r="396" spans="1:98">
      <c r="A396">
        <v>395</v>
      </c>
      <c r="B396" t="s">
        <v>114</v>
      </c>
      <c r="C396">
        <v>26</v>
      </c>
      <c r="D396" t="s">
        <v>115</v>
      </c>
      <c r="E396" t="s">
        <v>177</v>
      </c>
      <c r="F396" t="s">
        <v>144</v>
      </c>
      <c r="G396" t="s">
        <v>117</v>
      </c>
      <c r="J396" t="s">
        <v>1020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1</v>
      </c>
      <c r="Q396">
        <v>0</v>
      </c>
      <c r="R396">
        <v>1</v>
      </c>
      <c r="X396" t="s">
        <v>127</v>
      </c>
      <c r="Y396">
        <v>0</v>
      </c>
      <c r="Z396">
        <v>0</v>
      </c>
      <c r="AA396">
        <v>0</v>
      </c>
      <c r="AB396">
        <v>1</v>
      </c>
      <c r="AC396">
        <v>0</v>
      </c>
      <c r="AD396">
        <v>0</v>
      </c>
      <c r="AE396">
        <v>0</v>
      </c>
      <c r="AG396" t="s">
        <v>120</v>
      </c>
      <c r="AH396" t="s">
        <v>153</v>
      </c>
      <c r="AI396">
        <v>0</v>
      </c>
      <c r="AJ396">
        <v>1</v>
      </c>
      <c r="AK396">
        <v>0</v>
      </c>
      <c r="AL396">
        <v>0</v>
      </c>
      <c r="AM396">
        <v>1</v>
      </c>
      <c r="AN396">
        <v>0</v>
      </c>
      <c r="AO396">
        <v>0</v>
      </c>
      <c r="AP396">
        <v>1</v>
      </c>
      <c r="BA396" t="s">
        <v>107</v>
      </c>
      <c r="BB396" t="e">
        <f ca="1">- Very Useful _xludf.and provides a job opportunity _xludf.right away.</f>
        <v>#NAME?</v>
      </c>
      <c r="BD396" t="e">
        <f ca="1">- Project Management / Accountancy - Nursing / medical care</f>
        <v>#NAME?</v>
      </c>
      <c r="BE396">
        <v>0</v>
      </c>
      <c r="BF396">
        <v>0</v>
      </c>
      <c r="BG396">
        <v>1</v>
      </c>
      <c r="BH396">
        <v>0</v>
      </c>
      <c r="BI396">
        <v>1</v>
      </c>
      <c r="BJ396">
        <v>0</v>
      </c>
      <c r="BK396">
        <v>0</v>
      </c>
      <c r="BL396">
        <v>0</v>
      </c>
      <c r="BN396" t="s">
        <v>107</v>
      </c>
      <c r="BQ396" t="e">
        <f ca="1">- No internet connection / computer - Do _xludf.not _xludf.count towards a recognized qualification</f>
        <v>#NAME?</v>
      </c>
      <c r="BR396">
        <v>0</v>
      </c>
      <c r="BS396">
        <v>1</v>
      </c>
      <c r="BT396">
        <v>1</v>
      </c>
      <c r="BU396">
        <v>0</v>
      </c>
      <c r="BV396">
        <v>0</v>
      </c>
      <c r="BW396">
        <v>0</v>
      </c>
      <c r="BX396" t="s">
        <v>179</v>
      </c>
      <c r="BY396" t="e">
        <f ca="1">- _xludf.not worth The _xludf.time _xludf.or money spent on it - Too Difficult to study alone</f>
        <v>#NAME?</v>
      </c>
      <c r="BZ396">
        <v>0</v>
      </c>
      <c r="CA396">
        <v>1</v>
      </c>
      <c r="CB396">
        <v>0</v>
      </c>
      <c r="CC396">
        <v>0</v>
      </c>
      <c r="CD396">
        <v>1</v>
      </c>
      <c r="CE396" t="e">
        <f ca="1">- Facebook groups/pages  - Teachers</f>
        <v>#NAME?</v>
      </c>
      <c r="CF396">
        <v>0</v>
      </c>
      <c r="CG396">
        <v>0</v>
      </c>
      <c r="CH396">
        <v>1</v>
      </c>
      <c r="CI396">
        <v>0</v>
      </c>
      <c r="CJ396">
        <v>0</v>
      </c>
      <c r="CK396">
        <v>1</v>
      </c>
      <c r="CL396">
        <v>0</v>
      </c>
      <c r="CN396" t="s">
        <v>109</v>
      </c>
      <c r="CO396" t="s">
        <v>110</v>
      </c>
      <c r="CP396" t="s">
        <v>111</v>
      </c>
      <c r="CQ396">
        <v>3945300</v>
      </c>
      <c r="CR396" t="s">
        <v>1246</v>
      </c>
      <c r="CS396" t="s">
        <v>1247</v>
      </c>
      <c r="CT396">
        <v>396</v>
      </c>
    </row>
    <row r="397" spans="1:98">
      <c r="A397">
        <v>396</v>
      </c>
      <c r="B397" t="s">
        <v>97</v>
      </c>
      <c r="C397">
        <v>20</v>
      </c>
      <c r="D397" t="s">
        <v>115</v>
      </c>
      <c r="E397" t="s">
        <v>156</v>
      </c>
      <c r="F397" t="s">
        <v>169</v>
      </c>
      <c r="G397" t="s">
        <v>117</v>
      </c>
      <c r="J397" t="s">
        <v>366</v>
      </c>
      <c r="K397">
        <v>0</v>
      </c>
      <c r="L397">
        <v>0</v>
      </c>
      <c r="M397">
        <v>1</v>
      </c>
      <c r="N397">
        <v>0</v>
      </c>
      <c r="O397">
        <v>0</v>
      </c>
      <c r="P397">
        <v>1</v>
      </c>
      <c r="Q397">
        <v>0</v>
      </c>
      <c r="R397">
        <v>0</v>
      </c>
      <c r="X397" t="s">
        <v>535</v>
      </c>
      <c r="Y397">
        <v>0</v>
      </c>
      <c r="Z397">
        <v>1</v>
      </c>
      <c r="AA397">
        <v>0</v>
      </c>
      <c r="AB397">
        <v>1</v>
      </c>
      <c r="AC397">
        <v>0</v>
      </c>
      <c r="AD397">
        <v>0</v>
      </c>
      <c r="AE397">
        <v>0</v>
      </c>
      <c r="AG397" t="s">
        <v>120</v>
      </c>
      <c r="AH397" t="s">
        <v>139</v>
      </c>
      <c r="AI397">
        <v>0</v>
      </c>
      <c r="AJ397">
        <v>0</v>
      </c>
      <c r="AK397">
        <v>1</v>
      </c>
      <c r="AL397">
        <v>0</v>
      </c>
      <c r="AM397">
        <v>0</v>
      </c>
      <c r="AN397">
        <v>0</v>
      </c>
      <c r="AO397">
        <v>0</v>
      </c>
      <c r="AP397">
        <v>0</v>
      </c>
      <c r="AQ397" t="s">
        <v>1248</v>
      </c>
      <c r="BA397" t="s">
        <v>107</v>
      </c>
      <c r="BB397" t="e">
        <f ca="1">- Useful but _xludf.not as good as a regular degree</f>
        <v>#NAME?</v>
      </c>
      <c r="BD397" t="e">
        <f ca="1">- Project Management / Accountancy - Tourism / Restaurant _xludf.and hotel Management</f>
        <v>#NAME?</v>
      </c>
      <c r="BE397">
        <v>0</v>
      </c>
      <c r="BF397">
        <v>0</v>
      </c>
      <c r="BG397">
        <v>1</v>
      </c>
      <c r="BH397">
        <v>1</v>
      </c>
      <c r="BI397">
        <v>0</v>
      </c>
      <c r="BJ397">
        <v>0</v>
      </c>
      <c r="BK397">
        <v>0</v>
      </c>
      <c r="BL397">
        <v>0</v>
      </c>
      <c r="BN397" t="s">
        <v>107</v>
      </c>
      <c r="BQ397" t="e">
        <f ca="1">- No internet connection / computer - Do _xludf.not _xludf.count towards a recognized qualification</f>
        <v>#NAME?</v>
      </c>
      <c r="BR397">
        <v>0</v>
      </c>
      <c r="BS397">
        <v>1</v>
      </c>
      <c r="BT397">
        <v>1</v>
      </c>
      <c r="BU397">
        <v>0</v>
      </c>
      <c r="BV397">
        <v>0</v>
      </c>
      <c r="BW397">
        <v>0</v>
      </c>
      <c r="BX397" t="s">
        <v>179</v>
      </c>
      <c r="BY397" t="e">
        <f ca="1">- Useful but _xludf.not as good as going to university</f>
        <v>#NAME?</v>
      </c>
      <c r="BZ397">
        <v>1</v>
      </c>
      <c r="CA397">
        <v>0</v>
      </c>
      <c r="CB397">
        <v>0</v>
      </c>
      <c r="CC397">
        <v>0</v>
      </c>
      <c r="CD397">
        <v>0</v>
      </c>
      <c r="CE397" t="e">
        <f ca="1">- Facebook groups/pages  - Twitter</f>
        <v>#NAME?</v>
      </c>
      <c r="CF397">
        <v>0</v>
      </c>
      <c r="CG397">
        <v>0</v>
      </c>
      <c r="CH397">
        <v>0</v>
      </c>
      <c r="CI397">
        <v>0</v>
      </c>
      <c r="CJ397">
        <v>1</v>
      </c>
      <c r="CK397">
        <v>1</v>
      </c>
      <c r="CL397">
        <v>0</v>
      </c>
      <c r="CN397" t="s">
        <v>109</v>
      </c>
      <c r="CO397" t="s">
        <v>110</v>
      </c>
      <c r="CP397" t="s">
        <v>111</v>
      </c>
      <c r="CQ397">
        <v>3945745</v>
      </c>
      <c r="CR397" t="s">
        <v>1249</v>
      </c>
      <c r="CS397" t="s">
        <v>1250</v>
      </c>
      <c r="CT397">
        <v>397</v>
      </c>
    </row>
    <row r="398" spans="1:98">
      <c r="A398">
        <v>397</v>
      </c>
      <c r="B398" t="s">
        <v>97</v>
      </c>
      <c r="C398">
        <v>25</v>
      </c>
      <c r="D398" t="s">
        <v>98</v>
      </c>
      <c r="E398" t="s">
        <v>133</v>
      </c>
      <c r="F398" t="s">
        <v>100</v>
      </c>
      <c r="G398" t="s">
        <v>117</v>
      </c>
      <c r="J398" t="s">
        <v>1020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1</v>
      </c>
      <c r="Q398">
        <v>0</v>
      </c>
      <c r="R398">
        <v>1</v>
      </c>
      <c r="X398" t="s">
        <v>661</v>
      </c>
      <c r="Y398">
        <v>0</v>
      </c>
      <c r="Z398">
        <v>0</v>
      </c>
      <c r="AA398">
        <v>0</v>
      </c>
      <c r="AB398">
        <v>1</v>
      </c>
      <c r="AC398">
        <v>0</v>
      </c>
      <c r="AD398">
        <v>0</v>
      </c>
      <c r="AE398">
        <v>1</v>
      </c>
      <c r="AF398" t="s">
        <v>683</v>
      </c>
      <c r="AG398" t="s">
        <v>120</v>
      </c>
      <c r="AH398" t="s">
        <v>216</v>
      </c>
      <c r="AI398">
        <v>0</v>
      </c>
      <c r="AJ398">
        <v>1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1</v>
      </c>
      <c r="BA398" t="s">
        <v>107</v>
      </c>
      <c r="BB398" t="e">
        <f ca="1">- Very Useful _xludf.and provides a job opportunity _xludf.right away.</f>
        <v>#NAME?</v>
      </c>
      <c r="BD398" t="e">
        <f ca="1">- Nursing / medical care</f>
        <v>#NAME?</v>
      </c>
      <c r="BE398">
        <v>0</v>
      </c>
      <c r="BF398">
        <v>0</v>
      </c>
      <c r="BG398">
        <v>0</v>
      </c>
      <c r="BH398">
        <v>0</v>
      </c>
      <c r="BI398">
        <v>1</v>
      </c>
      <c r="BJ398">
        <v>0</v>
      </c>
      <c r="BK398">
        <v>0</v>
      </c>
      <c r="BL398">
        <v>0</v>
      </c>
      <c r="BN398" t="s">
        <v>106</v>
      </c>
      <c r="BO398" t="s">
        <v>139</v>
      </c>
      <c r="BP398" t="s">
        <v>1251</v>
      </c>
      <c r="BX398" t="s">
        <v>179</v>
      </c>
      <c r="BY398" t="e">
        <f ca="1">- Very Useful, as good as a regular degree - Useful but _xludf.not as good as going to university</f>
        <v>#NAME?</v>
      </c>
      <c r="BZ398">
        <v>1</v>
      </c>
      <c r="CA398">
        <v>0</v>
      </c>
      <c r="CB398">
        <v>1</v>
      </c>
      <c r="CC398">
        <v>0</v>
      </c>
      <c r="CD398">
        <v>0</v>
      </c>
      <c r="CE398" t="e">
        <f ca="1">- Facebook groups/pages DUBARAH</f>
        <v>#NAME?</v>
      </c>
      <c r="CF398">
        <v>0</v>
      </c>
      <c r="CG398">
        <v>1</v>
      </c>
      <c r="CH398">
        <v>0</v>
      </c>
      <c r="CI398">
        <v>0</v>
      </c>
      <c r="CJ398">
        <v>0</v>
      </c>
      <c r="CK398">
        <v>1</v>
      </c>
      <c r="CL398">
        <v>0</v>
      </c>
      <c r="CN398" t="s">
        <v>109</v>
      </c>
      <c r="CO398" t="s">
        <v>110</v>
      </c>
      <c r="CP398" t="s">
        <v>111</v>
      </c>
      <c r="CQ398">
        <v>3945802</v>
      </c>
      <c r="CR398" t="s">
        <v>1252</v>
      </c>
      <c r="CS398" t="s">
        <v>1253</v>
      </c>
      <c r="CT398">
        <v>398</v>
      </c>
    </row>
    <row r="399" spans="1:98">
      <c r="A399">
        <v>398</v>
      </c>
      <c r="B399" t="s">
        <v>349</v>
      </c>
      <c r="C399">
        <v>20</v>
      </c>
      <c r="D399" t="s">
        <v>115</v>
      </c>
      <c r="E399" t="s">
        <v>156</v>
      </c>
      <c r="F399" t="s">
        <v>169</v>
      </c>
      <c r="G399" t="s">
        <v>117</v>
      </c>
      <c r="J399" t="s">
        <v>118</v>
      </c>
      <c r="K399">
        <v>0</v>
      </c>
      <c r="L399">
        <v>0</v>
      </c>
      <c r="M399">
        <v>0</v>
      </c>
      <c r="N399">
        <v>1</v>
      </c>
      <c r="O399">
        <v>0</v>
      </c>
      <c r="P399">
        <v>0</v>
      </c>
      <c r="Q399">
        <v>0</v>
      </c>
      <c r="R399">
        <v>0</v>
      </c>
      <c r="X399" t="s">
        <v>127</v>
      </c>
      <c r="Y399">
        <v>0</v>
      </c>
      <c r="Z399">
        <v>0</v>
      </c>
      <c r="AA399">
        <v>0</v>
      </c>
      <c r="AB399">
        <v>1</v>
      </c>
      <c r="AC399">
        <v>0</v>
      </c>
      <c r="AD399">
        <v>0</v>
      </c>
      <c r="AE399">
        <v>0</v>
      </c>
      <c r="AG399" t="s">
        <v>120</v>
      </c>
      <c r="AH399" t="s">
        <v>129</v>
      </c>
      <c r="AI399">
        <v>0</v>
      </c>
      <c r="AJ399">
        <v>1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BA399" t="s">
        <v>107</v>
      </c>
      <c r="BB399" t="e">
        <f ca="1">- Very Useful _xludf.and provides a job opportunity _xludf.right away.</f>
        <v>#NAME?</v>
      </c>
      <c r="BD399" t="e">
        <f ca="1">- Construction (builder, carpenter, electrician, blacksmith)</f>
        <v>#NAME?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1</v>
      </c>
      <c r="BK399">
        <v>0</v>
      </c>
      <c r="BL399">
        <v>0</v>
      </c>
      <c r="BN399" t="s">
        <v>107</v>
      </c>
      <c r="BQ399" t="e">
        <f ca="1">- Donâ€™t know how to _xludf.find/enroll in a suitable program</f>
        <v>#NAME?</v>
      </c>
      <c r="BR399">
        <v>0</v>
      </c>
      <c r="BS399">
        <v>0</v>
      </c>
      <c r="BT399">
        <v>0</v>
      </c>
      <c r="BU399">
        <v>1</v>
      </c>
      <c r="BV399">
        <v>0</v>
      </c>
      <c r="BW399">
        <v>0</v>
      </c>
      <c r="BX399" t="s">
        <v>179</v>
      </c>
      <c r="BY399" t="e">
        <f ca="1">- Too Difficult to study alone</f>
        <v>#NAME?</v>
      </c>
      <c r="BZ399">
        <v>0</v>
      </c>
      <c r="CA399">
        <v>0</v>
      </c>
      <c r="CB399">
        <v>0</v>
      </c>
      <c r="CC399">
        <v>0</v>
      </c>
      <c r="CD399">
        <v>1</v>
      </c>
      <c r="CE399" t="e">
        <f ca="1">- Teachers</f>
        <v>#NAME?</v>
      </c>
      <c r="CF399">
        <v>0</v>
      </c>
      <c r="CG399">
        <v>0</v>
      </c>
      <c r="CH399">
        <v>1</v>
      </c>
      <c r="CI399">
        <v>0</v>
      </c>
      <c r="CJ399">
        <v>0</v>
      </c>
      <c r="CK399">
        <v>0</v>
      </c>
      <c r="CL399">
        <v>0</v>
      </c>
      <c r="CN399" t="s">
        <v>109</v>
      </c>
      <c r="CO399" t="s">
        <v>110</v>
      </c>
      <c r="CP399" t="s">
        <v>111</v>
      </c>
      <c r="CQ399">
        <v>3945987</v>
      </c>
      <c r="CR399" t="s">
        <v>1254</v>
      </c>
      <c r="CS399" t="s">
        <v>1255</v>
      </c>
      <c r="CT399">
        <v>399</v>
      </c>
    </row>
    <row r="400" spans="1:98">
      <c r="A400">
        <v>399</v>
      </c>
      <c r="B400" t="s">
        <v>182</v>
      </c>
      <c r="C400">
        <v>23</v>
      </c>
      <c r="D400" t="s">
        <v>115</v>
      </c>
      <c r="E400" t="s">
        <v>451</v>
      </c>
      <c r="F400" t="s">
        <v>100</v>
      </c>
      <c r="G400" t="s">
        <v>117</v>
      </c>
      <c r="J400" t="s">
        <v>139</v>
      </c>
      <c r="K400">
        <v>1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T400" t="s">
        <v>1256</v>
      </c>
      <c r="X400" t="s">
        <v>127</v>
      </c>
      <c r="Y400">
        <v>0</v>
      </c>
      <c r="Z400">
        <v>0</v>
      </c>
      <c r="AA400">
        <v>0</v>
      </c>
      <c r="AB400">
        <v>1</v>
      </c>
      <c r="AC400">
        <v>0</v>
      </c>
      <c r="AD400">
        <v>0</v>
      </c>
      <c r="AE400">
        <v>0</v>
      </c>
      <c r="AG400" t="s">
        <v>120</v>
      </c>
      <c r="AH400" t="s">
        <v>293</v>
      </c>
      <c r="AI400">
        <v>0</v>
      </c>
      <c r="AJ400">
        <v>0</v>
      </c>
      <c r="AK400">
        <v>0</v>
      </c>
      <c r="AL400">
        <v>1</v>
      </c>
      <c r="AM400">
        <v>0</v>
      </c>
      <c r="AN400">
        <v>0</v>
      </c>
      <c r="AO400">
        <v>0</v>
      </c>
      <c r="AP400">
        <v>0</v>
      </c>
      <c r="BA400" t="s">
        <v>107</v>
      </c>
      <c r="BB400" t="e">
        <f ca="1">- Very Useful _xludf.and provides a job opportunity _xludf.right away.</f>
        <v>#NAME?</v>
      </c>
      <c r="BD400" t="e">
        <f ca="1">- Mechanics _xludf.and machinery- Nursing / medical care</f>
        <v>#NAME?</v>
      </c>
      <c r="BE400">
        <v>0</v>
      </c>
      <c r="BF400">
        <v>0</v>
      </c>
      <c r="BG400">
        <v>0</v>
      </c>
      <c r="BH400">
        <v>0</v>
      </c>
      <c r="BI400">
        <v>1</v>
      </c>
      <c r="BJ400">
        <v>0</v>
      </c>
      <c r="BK400">
        <v>1</v>
      </c>
      <c r="BL400">
        <v>0</v>
      </c>
      <c r="BN400" t="s">
        <v>107</v>
      </c>
      <c r="BQ400" t="e">
        <f ca="1">- _xludf.not available in _xludf.Arabic</f>
        <v>#NAME?</v>
      </c>
      <c r="BR400">
        <v>0</v>
      </c>
      <c r="BS400">
        <v>0</v>
      </c>
      <c r="BT400">
        <v>0</v>
      </c>
      <c r="BU400">
        <v>0</v>
      </c>
      <c r="BV400">
        <v>0</v>
      </c>
      <c r="BW400">
        <v>1</v>
      </c>
      <c r="BX400" t="s">
        <v>108</v>
      </c>
      <c r="BY400" t="e">
        <f ca="1">- Useful but _xludf.not as good as going to university  - Difficult to access</f>
        <v>#NAME?</v>
      </c>
      <c r="BZ400">
        <v>1</v>
      </c>
      <c r="CA400">
        <v>0</v>
      </c>
      <c r="CB400">
        <v>0</v>
      </c>
      <c r="CC400">
        <v>1</v>
      </c>
      <c r="CD400">
        <v>0</v>
      </c>
      <c r="CE400" t="e">
        <f ca="1">- Facebook groups/pages  - Friends</f>
        <v>#NAME?</v>
      </c>
      <c r="CF400">
        <v>1</v>
      </c>
      <c r="CG400">
        <v>0</v>
      </c>
      <c r="CH400">
        <v>0</v>
      </c>
      <c r="CI400">
        <v>0</v>
      </c>
      <c r="CJ400">
        <v>0</v>
      </c>
      <c r="CK400">
        <v>1</v>
      </c>
      <c r="CL400">
        <v>0</v>
      </c>
      <c r="CN400" t="s">
        <v>109</v>
      </c>
      <c r="CO400" t="s">
        <v>110</v>
      </c>
      <c r="CP400" t="s">
        <v>111</v>
      </c>
      <c r="CQ400">
        <v>3946096</v>
      </c>
      <c r="CR400" t="s">
        <v>1257</v>
      </c>
      <c r="CS400" t="s">
        <v>1258</v>
      </c>
      <c r="CT400">
        <v>400</v>
      </c>
    </row>
    <row r="401" spans="1:98">
      <c r="A401">
        <v>400</v>
      </c>
      <c r="B401" t="s">
        <v>97</v>
      </c>
      <c r="C401">
        <v>27</v>
      </c>
      <c r="D401" t="s">
        <v>115</v>
      </c>
      <c r="E401" t="s">
        <v>177</v>
      </c>
      <c r="F401" t="s">
        <v>169</v>
      </c>
      <c r="G401" t="s">
        <v>117</v>
      </c>
      <c r="J401" t="s">
        <v>152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1</v>
      </c>
      <c r="X401" t="s">
        <v>209</v>
      </c>
      <c r="Y401">
        <v>0</v>
      </c>
      <c r="Z401">
        <v>0</v>
      </c>
      <c r="AA401">
        <v>0</v>
      </c>
      <c r="AB401">
        <v>1</v>
      </c>
      <c r="AC401">
        <v>0</v>
      </c>
      <c r="AD401">
        <v>1</v>
      </c>
      <c r="AE401">
        <v>0</v>
      </c>
      <c r="AG401" t="s">
        <v>120</v>
      </c>
      <c r="AH401" t="s">
        <v>129</v>
      </c>
      <c r="AI401">
        <v>0</v>
      </c>
      <c r="AJ401">
        <v>1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BA401" t="s">
        <v>107</v>
      </c>
      <c r="BB401" t="e">
        <f ca="1">- Useful but _xludf.not as good as a regular degree</f>
        <v>#NAME?</v>
      </c>
      <c r="BD401" t="e">
        <f ca="1">- Mechanics _xludf.and machinery</f>
        <v>#NAME?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1</v>
      </c>
      <c r="BL401">
        <v>0</v>
      </c>
      <c r="BN401" t="s">
        <v>107</v>
      </c>
      <c r="BQ401" t="e">
        <f ca="1">- No internet connection / computer</f>
        <v>#NAME?</v>
      </c>
      <c r="BR401">
        <v>0</v>
      </c>
      <c r="BS401">
        <v>0</v>
      </c>
      <c r="BT401">
        <v>1</v>
      </c>
      <c r="BU401">
        <v>0</v>
      </c>
      <c r="BV401">
        <v>0</v>
      </c>
      <c r="BW401">
        <v>0</v>
      </c>
      <c r="BX401" t="s">
        <v>108</v>
      </c>
      <c r="BY401" t="e">
        <f ca="1">- Very Useful, as good as a regular degree</f>
        <v>#NAME?</v>
      </c>
      <c r="BZ401">
        <v>0</v>
      </c>
      <c r="CA401">
        <v>0</v>
      </c>
      <c r="CB401">
        <v>1</v>
      </c>
      <c r="CC401">
        <v>0</v>
      </c>
      <c r="CD401">
        <v>0</v>
      </c>
      <c r="CE401" t="e">
        <f ca="1">- Teachers</f>
        <v>#NAME?</v>
      </c>
      <c r="CF401">
        <v>0</v>
      </c>
      <c r="CG401">
        <v>0</v>
      </c>
      <c r="CH401">
        <v>1</v>
      </c>
      <c r="CI401">
        <v>0</v>
      </c>
      <c r="CJ401">
        <v>0</v>
      </c>
      <c r="CK401">
        <v>0</v>
      </c>
      <c r="CL401">
        <v>0</v>
      </c>
      <c r="CN401" t="s">
        <v>109</v>
      </c>
      <c r="CO401" t="s">
        <v>110</v>
      </c>
      <c r="CP401" t="s">
        <v>111</v>
      </c>
      <c r="CQ401">
        <v>3946110</v>
      </c>
      <c r="CR401" t="s">
        <v>1259</v>
      </c>
      <c r="CS401" t="s">
        <v>1260</v>
      </c>
      <c r="CT401">
        <v>401</v>
      </c>
    </row>
    <row r="402" spans="1:98">
      <c r="A402">
        <v>401</v>
      </c>
      <c r="B402" t="s">
        <v>236</v>
      </c>
      <c r="C402">
        <v>21</v>
      </c>
      <c r="D402" t="s">
        <v>98</v>
      </c>
      <c r="E402" t="s">
        <v>379</v>
      </c>
      <c r="F402" t="s">
        <v>100</v>
      </c>
      <c r="G402" t="s">
        <v>117</v>
      </c>
      <c r="J402" t="s">
        <v>1261</v>
      </c>
      <c r="K402">
        <v>0</v>
      </c>
      <c r="L402">
        <v>0</v>
      </c>
      <c r="M402">
        <v>0</v>
      </c>
      <c r="N402">
        <v>1</v>
      </c>
      <c r="O402">
        <v>0</v>
      </c>
      <c r="P402">
        <v>0</v>
      </c>
      <c r="Q402">
        <v>1</v>
      </c>
      <c r="R402">
        <v>1</v>
      </c>
      <c r="X402" t="s">
        <v>523</v>
      </c>
      <c r="Y402">
        <v>1</v>
      </c>
      <c r="Z402">
        <v>0</v>
      </c>
      <c r="AA402">
        <v>0</v>
      </c>
      <c r="AB402">
        <v>1</v>
      </c>
      <c r="AC402">
        <v>0</v>
      </c>
      <c r="AD402">
        <v>1</v>
      </c>
      <c r="AE402">
        <v>0</v>
      </c>
      <c r="AG402" t="s">
        <v>120</v>
      </c>
      <c r="AH402" t="s">
        <v>216</v>
      </c>
      <c r="AI402">
        <v>0</v>
      </c>
      <c r="AJ402">
        <v>1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1</v>
      </c>
      <c r="BA402" t="s">
        <v>107</v>
      </c>
      <c r="BB402" t="e">
        <f ca="1">- Useful but _xludf.not as good as a regular degree</f>
        <v>#NAME?</v>
      </c>
      <c r="BD402" t="e">
        <f ca="1">- Tourism / Restaurant _xludf.and hotel Management - Nursing / medical care</f>
        <v>#NAME?</v>
      </c>
      <c r="BE402">
        <v>0</v>
      </c>
      <c r="BF402">
        <v>0</v>
      </c>
      <c r="BG402">
        <v>0</v>
      </c>
      <c r="BH402">
        <v>1</v>
      </c>
      <c r="BI402">
        <v>1</v>
      </c>
      <c r="BJ402">
        <v>0</v>
      </c>
      <c r="BK402">
        <v>0</v>
      </c>
      <c r="BL402">
        <v>0</v>
      </c>
      <c r="BN402" t="s">
        <v>107</v>
      </c>
      <c r="BQ402" t="e">
        <f ca="1">- No internet connection / computer</f>
        <v>#NAME?</v>
      </c>
      <c r="BR402">
        <v>0</v>
      </c>
      <c r="BS402">
        <v>0</v>
      </c>
      <c r="BT402">
        <v>1</v>
      </c>
      <c r="BU402">
        <v>0</v>
      </c>
      <c r="BV402">
        <v>0</v>
      </c>
      <c r="BW402">
        <v>0</v>
      </c>
      <c r="BX402" t="s">
        <v>108</v>
      </c>
      <c r="BY402" t="s">
        <v>550</v>
      </c>
      <c r="BZ402">
        <v>1</v>
      </c>
      <c r="CA402">
        <v>0</v>
      </c>
      <c r="CB402">
        <v>0</v>
      </c>
      <c r="CC402">
        <v>1</v>
      </c>
      <c r="CD402">
        <v>1</v>
      </c>
      <c r="CE402" t="e">
        <f ca="1">- Facebook groups/pages</f>
        <v>#NAME?</v>
      </c>
      <c r="CF402">
        <v>0</v>
      </c>
      <c r="CG402">
        <v>0</v>
      </c>
      <c r="CH402">
        <v>0</v>
      </c>
      <c r="CI402">
        <v>0</v>
      </c>
      <c r="CJ402">
        <v>0</v>
      </c>
      <c r="CK402">
        <v>1</v>
      </c>
      <c r="CL402">
        <v>0</v>
      </c>
      <c r="CN402" t="s">
        <v>109</v>
      </c>
      <c r="CO402" t="s">
        <v>110</v>
      </c>
      <c r="CP402" t="s">
        <v>111</v>
      </c>
      <c r="CQ402">
        <v>3946131</v>
      </c>
      <c r="CR402" t="s">
        <v>1262</v>
      </c>
      <c r="CS402" t="s">
        <v>1263</v>
      </c>
      <c r="CT402">
        <v>402</v>
      </c>
    </row>
    <row r="403" spans="1:98">
      <c r="A403">
        <v>402</v>
      </c>
      <c r="B403" t="s">
        <v>97</v>
      </c>
      <c r="C403">
        <v>26</v>
      </c>
      <c r="D403" t="s">
        <v>115</v>
      </c>
      <c r="E403" t="s">
        <v>133</v>
      </c>
      <c r="F403" t="s">
        <v>169</v>
      </c>
      <c r="G403" t="s">
        <v>117</v>
      </c>
      <c r="J403" t="s">
        <v>208</v>
      </c>
      <c r="K403">
        <v>0</v>
      </c>
      <c r="L403">
        <v>0</v>
      </c>
      <c r="M403">
        <v>1</v>
      </c>
      <c r="N403">
        <v>0</v>
      </c>
      <c r="O403">
        <v>0</v>
      </c>
      <c r="P403">
        <v>0</v>
      </c>
      <c r="Q403">
        <v>1</v>
      </c>
      <c r="R403">
        <v>0</v>
      </c>
      <c r="X403" t="s">
        <v>523</v>
      </c>
      <c r="Y403">
        <v>1</v>
      </c>
      <c r="Z403">
        <v>0</v>
      </c>
      <c r="AA403">
        <v>0</v>
      </c>
      <c r="AB403">
        <v>1</v>
      </c>
      <c r="AC403">
        <v>0</v>
      </c>
      <c r="AD403">
        <v>1</v>
      </c>
      <c r="AE403">
        <v>0</v>
      </c>
      <c r="AG403" t="s">
        <v>120</v>
      </c>
      <c r="AH403" t="s">
        <v>184</v>
      </c>
      <c r="AI403">
        <v>1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R403" t="s">
        <v>107</v>
      </c>
      <c r="AS403" t="e">
        <f ca="1">- Cannot contact public servants _xludf.or Teachers</f>
        <v>#NAME?</v>
      </c>
      <c r="AT403">
        <v>0</v>
      </c>
      <c r="AU403">
        <v>0</v>
      </c>
      <c r="AV403">
        <v>1</v>
      </c>
      <c r="AW403">
        <v>0</v>
      </c>
      <c r="AX403">
        <v>0</v>
      </c>
      <c r="AY403">
        <v>0</v>
      </c>
      <c r="BA403" t="s">
        <v>107</v>
      </c>
      <c r="BB403" t="e">
        <f ca="1">- Very Useful _xludf.and provides a job opportunity _xludf.right away.</f>
        <v>#NAME?</v>
      </c>
      <c r="BD403" t="e">
        <f ca="1">- Construction (builder, carpenter, electrician, blacksmith)</f>
        <v>#NAME?</v>
      </c>
      <c r="BE403">
        <v>0</v>
      </c>
      <c r="BF403">
        <v>0</v>
      </c>
      <c r="BG403">
        <v>0</v>
      </c>
      <c r="BH403">
        <v>0</v>
      </c>
      <c r="BI403">
        <v>0</v>
      </c>
      <c r="BJ403">
        <v>1</v>
      </c>
      <c r="BK403">
        <v>0</v>
      </c>
      <c r="BL403">
        <v>0</v>
      </c>
      <c r="BN403" t="s">
        <v>107</v>
      </c>
      <c r="BQ403" t="e">
        <f ca="1">- Cannot afford The courses</f>
        <v>#NAME?</v>
      </c>
      <c r="BR403">
        <v>0</v>
      </c>
      <c r="BS403">
        <v>0</v>
      </c>
      <c r="BT403">
        <v>0</v>
      </c>
      <c r="BU403">
        <v>0</v>
      </c>
      <c r="BV403">
        <v>1</v>
      </c>
      <c r="BW403">
        <v>0</v>
      </c>
      <c r="BX403" t="s">
        <v>108</v>
      </c>
      <c r="BY403" t="e">
        <f ca="1">- Useful but _xludf.not as good as going to university</f>
        <v>#NAME?</v>
      </c>
      <c r="BZ403">
        <v>1</v>
      </c>
      <c r="CA403">
        <v>0</v>
      </c>
      <c r="CB403">
        <v>0</v>
      </c>
      <c r="CC403">
        <v>0</v>
      </c>
      <c r="CD403">
        <v>0</v>
      </c>
      <c r="CE403" t="e">
        <f ca="1">- Facebook groups/pages</f>
        <v>#NAME?</v>
      </c>
      <c r="CF403">
        <v>0</v>
      </c>
      <c r="CG403">
        <v>0</v>
      </c>
      <c r="CH403">
        <v>0</v>
      </c>
      <c r="CI403">
        <v>0</v>
      </c>
      <c r="CJ403">
        <v>0</v>
      </c>
      <c r="CK403">
        <v>1</v>
      </c>
      <c r="CL403">
        <v>0</v>
      </c>
      <c r="CN403" t="s">
        <v>109</v>
      </c>
      <c r="CO403" t="s">
        <v>110</v>
      </c>
      <c r="CP403" t="s">
        <v>111</v>
      </c>
      <c r="CQ403">
        <v>3946198</v>
      </c>
      <c r="CR403" t="s">
        <v>1264</v>
      </c>
      <c r="CS403" t="s">
        <v>1265</v>
      </c>
      <c r="CT403">
        <v>403</v>
      </c>
    </row>
    <row r="404" spans="1:98">
      <c r="A404">
        <v>403</v>
      </c>
      <c r="B404" t="s">
        <v>114</v>
      </c>
      <c r="C404">
        <v>18</v>
      </c>
      <c r="D404" t="s">
        <v>98</v>
      </c>
      <c r="E404" t="s">
        <v>177</v>
      </c>
      <c r="F404" t="s">
        <v>183</v>
      </c>
      <c r="G404" t="s">
        <v>117</v>
      </c>
      <c r="J404" t="s">
        <v>759</v>
      </c>
      <c r="K404">
        <v>0</v>
      </c>
      <c r="L404">
        <v>1</v>
      </c>
      <c r="M404">
        <v>0</v>
      </c>
      <c r="N404">
        <v>1</v>
      </c>
      <c r="O404">
        <v>0</v>
      </c>
      <c r="P404">
        <v>0</v>
      </c>
      <c r="Q404">
        <v>0</v>
      </c>
      <c r="R404">
        <v>0</v>
      </c>
      <c r="S404" t="s">
        <v>760</v>
      </c>
      <c r="X404" t="s">
        <v>136</v>
      </c>
      <c r="Y404">
        <v>0</v>
      </c>
      <c r="Z404">
        <v>0</v>
      </c>
      <c r="AA404">
        <v>0</v>
      </c>
      <c r="AB404">
        <v>1</v>
      </c>
      <c r="AC404">
        <v>1</v>
      </c>
      <c r="AD404">
        <v>0</v>
      </c>
      <c r="AE404">
        <v>0</v>
      </c>
      <c r="AG404" t="s">
        <v>128</v>
      </c>
      <c r="AH404" t="s">
        <v>129</v>
      </c>
      <c r="AI404">
        <v>0</v>
      </c>
      <c r="AJ404">
        <v>1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BA404" t="s">
        <v>107</v>
      </c>
      <c r="BB404" t="e">
        <f ca="1">- Useful but _xludf.not as good as a regular degree</f>
        <v>#NAME?</v>
      </c>
      <c r="BD404" t="e">
        <f ca="1">- Mechanics _xludf.and machinery- Project Management / Accountancy</f>
        <v>#NAME?</v>
      </c>
      <c r="BE404">
        <v>0</v>
      </c>
      <c r="BF404">
        <v>0</v>
      </c>
      <c r="BG404">
        <v>1</v>
      </c>
      <c r="BH404">
        <v>0</v>
      </c>
      <c r="BI404">
        <v>0</v>
      </c>
      <c r="BJ404">
        <v>0</v>
      </c>
      <c r="BK404">
        <v>1</v>
      </c>
      <c r="BL404">
        <v>0</v>
      </c>
      <c r="BN404" t="s">
        <v>107</v>
      </c>
      <c r="BQ404" t="e">
        <f ca="1">- No internet connection / computer - Cannot afford The courses</f>
        <v>#NAME?</v>
      </c>
      <c r="BR404">
        <v>0</v>
      </c>
      <c r="BS404">
        <v>0</v>
      </c>
      <c r="BT404">
        <v>1</v>
      </c>
      <c r="BU404">
        <v>0</v>
      </c>
      <c r="BV404">
        <v>1</v>
      </c>
      <c r="BW404">
        <v>0</v>
      </c>
      <c r="BX404" t="s">
        <v>108</v>
      </c>
      <c r="BY404" t="e">
        <f ca="1">- _xludf.not worth The _xludf.time _xludf.or money spent on it - Useful but _xludf.not as good as going to university</f>
        <v>#NAME?</v>
      </c>
      <c r="BZ404">
        <v>1</v>
      </c>
      <c r="CA404">
        <v>1</v>
      </c>
      <c r="CB404">
        <v>0</v>
      </c>
      <c r="CC404">
        <v>0</v>
      </c>
      <c r="CD404">
        <v>0</v>
      </c>
      <c r="CE404" t="e">
        <f ca="1">- Facebook groups/pages  - Friends</f>
        <v>#NAME?</v>
      </c>
      <c r="CF404">
        <v>1</v>
      </c>
      <c r="CG404">
        <v>0</v>
      </c>
      <c r="CH404">
        <v>0</v>
      </c>
      <c r="CI404">
        <v>0</v>
      </c>
      <c r="CJ404">
        <v>0</v>
      </c>
      <c r="CK404">
        <v>1</v>
      </c>
      <c r="CL404">
        <v>0</v>
      </c>
      <c r="CN404" t="s">
        <v>109</v>
      </c>
      <c r="CO404" t="s">
        <v>110</v>
      </c>
      <c r="CP404" t="s">
        <v>111</v>
      </c>
      <c r="CQ404">
        <v>3946442</v>
      </c>
      <c r="CR404" t="s">
        <v>1266</v>
      </c>
      <c r="CS404" t="s">
        <v>1267</v>
      </c>
      <c r="CT404">
        <v>404</v>
      </c>
    </row>
    <row r="405" spans="1:98">
      <c r="A405">
        <v>404</v>
      </c>
      <c r="B405" t="s">
        <v>97</v>
      </c>
      <c r="C405">
        <v>24</v>
      </c>
      <c r="D405" t="s">
        <v>115</v>
      </c>
      <c r="E405" t="s">
        <v>177</v>
      </c>
      <c r="F405" t="s">
        <v>169</v>
      </c>
      <c r="G405" t="s">
        <v>117</v>
      </c>
      <c r="J405" t="s">
        <v>297</v>
      </c>
      <c r="K405">
        <v>0</v>
      </c>
      <c r="L405">
        <v>0</v>
      </c>
      <c r="M405">
        <v>0</v>
      </c>
      <c r="N405">
        <v>1</v>
      </c>
      <c r="O405">
        <v>0</v>
      </c>
      <c r="P405">
        <v>0</v>
      </c>
      <c r="Q405">
        <v>1</v>
      </c>
      <c r="R405">
        <v>0</v>
      </c>
      <c r="X405" t="s">
        <v>308</v>
      </c>
      <c r="Y405">
        <v>0</v>
      </c>
      <c r="Z405">
        <v>0</v>
      </c>
      <c r="AA405">
        <v>0</v>
      </c>
      <c r="AB405">
        <v>0</v>
      </c>
      <c r="AC405">
        <v>1</v>
      </c>
      <c r="AD405">
        <v>0</v>
      </c>
      <c r="AE405">
        <v>0</v>
      </c>
      <c r="AG405" t="s">
        <v>120</v>
      </c>
      <c r="AH405" t="s">
        <v>184</v>
      </c>
      <c r="AI405">
        <v>1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R405" t="s">
        <v>106</v>
      </c>
      <c r="AS405" t="e">
        <f ca="1">- Have to go in person but can _xludf.not go _xludf.for security reasons</f>
        <v>#NAME?</v>
      </c>
      <c r="AT405">
        <v>0</v>
      </c>
      <c r="AU405">
        <v>1</v>
      </c>
      <c r="AV405">
        <v>0</v>
      </c>
      <c r="AW405">
        <v>0</v>
      </c>
      <c r="AX405">
        <v>0</v>
      </c>
      <c r="AY405">
        <v>0</v>
      </c>
      <c r="BA405" t="s">
        <v>107</v>
      </c>
      <c r="BB405" t="e">
        <f ca="1">- Very Useful _xludf.and provides a job opportunity _xludf.right away.</f>
        <v>#NAME?</v>
      </c>
      <c r="BD405" t="e">
        <f ca="1">- Construction (builder, carpenter, electrician, blacksmith) - Mechanics _xludf.and machineryAgriculture</f>
        <v>#NAME?</v>
      </c>
      <c r="BE405">
        <v>0</v>
      </c>
      <c r="BF405">
        <v>0</v>
      </c>
      <c r="BG405">
        <v>0</v>
      </c>
      <c r="BH405">
        <v>0</v>
      </c>
      <c r="BI405">
        <v>0</v>
      </c>
      <c r="BJ405">
        <v>1</v>
      </c>
      <c r="BK405">
        <v>1</v>
      </c>
      <c r="BL405">
        <v>1</v>
      </c>
      <c r="BN405" t="s">
        <v>107</v>
      </c>
      <c r="BQ405" t="e">
        <f ca="1">- Do _xludf.not _xludf.count towards a recognized qualification - Donâ€™t know how to _xludf.find/enroll in a suitable program</f>
        <v>#NAME?</v>
      </c>
      <c r="BR405">
        <v>0</v>
      </c>
      <c r="BS405">
        <v>1</v>
      </c>
      <c r="BT405">
        <v>0</v>
      </c>
      <c r="BU405">
        <v>1</v>
      </c>
      <c r="BV405">
        <v>0</v>
      </c>
      <c r="BW405">
        <v>0</v>
      </c>
      <c r="BX405" t="s">
        <v>233</v>
      </c>
      <c r="BY405" t="s">
        <v>199</v>
      </c>
      <c r="BZ405">
        <v>1</v>
      </c>
      <c r="CA405">
        <v>0</v>
      </c>
      <c r="CB405">
        <v>0</v>
      </c>
      <c r="CC405">
        <v>0</v>
      </c>
      <c r="CD405">
        <v>1</v>
      </c>
      <c r="CE405" t="e">
        <f ca="1">- Facebook groups/pages  - Friends</f>
        <v>#NAME?</v>
      </c>
      <c r="CF405">
        <v>1</v>
      </c>
      <c r="CG405">
        <v>0</v>
      </c>
      <c r="CH405">
        <v>0</v>
      </c>
      <c r="CI405">
        <v>0</v>
      </c>
      <c r="CJ405">
        <v>0</v>
      </c>
      <c r="CK405">
        <v>1</v>
      </c>
      <c r="CL405">
        <v>0</v>
      </c>
      <c r="CN405" t="s">
        <v>109</v>
      </c>
      <c r="CO405" t="s">
        <v>110</v>
      </c>
      <c r="CP405" t="s">
        <v>111</v>
      </c>
      <c r="CQ405">
        <v>3946541</v>
      </c>
      <c r="CR405" t="s">
        <v>1268</v>
      </c>
      <c r="CS405" t="s">
        <v>1269</v>
      </c>
      <c r="CT405">
        <v>405</v>
      </c>
    </row>
    <row r="406" spans="1:98">
      <c r="A406">
        <v>405</v>
      </c>
      <c r="B406" t="s">
        <v>97</v>
      </c>
      <c r="C406">
        <v>30</v>
      </c>
      <c r="D406" t="s">
        <v>115</v>
      </c>
      <c r="E406" t="s">
        <v>168</v>
      </c>
      <c r="F406" t="s">
        <v>116</v>
      </c>
      <c r="G406" t="s">
        <v>117</v>
      </c>
      <c r="J406" t="s">
        <v>139</v>
      </c>
      <c r="K406">
        <v>1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T406" t="s">
        <v>660</v>
      </c>
      <c r="X406" t="s">
        <v>127</v>
      </c>
      <c r="Y406">
        <v>0</v>
      </c>
      <c r="Z406">
        <v>0</v>
      </c>
      <c r="AA406">
        <v>0</v>
      </c>
      <c r="AB406">
        <v>1</v>
      </c>
      <c r="AC406">
        <v>0</v>
      </c>
      <c r="AD406">
        <v>0</v>
      </c>
      <c r="AE406">
        <v>0</v>
      </c>
      <c r="AG406" t="s">
        <v>120</v>
      </c>
      <c r="AH406" t="s">
        <v>1270</v>
      </c>
      <c r="AI406">
        <v>0</v>
      </c>
      <c r="AJ406">
        <v>0</v>
      </c>
      <c r="AK406">
        <v>0</v>
      </c>
      <c r="AL406">
        <v>1</v>
      </c>
      <c r="AM406">
        <v>0</v>
      </c>
      <c r="AN406">
        <v>1</v>
      </c>
      <c r="AO406">
        <v>1</v>
      </c>
      <c r="AP406">
        <v>1</v>
      </c>
      <c r="BA406" t="s">
        <v>107</v>
      </c>
      <c r="BB406" t="e">
        <f ca="1">- Useful but _xludf.not as good as a regular degree</f>
        <v>#NAME?</v>
      </c>
      <c r="BD406" t="e">
        <f ca="1">- Construction (builder, carpenter, electrician, blacksmith) Agriculture</f>
        <v>#NAME?</v>
      </c>
      <c r="BE406">
        <v>0</v>
      </c>
      <c r="BF406">
        <v>0</v>
      </c>
      <c r="BG406">
        <v>0</v>
      </c>
      <c r="BH406">
        <v>0</v>
      </c>
      <c r="BI406">
        <v>0</v>
      </c>
      <c r="BJ406">
        <v>1</v>
      </c>
      <c r="BK406">
        <v>0</v>
      </c>
      <c r="BL406">
        <v>1</v>
      </c>
      <c r="BN406" t="s">
        <v>107</v>
      </c>
      <c r="BQ406" t="e">
        <f ca="1">- Do _xludf.not _xludf.count towards a recognized qualification - Donâ€™t know how to _xludf.find/enroll in a suitable program</f>
        <v>#NAME?</v>
      </c>
      <c r="BR406">
        <v>0</v>
      </c>
      <c r="BS406">
        <v>1</v>
      </c>
      <c r="BT406">
        <v>0</v>
      </c>
      <c r="BU406">
        <v>1</v>
      </c>
      <c r="BV406">
        <v>0</v>
      </c>
      <c r="BW406">
        <v>0</v>
      </c>
      <c r="BX406" t="s">
        <v>108</v>
      </c>
      <c r="BY406" t="e">
        <f ca="1">- _xludf.not worth The _xludf.time _xludf.or money spent on it</f>
        <v>#NAME?</v>
      </c>
      <c r="BZ406">
        <v>0</v>
      </c>
      <c r="CA406">
        <v>1</v>
      </c>
      <c r="CB406">
        <v>0</v>
      </c>
      <c r="CC406">
        <v>0</v>
      </c>
      <c r="CD406">
        <v>0</v>
      </c>
      <c r="CE406" t="e">
        <f ca="1">- Facebook groups/pages  - Friends</f>
        <v>#NAME?</v>
      </c>
      <c r="CF406">
        <v>1</v>
      </c>
      <c r="CG406">
        <v>0</v>
      </c>
      <c r="CH406">
        <v>0</v>
      </c>
      <c r="CI406">
        <v>0</v>
      </c>
      <c r="CJ406">
        <v>0</v>
      </c>
      <c r="CK406">
        <v>1</v>
      </c>
      <c r="CL406">
        <v>0</v>
      </c>
      <c r="CN406" t="s">
        <v>109</v>
      </c>
      <c r="CO406" t="s">
        <v>110</v>
      </c>
      <c r="CP406" t="s">
        <v>111</v>
      </c>
      <c r="CQ406">
        <v>3946636</v>
      </c>
      <c r="CR406" t="s">
        <v>1271</v>
      </c>
      <c r="CS406" t="s">
        <v>1272</v>
      </c>
      <c r="CT406">
        <v>406</v>
      </c>
    </row>
    <row r="407" spans="1:98">
      <c r="A407">
        <v>406</v>
      </c>
      <c r="B407" t="s">
        <v>245</v>
      </c>
      <c r="C407">
        <v>24</v>
      </c>
      <c r="D407" t="s">
        <v>98</v>
      </c>
      <c r="E407" t="s">
        <v>177</v>
      </c>
      <c r="F407" t="s">
        <v>100</v>
      </c>
      <c r="G407" t="s">
        <v>117</v>
      </c>
      <c r="J407" t="s">
        <v>103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</v>
      </c>
      <c r="Q407">
        <v>0</v>
      </c>
      <c r="R407">
        <v>0</v>
      </c>
      <c r="X407" t="s">
        <v>127</v>
      </c>
      <c r="Y407">
        <v>0</v>
      </c>
      <c r="Z407">
        <v>0</v>
      </c>
      <c r="AA407">
        <v>0</v>
      </c>
      <c r="AB407">
        <v>1</v>
      </c>
      <c r="AC407">
        <v>0</v>
      </c>
      <c r="AD407">
        <v>0</v>
      </c>
      <c r="AE407">
        <v>0</v>
      </c>
      <c r="AG407" t="s">
        <v>120</v>
      </c>
      <c r="AH407" t="s">
        <v>293</v>
      </c>
      <c r="AI407">
        <v>0</v>
      </c>
      <c r="AJ407">
        <v>0</v>
      </c>
      <c r="AK407">
        <v>0</v>
      </c>
      <c r="AL407">
        <v>1</v>
      </c>
      <c r="AM407">
        <v>0</v>
      </c>
      <c r="AN407">
        <v>0</v>
      </c>
      <c r="AO407">
        <v>0</v>
      </c>
      <c r="AP407">
        <v>0</v>
      </c>
      <c r="BA407" t="s">
        <v>107</v>
      </c>
      <c r="BB407" t="e">
        <f ca="1">- Useful but _xludf.not as good as a regular degree</f>
        <v>#NAME?</v>
      </c>
      <c r="BD407" t="e">
        <f ca="1">- Tourism / Restaurant _xludf.and hotel Management   Other</f>
        <v>#NAME?</v>
      </c>
      <c r="BE407">
        <v>0</v>
      </c>
      <c r="BF407">
        <v>1</v>
      </c>
      <c r="BG407">
        <v>0</v>
      </c>
      <c r="BH407">
        <v>1</v>
      </c>
      <c r="BI407">
        <v>0</v>
      </c>
      <c r="BJ407">
        <v>0</v>
      </c>
      <c r="BK407">
        <v>0</v>
      </c>
      <c r="BL407">
        <v>0</v>
      </c>
      <c r="BM407" t="s">
        <v>709</v>
      </c>
      <c r="BN407" t="s">
        <v>107</v>
      </c>
      <c r="BQ407" t="e">
        <f ca="1">- No internet connection / computer - Do _xludf.not _xludf.count towards a recognized qualification</f>
        <v>#NAME?</v>
      </c>
      <c r="BR407">
        <v>0</v>
      </c>
      <c r="BS407">
        <v>1</v>
      </c>
      <c r="BT407">
        <v>1</v>
      </c>
      <c r="BU407">
        <v>0</v>
      </c>
      <c r="BV407">
        <v>0</v>
      </c>
      <c r="BW407">
        <v>0</v>
      </c>
      <c r="BX407" t="s">
        <v>108</v>
      </c>
      <c r="BY407" t="s">
        <v>199</v>
      </c>
      <c r="BZ407">
        <v>1</v>
      </c>
      <c r="CA407">
        <v>0</v>
      </c>
      <c r="CB407">
        <v>0</v>
      </c>
      <c r="CC407">
        <v>0</v>
      </c>
      <c r="CD407">
        <v>1</v>
      </c>
      <c r="CE407" t="e">
        <f ca="1">- Facebook groups/pages  - Friends</f>
        <v>#NAME?</v>
      </c>
      <c r="CF407">
        <v>1</v>
      </c>
      <c r="CG407">
        <v>0</v>
      </c>
      <c r="CH407">
        <v>0</v>
      </c>
      <c r="CI407">
        <v>0</v>
      </c>
      <c r="CJ407">
        <v>0</v>
      </c>
      <c r="CK407">
        <v>1</v>
      </c>
      <c r="CL407">
        <v>0</v>
      </c>
      <c r="CN407" t="s">
        <v>109</v>
      </c>
      <c r="CO407" t="s">
        <v>110</v>
      </c>
      <c r="CP407" t="s">
        <v>111</v>
      </c>
      <c r="CQ407">
        <v>3946737</v>
      </c>
      <c r="CR407" t="s">
        <v>1273</v>
      </c>
      <c r="CS407" t="s">
        <v>1274</v>
      </c>
      <c r="CT407">
        <v>407</v>
      </c>
    </row>
    <row r="408" spans="1:98">
      <c r="A408">
        <v>407</v>
      </c>
      <c r="B408" t="s">
        <v>97</v>
      </c>
      <c r="C408">
        <v>47</v>
      </c>
      <c r="D408" t="s">
        <v>115</v>
      </c>
      <c r="E408" t="s">
        <v>162</v>
      </c>
      <c r="F408" t="s">
        <v>116</v>
      </c>
      <c r="G408" t="s">
        <v>117</v>
      </c>
      <c r="J408" t="s">
        <v>1176</v>
      </c>
      <c r="K408">
        <v>0</v>
      </c>
      <c r="L408">
        <v>1</v>
      </c>
      <c r="M408">
        <v>0</v>
      </c>
      <c r="N408">
        <v>0</v>
      </c>
      <c r="O408">
        <v>1</v>
      </c>
      <c r="P408">
        <v>0</v>
      </c>
      <c r="Q408">
        <v>0</v>
      </c>
      <c r="R408">
        <v>0</v>
      </c>
      <c r="S408" t="s">
        <v>760</v>
      </c>
      <c r="X408" t="s">
        <v>209</v>
      </c>
      <c r="Y408">
        <v>0</v>
      </c>
      <c r="Z408">
        <v>0</v>
      </c>
      <c r="AA408">
        <v>0</v>
      </c>
      <c r="AB408">
        <v>1</v>
      </c>
      <c r="AC408">
        <v>0</v>
      </c>
      <c r="AD408">
        <v>1</v>
      </c>
      <c r="AE408">
        <v>0</v>
      </c>
      <c r="AG408" t="s">
        <v>120</v>
      </c>
      <c r="AH408" t="s">
        <v>771</v>
      </c>
      <c r="AI408">
        <v>0</v>
      </c>
      <c r="AJ408">
        <v>0</v>
      </c>
      <c r="AK408">
        <v>0</v>
      </c>
      <c r="AL408">
        <v>1</v>
      </c>
      <c r="AM408">
        <v>0</v>
      </c>
      <c r="AN408">
        <v>1</v>
      </c>
      <c r="AO408">
        <v>1</v>
      </c>
      <c r="AP408">
        <v>0</v>
      </c>
      <c r="BA408" t="s">
        <v>107</v>
      </c>
      <c r="BB408" t="e">
        <f ca="1">- Useful but _xludf.not as good as a regular degree</f>
        <v>#NAME?</v>
      </c>
      <c r="BD408" t="e">
        <f ca="1">- Project Management / Accountancy</f>
        <v>#NAME?</v>
      </c>
      <c r="BE408">
        <v>0</v>
      </c>
      <c r="BF408">
        <v>0</v>
      </c>
      <c r="BG408">
        <v>1</v>
      </c>
      <c r="BH408">
        <v>0</v>
      </c>
      <c r="BI408">
        <v>0</v>
      </c>
      <c r="BJ408">
        <v>0</v>
      </c>
      <c r="BK408">
        <v>0</v>
      </c>
      <c r="BL408">
        <v>0</v>
      </c>
      <c r="BN408" t="s">
        <v>107</v>
      </c>
      <c r="BQ408" t="e">
        <f ca="1">- _xludf.not available in _xludf.Arabic - Cannot afford The courses</f>
        <v>#NAME?</v>
      </c>
      <c r="BR408">
        <v>0</v>
      </c>
      <c r="BS408">
        <v>0</v>
      </c>
      <c r="BT408">
        <v>0</v>
      </c>
      <c r="BU408">
        <v>0</v>
      </c>
      <c r="BV408">
        <v>1</v>
      </c>
      <c r="BW408">
        <v>1</v>
      </c>
      <c r="BX408" t="s">
        <v>108</v>
      </c>
      <c r="BY408" t="e">
        <f ca="1">- _xludf.not worth The _xludf.time _xludf.or money spent on it - Useful but _xludf.not as good as going to university</f>
        <v>#NAME?</v>
      </c>
      <c r="BZ408">
        <v>1</v>
      </c>
      <c r="CA408">
        <v>1</v>
      </c>
      <c r="CB408">
        <v>0</v>
      </c>
      <c r="CC408">
        <v>0</v>
      </c>
      <c r="CD408">
        <v>0</v>
      </c>
      <c r="CE408" t="e">
        <f ca="1">- Facebook groups/pages  - Friends</f>
        <v>#NAME?</v>
      </c>
      <c r="CF408">
        <v>1</v>
      </c>
      <c r="CG408">
        <v>0</v>
      </c>
      <c r="CH408">
        <v>0</v>
      </c>
      <c r="CI408">
        <v>0</v>
      </c>
      <c r="CJ408">
        <v>0</v>
      </c>
      <c r="CK408">
        <v>1</v>
      </c>
      <c r="CL408">
        <v>0</v>
      </c>
      <c r="CN408" t="s">
        <v>109</v>
      </c>
      <c r="CO408" t="s">
        <v>110</v>
      </c>
      <c r="CP408" t="s">
        <v>111</v>
      </c>
      <c r="CQ408">
        <v>3946751</v>
      </c>
      <c r="CR408" t="s">
        <v>1275</v>
      </c>
      <c r="CS408" t="s">
        <v>1276</v>
      </c>
      <c r="CT408">
        <v>408</v>
      </c>
    </row>
    <row r="409" spans="1:98">
      <c r="A409">
        <v>408</v>
      </c>
      <c r="B409" t="s">
        <v>224</v>
      </c>
      <c r="C409">
        <v>25</v>
      </c>
      <c r="D409" t="s">
        <v>98</v>
      </c>
      <c r="E409" t="s">
        <v>156</v>
      </c>
      <c r="F409" t="s">
        <v>100</v>
      </c>
      <c r="G409" t="s">
        <v>117</v>
      </c>
      <c r="J409" t="s">
        <v>356</v>
      </c>
      <c r="K409">
        <v>1</v>
      </c>
      <c r="L409">
        <v>0</v>
      </c>
      <c r="M409">
        <v>0</v>
      </c>
      <c r="N409">
        <v>1</v>
      </c>
      <c r="O409">
        <v>0</v>
      </c>
      <c r="P409">
        <v>0</v>
      </c>
      <c r="Q409">
        <v>0</v>
      </c>
      <c r="R409">
        <v>0</v>
      </c>
      <c r="T409" t="s">
        <v>660</v>
      </c>
      <c r="X409" t="s">
        <v>308</v>
      </c>
      <c r="Y409">
        <v>0</v>
      </c>
      <c r="Z409">
        <v>0</v>
      </c>
      <c r="AA409">
        <v>0</v>
      </c>
      <c r="AB409">
        <v>0</v>
      </c>
      <c r="AC409">
        <v>1</v>
      </c>
      <c r="AD409">
        <v>0</v>
      </c>
      <c r="AE409">
        <v>0</v>
      </c>
      <c r="AG409" t="s">
        <v>120</v>
      </c>
      <c r="AH409" t="s">
        <v>284</v>
      </c>
      <c r="AI409">
        <v>0</v>
      </c>
      <c r="AJ409">
        <v>1</v>
      </c>
      <c r="AK409">
        <v>0</v>
      </c>
      <c r="AL409">
        <v>1</v>
      </c>
      <c r="AM409">
        <v>0</v>
      </c>
      <c r="AN409">
        <v>0</v>
      </c>
      <c r="AO409">
        <v>0</v>
      </c>
      <c r="AP409">
        <v>0</v>
      </c>
      <c r="BA409" t="s">
        <v>107</v>
      </c>
      <c r="BB409" t="e">
        <f ca="1">- Very Useful _xludf.and provides a job opportunity _xludf.right away.</f>
        <v>#NAME?</v>
      </c>
      <c r="BD409" t="e">
        <f ca="1">- I am _xludf.not interested in vocational education</f>
        <v>#NAME?</v>
      </c>
      <c r="BE409">
        <v>1</v>
      </c>
      <c r="BF409">
        <v>0</v>
      </c>
      <c r="BG409">
        <v>0</v>
      </c>
      <c r="BH409">
        <v>0</v>
      </c>
      <c r="BI409">
        <v>0</v>
      </c>
      <c r="BJ409">
        <v>0</v>
      </c>
      <c r="BK409">
        <v>0</v>
      </c>
      <c r="BL409">
        <v>0</v>
      </c>
      <c r="BN409" t="s">
        <v>107</v>
      </c>
      <c r="BQ409" t="e">
        <f ca="1">- _xludf.not available in _xludf.Arabic - Cannot afford The courses - Donâ€™t know how to _xludf.find/enroll in a suitable program</f>
        <v>#NAME?</v>
      </c>
      <c r="BR409">
        <v>0</v>
      </c>
      <c r="BS409">
        <v>0</v>
      </c>
      <c r="BT409">
        <v>0</v>
      </c>
      <c r="BU409">
        <v>1</v>
      </c>
      <c r="BV409">
        <v>1</v>
      </c>
      <c r="BW409">
        <v>1</v>
      </c>
      <c r="BX409" t="s">
        <v>108</v>
      </c>
      <c r="BY409" t="s">
        <v>199</v>
      </c>
      <c r="BZ409">
        <v>1</v>
      </c>
      <c r="CA409">
        <v>0</v>
      </c>
      <c r="CB409">
        <v>0</v>
      </c>
      <c r="CC409">
        <v>0</v>
      </c>
      <c r="CD409">
        <v>1</v>
      </c>
      <c r="CE409" t="e">
        <f ca="1">- Teachers</f>
        <v>#NAME?</v>
      </c>
      <c r="CF409">
        <v>0</v>
      </c>
      <c r="CG409">
        <v>0</v>
      </c>
      <c r="CH409">
        <v>1</v>
      </c>
      <c r="CI409">
        <v>0</v>
      </c>
      <c r="CJ409">
        <v>0</v>
      </c>
      <c r="CK409">
        <v>0</v>
      </c>
      <c r="CL409">
        <v>0</v>
      </c>
      <c r="CN409" t="s">
        <v>109</v>
      </c>
      <c r="CO409" t="s">
        <v>110</v>
      </c>
      <c r="CP409" t="s">
        <v>111</v>
      </c>
      <c r="CQ409">
        <v>3946931</v>
      </c>
      <c r="CR409" t="s">
        <v>1277</v>
      </c>
      <c r="CS409" t="s">
        <v>1278</v>
      </c>
      <c r="CT409">
        <v>409</v>
      </c>
    </row>
    <row r="410" spans="1:98">
      <c r="A410">
        <v>409</v>
      </c>
      <c r="B410" t="s">
        <v>533</v>
      </c>
      <c r="C410">
        <v>24</v>
      </c>
      <c r="D410" t="s">
        <v>115</v>
      </c>
      <c r="E410" t="s">
        <v>451</v>
      </c>
      <c r="F410" t="s">
        <v>183</v>
      </c>
      <c r="G410" t="s">
        <v>117</v>
      </c>
      <c r="J410" t="s">
        <v>118</v>
      </c>
      <c r="K410">
        <v>0</v>
      </c>
      <c r="L410">
        <v>0</v>
      </c>
      <c r="M410">
        <v>0</v>
      </c>
      <c r="N410">
        <v>1</v>
      </c>
      <c r="O410">
        <v>0</v>
      </c>
      <c r="P410">
        <v>0</v>
      </c>
      <c r="Q410">
        <v>0</v>
      </c>
      <c r="R410">
        <v>0</v>
      </c>
      <c r="X410" t="s">
        <v>127</v>
      </c>
      <c r="Y410">
        <v>0</v>
      </c>
      <c r="Z410">
        <v>0</v>
      </c>
      <c r="AA410">
        <v>0</v>
      </c>
      <c r="AB410">
        <v>1</v>
      </c>
      <c r="AC410">
        <v>0</v>
      </c>
      <c r="AD410">
        <v>0</v>
      </c>
      <c r="AE410">
        <v>0</v>
      </c>
      <c r="AG410" t="s">
        <v>120</v>
      </c>
      <c r="AH410" t="s">
        <v>184</v>
      </c>
      <c r="AI410">
        <v>1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R410" t="s">
        <v>107</v>
      </c>
      <c r="AS410" t="e">
        <f ca="1">- Cannot contact public servants _xludf.or Teachers</f>
        <v>#NAME?</v>
      </c>
      <c r="AT410">
        <v>0</v>
      </c>
      <c r="AU410">
        <v>0</v>
      </c>
      <c r="AV410">
        <v>1</v>
      </c>
      <c r="AW410">
        <v>0</v>
      </c>
      <c r="AX410">
        <v>0</v>
      </c>
      <c r="AY410">
        <v>0</v>
      </c>
      <c r="BA410" t="s">
        <v>107</v>
      </c>
      <c r="BB410" t="e">
        <f ca="1">- Useful but _xludf.not as good as a regular degree</f>
        <v>#NAME?</v>
      </c>
      <c r="BD410" t="e">
        <f ca="1">- Tourism / Restaurant _xludf.and hotel Management</f>
        <v>#NAME?</v>
      </c>
      <c r="BE410">
        <v>0</v>
      </c>
      <c r="BF410">
        <v>0</v>
      </c>
      <c r="BG410">
        <v>0</v>
      </c>
      <c r="BH410">
        <v>1</v>
      </c>
      <c r="BI410">
        <v>0</v>
      </c>
      <c r="BJ410">
        <v>0</v>
      </c>
      <c r="BK410">
        <v>0</v>
      </c>
      <c r="BL410">
        <v>0</v>
      </c>
      <c r="BN410" t="s">
        <v>107</v>
      </c>
      <c r="BQ410" t="e">
        <f ca="1">- No internet connection / computer</f>
        <v>#NAME?</v>
      </c>
      <c r="BR410">
        <v>0</v>
      </c>
      <c r="BS410">
        <v>0</v>
      </c>
      <c r="BT410">
        <v>1</v>
      </c>
      <c r="BU410">
        <v>0</v>
      </c>
      <c r="BV410">
        <v>0</v>
      </c>
      <c r="BW410">
        <v>0</v>
      </c>
      <c r="BX410" t="s">
        <v>233</v>
      </c>
      <c r="BY410" t="e">
        <f ca="1">- Useful but _xludf.not as good as going to university</f>
        <v>#NAME?</v>
      </c>
      <c r="BZ410">
        <v>1</v>
      </c>
      <c r="CA410">
        <v>0</v>
      </c>
      <c r="CB410">
        <v>0</v>
      </c>
      <c r="CC410">
        <v>0</v>
      </c>
      <c r="CD410">
        <v>0</v>
      </c>
      <c r="CE410" t="e">
        <f ca="1">- Facebook groups/pages</f>
        <v>#NAME?</v>
      </c>
      <c r="CF410">
        <v>0</v>
      </c>
      <c r="CG410">
        <v>0</v>
      </c>
      <c r="CH410">
        <v>0</v>
      </c>
      <c r="CI410">
        <v>0</v>
      </c>
      <c r="CJ410">
        <v>0</v>
      </c>
      <c r="CK410">
        <v>1</v>
      </c>
      <c r="CL410">
        <v>0</v>
      </c>
      <c r="CN410" t="s">
        <v>109</v>
      </c>
      <c r="CO410" t="s">
        <v>110</v>
      </c>
      <c r="CP410" t="s">
        <v>111</v>
      </c>
      <c r="CQ410">
        <v>3947107</v>
      </c>
      <c r="CR410" t="s">
        <v>1279</v>
      </c>
      <c r="CS410" t="s">
        <v>1280</v>
      </c>
      <c r="CT410">
        <v>410</v>
      </c>
    </row>
    <row r="411" spans="1:98">
      <c r="A411">
        <v>410</v>
      </c>
      <c r="B411" t="s">
        <v>1281</v>
      </c>
      <c r="C411">
        <v>19</v>
      </c>
      <c r="D411" t="s">
        <v>98</v>
      </c>
      <c r="E411" t="s">
        <v>156</v>
      </c>
      <c r="F411" t="s">
        <v>183</v>
      </c>
      <c r="G411" t="s">
        <v>117</v>
      </c>
      <c r="J411" t="s">
        <v>152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1</v>
      </c>
      <c r="X411" t="s">
        <v>127</v>
      </c>
      <c r="Y411">
        <v>0</v>
      </c>
      <c r="Z411">
        <v>0</v>
      </c>
      <c r="AA411">
        <v>0</v>
      </c>
      <c r="AB411">
        <v>1</v>
      </c>
      <c r="AC411">
        <v>0</v>
      </c>
      <c r="AD411">
        <v>0</v>
      </c>
      <c r="AE411">
        <v>0</v>
      </c>
      <c r="AG411" t="s">
        <v>120</v>
      </c>
      <c r="AH411" t="s">
        <v>129</v>
      </c>
      <c r="AI411">
        <v>0</v>
      </c>
      <c r="AJ411">
        <v>1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BA411" t="s">
        <v>106</v>
      </c>
      <c r="BB411" t="e">
        <f ca="1">- Very Useful _xludf.and provides a job opportunity _xludf.right away.</f>
        <v>#NAME?</v>
      </c>
      <c r="BD411" t="e">
        <f ca="1">- Nursing / medical care</f>
        <v>#NAME?</v>
      </c>
      <c r="BE411">
        <v>0</v>
      </c>
      <c r="BF411">
        <v>0</v>
      </c>
      <c r="BG411">
        <v>0</v>
      </c>
      <c r="BH411">
        <v>0</v>
      </c>
      <c r="BI411">
        <v>1</v>
      </c>
      <c r="BJ411">
        <v>0</v>
      </c>
      <c r="BK411">
        <v>0</v>
      </c>
      <c r="BL411">
        <v>0</v>
      </c>
      <c r="BN411" t="s">
        <v>107</v>
      </c>
      <c r="BQ411" t="e">
        <f ca="1">- No internet connection / computer</f>
        <v>#NAME?</v>
      </c>
      <c r="BR411">
        <v>0</v>
      </c>
      <c r="BS411">
        <v>0</v>
      </c>
      <c r="BT411">
        <v>1</v>
      </c>
      <c r="BU411">
        <v>0</v>
      </c>
      <c r="BV411">
        <v>0</v>
      </c>
      <c r="BW411">
        <v>0</v>
      </c>
      <c r="BX411" t="s">
        <v>108</v>
      </c>
      <c r="BY411" t="e">
        <f ca="1">- Very Useful, as good as a regular - Too Difficult to study alone</f>
        <v>#NAME?</v>
      </c>
      <c r="BZ411">
        <v>0</v>
      </c>
      <c r="CA411">
        <v>0</v>
      </c>
      <c r="CB411">
        <v>1</v>
      </c>
      <c r="CC411">
        <v>0</v>
      </c>
      <c r="CD411">
        <v>1</v>
      </c>
      <c r="CE411" t="e">
        <f ca="1">- Friends - Teachers</f>
        <v>#NAME?</v>
      </c>
      <c r="CF411">
        <v>1</v>
      </c>
      <c r="CG411">
        <v>0</v>
      </c>
      <c r="CH411">
        <v>1</v>
      </c>
      <c r="CI411">
        <v>0</v>
      </c>
      <c r="CJ411">
        <v>0</v>
      </c>
      <c r="CK411">
        <v>0</v>
      </c>
      <c r="CL411">
        <v>0</v>
      </c>
      <c r="CN411" t="s">
        <v>109</v>
      </c>
      <c r="CO411" t="s">
        <v>110</v>
      </c>
      <c r="CP411" t="s">
        <v>111</v>
      </c>
      <c r="CQ411">
        <v>3947156</v>
      </c>
      <c r="CR411" t="s">
        <v>1282</v>
      </c>
      <c r="CS411" t="s">
        <v>1283</v>
      </c>
      <c r="CT411">
        <v>411</v>
      </c>
    </row>
    <row r="412" spans="1:98">
      <c r="A412">
        <v>411</v>
      </c>
      <c r="B412" t="s">
        <v>143</v>
      </c>
      <c r="C412">
        <v>24</v>
      </c>
      <c r="D412" t="s">
        <v>115</v>
      </c>
      <c r="E412" t="s">
        <v>177</v>
      </c>
      <c r="F412" t="s">
        <v>183</v>
      </c>
      <c r="G412" t="s">
        <v>117</v>
      </c>
      <c r="J412" t="s">
        <v>331</v>
      </c>
      <c r="K412">
        <v>0</v>
      </c>
      <c r="L412">
        <v>0</v>
      </c>
      <c r="M412">
        <v>1</v>
      </c>
      <c r="N412">
        <v>0</v>
      </c>
      <c r="O412">
        <v>0</v>
      </c>
      <c r="P412">
        <v>0</v>
      </c>
      <c r="Q412">
        <v>0</v>
      </c>
      <c r="R412">
        <v>1</v>
      </c>
      <c r="X412" t="s">
        <v>209</v>
      </c>
      <c r="Y412">
        <v>0</v>
      </c>
      <c r="Z412">
        <v>0</v>
      </c>
      <c r="AA412">
        <v>0</v>
      </c>
      <c r="AB412">
        <v>1</v>
      </c>
      <c r="AC412">
        <v>0</v>
      </c>
      <c r="AD412">
        <v>1</v>
      </c>
      <c r="AE412">
        <v>0</v>
      </c>
      <c r="AG412" t="s">
        <v>120</v>
      </c>
      <c r="AH412" t="s">
        <v>184</v>
      </c>
      <c r="AI412">
        <v>1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R412" t="s">
        <v>106</v>
      </c>
      <c r="AS412" t="e">
        <f ca="1">- Have to go in person but can _xludf.not go _xludf.for security reasons</f>
        <v>#NAME?</v>
      </c>
      <c r="AT412">
        <v>0</v>
      </c>
      <c r="AU412">
        <v>1</v>
      </c>
      <c r="AV412">
        <v>0</v>
      </c>
      <c r="AW412">
        <v>0</v>
      </c>
      <c r="AX412">
        <v>0</v>
      </c>
      <c r="AY412">
        <v>0</v>
      </c>
      <c r="BA412" t="s">
        <v>107</v>
      </c>
      <c r="BB412" t="e">
        <f ca="1">- Very Useful _xludf.and provides a job opportunity _xludf.right away.</f>
        <v>#NAME?</v>
      </c>
      <c r="BD412" t="e">
        <f ca="1">- Mechanics _xludf.and machinery</f>
        <v>#NAME?</v>
      </c>
      <c r="BE412">
        <v>0</v>
      </c>
      <c r="BF412">
        <v>0</v>
      </c>
      <c r="BG412">
        <v>0</v>
      </c>
      <c r="BH412">
        <v>0</v>
      </c>
      <c r="BI412">
        <v>0</v>
      </c>
      <c r="BJ412">
        <v>0</v>
      </c>
      <c r="BK412">
        <v>1</v>
      </c>
      <c r="BL412">
        <v>0</v>
      </c>
      <c r="BN412" t="s">
        <v>107</v>
      </c>
      <c r="BQ412" t="e">
        <f ca="1">- Cannot afford The courses</f>
        <v>#NAME?</v>
      </c>
      <c r="BR412">
        <v>0</v>
      </c>
      <c r="BS412">
        <v>0</v>
      </c>
      <c r="BT412">
        <v>0</v>
      </c>
      <c r="BU412">
        <v>0</v>
      </c>
      <c r="BV412">
        <v>1</v>
      </c>
      <c r="BW412">
        <v>0</v>
      </c>
      <c r="BX412" t="s">
        <v>108</v>
      </c>
      <c r="BY412" t="e">
        <f ca="1">- Too Difficult to study alone</f>
        <v>#NAME?</v>
      </c>
      <c r="BZ412">
        <v>0</v>
      </c>
      <c r="CA412">
        <v>0</v>
      </c>
      <c r="CB412">
        <v>0</v>
      </c>
      <c r="CC412">
        <v>0</v>
      </c>
      <c r="CD412">
        <v>1</v>
      </c>
      <c r="CE412" t="e">
        <f ca="1">- Friends</f>
        <v>#NAME?</v>
      </c>
      <c r="CF412">
        <v>1</v>
      </c>
      <c r="CG412">
        <v>0</v>
      </c>
      <c r="CH412">
        <v>0</v>
      </c>
      <c r="CI412">
        <v>0</v>
      </c>
      <c r="CJ412">
        <v>0</v>
      </c>
      <c r="CK412">
        <v>0</v>
      </c>
      <c r="CL412">
        <v>0</v>
      </c>
      <c r="CN412" t="s">
        <v>109</v>
      </c>
      <c r="CO412" t="s">
        <v>110</v>
      </c>
      <c r="CP412" t="s">
        <v>111</v>
      </c>
      <c r="CQ412">
        <v>3947297</v>
      </c>
      <c r="CR412" t="s">
        <v>1284</v>
      </c>
      <c r="CS412" t="s">
        <v>1285</v>
      </c>
      <c r="CT412">
        <v>412</v>
      </c>
    </row>
    <row r="413" spans="1:98">
      <c r="A413">
        <v>412</v>
      </c>
      <c r="B413" t="s">
        <v>114</v>
      </c>
      <c r="C413">
        <v>35</v>
      </c>
      <c r="D413" t="s">
        <v>115</v>
      </c>
      <c r="E413" t="s">
        <v>156</v>
      </c>
      <c r="F413" t="s">
        <v>116</v>
      </c>
      <c r="G413" t="s">
        <v>117</v>
      </c>
      <c r="J413" t="s">
        <v>139</v>
      </c>
      <c r="K413">
        <v>1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T413" t="s">
        <v>660</v>
      </c>
      <c r="X413" t="s">
        <v>127</v>
      </c>
      <c r="Y413">
        <v>0</v>
      </c>
      <c r="Z413">
        <v>0</v>
      </c>
      <c r="AA413">
        <v>0</v>
      </c>
      <c r="AB413">
        <v>1</v>
      </c>
      <c r="AC413">
        <v>0</v>
      </c>
      <c r="AD413">
        <v>0</v>
      </c>
      <c r="AE413">
        <v>0</v>
      </c>
      <c r="AG413" t="s">
        <v>128</v>
      </c>
      <c r="AH413" t="s">
        <v>163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1</v>
      </c>
      <c r="AP413">
        <v>0</v>
      </c>
      <c r="BA413" t="s">
        <v>107</v>
      </c>
      <c r="BB413" t="e">
        <f ca="1">- Useful but _xludf.not as good as a regular degree</f>
        <v>#NAME?</v>
      </c>
      <c r="BD413" t="e">
        <f ca="1">- I am _xludf.not interested in vocational education</f>
        <v>#NAME?</v>
      </c>
      <c r="BE413">
        <v>1</v>
      </c>
      <c r="BF413">
        <v>0</v>
      </c>
      <c r="BG413">
        <v>0</v>
      </c>
      <c r="BH413">
        <v>0</v>
      </c>
      <c r="BI413">
        <v>0</v>
      </c>
      <c r="BJ413">
        <v>0</v>
      </c>
      <c r="BK413">
        <v>0</v>
      </c>
      <c r="BL413">
        <v>0</v>
      </c>
      <c r="BN413" t="s">
        <v>107</v>
      </c>
      <c r="BQ413" t="e">
        <f ca="1">- _xludf.not available in _xludf.Arabic - Cannot afford The courses</f>
        <v>#NAME?</v>
      </c>
      <c r="BR413">
        <v>0</v>
      </c>
      <c r="BS413">
        <v>0</v>
      </c>
      <c r="BT413">
        <v>0</v>
      </c>
      <c r="BU413">
        <v>0</v>
      </c>
      <c r="BV413">
        <v>1</v>
      </c>
      <c r="BW413">
        <v>1</v>
      </c>
      <c r="BX413" t="s">
        <v>108</v>
      </c>
      <c r="BY413" t="s">
        <v>199</v>
      </c>
      <c r="BZ413">
        <v>1</v>
      </c>
      <c r="CA413">
        <v>0</v>
      </c>
      <c r="CB413">
        <v>0</v>
      </c>
      <c r="CC413">
        <v>0</v>
      </c>
      <c r="CD413">
        <v>1</v>
      </c>
      <c r="CE413" t="e">
        <f ca="1">- Friends - Teachers</f>
        <v>#NAME?</v>
      </c>
      <c r="CF413">
        <v>1</v>
      </c>
      <c r="CG413">
        <v>0</v>
      </c>
      <c r="CH413">
        <v>1</v>
      </c>
      <c r="CI413">
        <v>0</v>
      </c>
      <c r="CJ413">
        <v>0</v>
      </c>
      <c r="CK413">
        <v>0</v>
      </c>
      <c r="CL413">
        <v>0</v>
      </c>
      <c r="CN413" t="s">
        <v>109</v>
      </c>
      <c r="CO413" t="s">
        <v>110</v>
      </c>
      <c r="CP413" t="s">
        <v>111</v>
      </c>
      <c r="CQ413">
        <v>3947298</v>
      </c>
      <c r="CR413" t="s">
        <v>1286</v>
      </c>
      <c r="CS413" t="s">
        <v>1287</v>
      </c>
      <c r="CT413">
        <v>413</v>
      </c>
    </row>
    <row r="414" spans="1:98">
      <c r="A414">
        <v>413</v>
      </c>
      <c r="B414" t="s">
        <v>214</v>
      </c>
      <c r="C414">
        <v>25</v>
      </c>
      <c r="D414" t="s">
        <v>98</v>
      </c>
      <c r="E414" t="s">
        <v>177</v>
      </c>
      <c r="F414" t="s">
        <v>100</v>
      </c>
      <c r="G414" t="s">
        <v>101</v>
      </c>
      <c r="H414" t="s">
        <v>1288</v>
      </c>
      <c r="I414" t="s">
        <v>1289</v>
      </c>
      <c r="U414" t="s">
        <v>118</v>
      </c>
      <c r="AG414" t="s">
        <v>120</v>
      </c>
      <c r="AH414" t="s">
        <v>105</v>
      </c>
      <c r="AI414">
        <v>0</v>
      </c>
      <c r="AJ414">
        <v>1</v>
      </c>
      <c r="AK414">
        <v>0</v>
      </c>
      <c r="AL414">
        <v>1</v>
      </c>
      <c r="AM414">
        <v>0</v>
      </c>
      <c r="AN414">
        <v>0</v>
      </c>
      <c r="AO414">
        <v>0</v>
      </c>
      <c r="AP414">
        <v>1</v>
      </c>
      <c r="BA414" t="s">
        <v>106</v>
      </c>
      <c r="BB414" t="e">
        <f ca="1">- Useful but _xludf.not as good as a regular degree</f>
        <v>#NAME?</v>
      </c>
      <c r="BD414" t="e">
        <f ca="1">- Project Management / Accountancy</f>
        <v>#NAME?</v>
      </c>
      <c r="BE414">
        <v>0</v>
      </c>
      <c r="BF414">
        <v>0</v>
      </c>
      <c r="BG414">
        <v>1</v>
      </c>
      <c r="BH414">
        <v>0</v>
      </c>
      <c r="BI414">
        <v>0</v>
      </c>
      <c r="BJ414">
        <v>0</v>
      </c>
      <c r="BK414">
        <v>0</v>
      </c>
      <c r="BL414">
        <v>0</v>
      </c>
      <c r="BN414" t="s">
        <v>106</v>
      </c>
      <c r="BO414" t="s">
        <v>139</v>
      </c>
      <c r="BP414" t="s">
        <v>1290</v>
      </c>
      <c r="BX414" t="s">
        <v>179</v>
      </c>
      <c r="BY414" t="e">
        <f ca="1">- Very Useful, as good as a regular degree</f>
        <v>#NAME?</v>
      </c>
      <c r="BZ414">
        <v>0</v>
      </c>
      <c r="CA414">
        <v>0</v>
      </c>
      <c r="CB414">
        <v>1</v>
      </c>
      <c r="CC414">
        <v>0</v>
      </c>
      <c r="CD414">
        <v>0</v>
      </c>
      <c r="CE414" t="e">
        <f ca="1">- Facebook groups/pages  - Friends</f>
        <v>#NAME?</v>
      </c>
      <c r="CF414">
        <v>1</v>
      </c>
      <c r="CG414">
        <v>0</v>
      </c>
      <c r="CH414">
        <v>0</v>
      </c>
      <c r="CI414">
        <v>0</v>
      </c>
      <c r="CJ414">
        <v>0</v>
      </c>
      <c r="CK414">
        <v>1</v>
      </c>
      <c r="CL414">
        <v>0</v>
      </c>
      <c r="CN414" t="s">
        <v>109</v>
      </c>
      <c r="CO414" t="s">
        <v>110</v>
      </c>
      <c r="CP414" t="s">
        <v>111</v>
      </c>
      <c r="CQ414">
        <v>3947332</v>
      </c>
      <c r="CR414" t="s">
        <v>1291</v>
      </c>
      <c r="CS414" t="s">
        <v>1292</v>
      </c>
      <c r="CT414">
        <v>414</v>
      </c>
    </row>
    <row r="415" spans="1:98">
      <c r="A415">
        <v>414</v>
      </c>
      <c r="B415" t="s">
        <v>143</v>
      </c>
      <c r="C415">
        <v>23</v>
      </c>
      <c r="D415" t="s">
        <v>98</v>
      </c>
      <c r="E415" t="s">
        <v>168</v>
      </c>
      <c r="F415" t="s">
        <v>144</v>
      </c>
      <c r="G415" t="s">
        <v>117</v>
      </c>
      <c r="J415" t="s">
        <v>139</v>
      </c>
      <c r="K415">
        <v>1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T415" t="s">
        <v>1293</v>
      </c>
      <c r="X415" t="s">
        <v>1294</v>
      </c>
      <c r="Y415">
        <v>0</v>
      </c>
      <c r="Z415">
        <v>0</v>
      </c>
      <c r="AA415">
        <v>0</v>
      </c>
      <c r="AB415">
        <v>0</v>
      </c>
      <c r="AC415">
        <v>1</v>
      </c>
      <c r="AD415">
        <v>0</v>
      </c>
      <c r="AE415">
        <v>0</v>
      </c>
      <c r="AG415" t="s">
        <v>137</v>
      </c>
      <c r="AH415" t="s">
        <v>129</v>
      </c>
      <c r="AI415">
        <v>0</v>
      </c>
      <c r="AJ415">
        <v>1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BA415" t="s">
        <v>107</v>
      </c>
      <c r="BB415" t="e">
        <f ca="1">- Very Useful _xludf.and provides a job opportunity _xludf.right away.</f>
        <v>#NAME?</v>
      </c>
      <c r="BD415" t="e">
        <f ca="1">- Nursing / medical care   Other</f>
        <v>#NAME?</v>
      </c>
      <c r="BE415">
        <v>0</v>
      </c>
      <c r="BF415">
        <v>1</v>
      </c>
      <c r="BG415">
        <v>0</v>
      </c>
      <c r="BH415">
        <v>0</v>
      </c>
      <c r="BI415">
        <v>1</v>
      </c>
      <c r="BJ415">
        <v>0</v>
      </c>
      <c r="BK415">
        <v>0</v>
      </c>
      <c r="BL415">
        <v>0</v>
      </c>
      <c r="BM415" t="s">
        <v>1295</v>
      </c>
      <c r="BN415" t="s">
        <v>107</v>
      </c>
      <c r="BQ415" t="e">
        <f ca="1">- No internet connection / computer - Donâ€™t know how to _xludf.find/enroll in a suitable program</f>
        <v>#NAME?</v>
      </c>
      <c r="BR415">
        <v>0</v>
      </c>
      <c r="BS415">
        <v>0</v>
      </c>
      <c r="BT415">
        <v>1</v>
      </c>
      <c r="BU415">
        <v>1</v>
      </c>
      <c r="BV415">
        <v>0</v>
      </c>
      <c r="BW415">
        <v>0</v>
      </c>
      <c r="BX415" t="s">
        <v>108</v>
      </c>
      <c r="BY415" t="s">
        <v>199</v>
      </c>
      <c r="BZ415">
        <v>1</v>
      </c>
      <c r="CA415">
        <v>0</v>
      </c>
      <c r="CB415">
        <v>0</v>
      </c>
      <c r="CC415">
        <v>0</v>
      </c>
      <c r="CD415">
        <v>1</v>
      </c>
      <c r="CE415" t="e">
        <f ca="1">- Facebook groups/pages</f>
        <v>#NAME?</v>
      </c>
      <c r="CF415">
        <v>0</v>
      </c>
      <c r="CG415">
        <v>0</v>
      </c>
      <c r="CH415">
        <v>0</v>
      </c>
      <c r="CI415">
        <v>0</v>
      </c>
      <c r="CJ415">
        <v>0</v>
      </c>
      <c r="CK415">
        <v>1</v>
      </c>
      <c r="CL415">
        <v>0</v>
      </c>
      <c r="CN415" t="s">
        <v>109</v>
      </c>
      <c r="CO415" t="s">
        <v>110</v>
      </c>
      <c r="CP415" t="s">
        <v>111</v>
      </c>
      <c r="CQ415">
        <v>3947399</v>
      </c>
      <c r="CR415" t="s">
        <v>1296</v>
      </c>
      <c r="CS415" t="s">
        <v>1297</v>
      </c>
      <c r="CT415">
        <v>415</v>
      </c>
    </row>
    <row r="416" spans="1:98">
      <c r="A416">
        <v>415</v>
      </c>
      <c r="B416" t="s">
        <v>1298</v>
      </c>
      <c r="C416">
        <v>22</v>
      </c>
      <c r="D416" t="s">
        <v>98</v>
      </c>
      <c r="E416" t="s">
        <v>168</v>
      </c>
      <c r="F416" t="s">
        <v>169</v>
      </c>
      <c r="G416" t="s">
        <v>101</v>
      </c>
      <c r="H416" t="s">
        <v>102</v>
      </c>
      <c r="U416" t="s">
        <v>152</v>
      </c>
      <c r="AG416" t="s">
        <v>104</v>
      </c>
      <c r="AH416" t="s">
        <v>105</v>
      </c>
      <c r="AI416">
        <v>0</v>
      </c>
      <c r="AJ416">
        <v>1</v>
      </c>
      <c r="AK416">
        <v>0</v>
      </c>
      <c r="AL416">
        <v>1</v>
      </c>
      <c r="AM416">
        <v>0</v>
      </c>
      <c r="AN416">
        <v>0</v>
      </c>
      <c r="AO416">
        <v>0</v>
      </c>
      <c r="AP416">
        <v>1</v>
      </c>
      <c r="BA416" t="s">
        <v>106</v>
      </c>
      <c r="BB416" t="e">
        <f ca="1">- Very Useful _xludf.and provides a job opportunity _xludf.right away.</f>
        <v>#NAME?</v>
      </c>
      <c r="BD416" t="e">
        <f ca="1">- Nursing / medical care</f>
        <v>#NAME?</v>
      </c>
      <c r="BE416">
        <v>0</v>
      </c>
      <c r="BF416">
        <v>0</v>
      </c>
      <c r="BG416">
        <v>0</v>
      </c>
      <c r="BH416">
        <v>0</v>
      </c>
      <c r="BI416">
        <v>1</v>
      </c>
      <c r="BJ416">
        <v>0</v>
      </c>
      <c r="BK416">
        <v>0</v>
      </c>
      <c r="BL416">
        <v>0</v>
      </c>
      <c r="BN416" t="s">
        <v>107</v>
      </c>
      <c r="BQ416" t="e">
        <f ca="1">- Cannot afford The courses</f>
        <v>#NAME?</v>
      </c>
      <c r="BR416">
        <v>0</v>
      </c>
      <c r="BS416">
        <v>0</v>
      </c>
      <c r="BT416">
        <v>0</v>
      </c>
      <c r="BU416">
        <v>0</v>
      </c>
      <c r="BV416">
        <v>1</v>
      </c>
      <c r="BW416">
        <v>0</v>
      </c>
      <c r="BX416" t="s">
        <v>108</v>
      </c>
      <c r="BY416" t="e">
        <f ca="1">- _xludf.not worth The _xludf.time _xludf.or money spent on it - Too Difficult to study alone</f>
        <v>#NAME?</v>
      </c>
      <c r="BZ416">
        <v>0</v>
      </c>
      <c r="CA416">
        <v>1</v>
      </c>
      <c r="CB416">
        <v>0</v>
      </c>
      <c r="CC416">
        <v>0</v>
      </c>
      <c r="CD416">
        <v>1</v>
      </c>
      <c r="CE416" t="e">
        <f ca="1">- Teachers</f>
        <v>#NAME?</v>
      </c>
      <c r="CF416">
        <v>0</v>
      </c>
      <c r="CG416">
        <v>0</v>
      </c>
      <c r="CH416">
        <v>1</v>
      </c>
      <c r="CI416">
        <v>0</v>
      </c>
      <c r="CJ416">
        <v>0</v>
      </c>
      <c r="CK416">
        <v>0</v>
      </c>
      <c r="CL416">
        <v>0</v>
      </c>
      <c r="CN416" t="s">
        <v>109</v>
      </c>
      <c r="CO416" t="s">
        <v>110</v>
      </c>
      <c r="CP416" t="s">
        <v>111</v>
      </c>
      <c r="CQ416">
        <v>3947830</v>
      </c>
      <c r="CR416" t="s">
        <v>1299</v>
      </c>
      <c r="CS416" t="s">
        <v>1300</v>
      </c>
      <c r="CT416">
        <v>416</v>
      </c>
    </row>
    <row r="417" spans="1:98">
      <c r="A417">
        <v>416</v>
      </c>
      <c r="B417" t="s">
        <v>229</v>
      </c>
      <c r="C417">
        <v>22</v>
      </c>
      <c r="D417" t="s">
        <v>115</v>
      </c>
      <c r="E417" t="s">
        <v>99</v>
      </c>
      <c r="F417" t="s">
        <v>169</v>
      </c>
      <c r="G417" t="s">
        <v>117</v>
      </c>
      <c r="J417" t="s">
        <v>103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1</v>
      </c>
      <c r="Q417">
        <v>0</v>
      </c>
      <c r="R417">
        <v>0</v>
      </c>
      <c r="X417" t="s">
        <v>535</v>
      </c>
      <c r="Y417">
        <v>0</v>
      </c>
      <c r="Z417">
        <v>1</v>
      </c>
      <c r="AA417">
        <v>0</v>
      </c>
      <c r="AB417">
        <v>1</v>
      </c>
      <c r="AC417">
        <v>0</v>
      </c>
      <c r="AD417">
        <v>0</v>
      </c>
      <c r="AE417">
        <v>0</v>
      </c>
      <c r="AG417" t="s">
        <v>120</v>
      </c>
      <c r="AH417" t="s">
        <v>1301</v>
      </c>
      <c r="AI417">
        <v>1</v>
      </c>
      <c r="AJ417">
        <v>1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R417" t="s">
        <v>107</v>
      </c>
      <c r="AS417" t="e">
        <f ca="1">- Have to go in person but can _xludf.not go _xludf.for security reasons</f>
        <v>#NAME?</v>
      </c>
      <c r="AT417">
        <v>0</v>
      </c>
      <c r="AU417">
        <v>1</v>
      </c>
      <c r="AV417">
        <v>0</v>
      </c>
      <c r="AW417">
        <v>0</v>
      </c>
      <c r="AX417">
        <v>0</v>
      </c>
      <c r="AY417">
        <v>0</v>
      </c>
      <c r="BA417" t="s">
        <v>106</v>
      </c>
      <c r="BB417" t="e">
        <f ca="1">- Very Useful _xludf.and provides a job opportunity _xludf.right away.</f>
        <v>#NAME?</v>
      </c>
      <c r="BD417" t="e">
        <f ca="1">- Tourism / Restaurant _xludf.and hotel Management</f>
        <v>#NAME?</v>
      </c>
      <c r="BE417">
        <v>0</v>
      </c>
      <c r="BF417">
        <v>0</v>
      </c>
      <c r="BG417">
        <v>0</v>
      </c>
      <c r="BH417">
        <v>1</v>
      </c>
      <c r="BI417">
        <v>0</v>
      </c>
      <c r="BJ417">
        <v>0</v>
      </c>
      <c r="BK417">
        <v>0</v>
      </c>
      <c r="BL417">
        <v>0</v>
      </c>
      <c r="BN417" t="s">
        <v>107</v>
      </c>
      <c r="BQ417" t="e">
        <f ca="1">- No internet connection / computer</f>
        <v>#NAME?</v>
      </c>
      <c r="BR417">
        <v>0</v>
      </c>
      <c r="BS417">
        <v>0</v>
      </c>
      <c r="BT417">
        <v>1</v>
      </c>
      <c r="BU417">
        <v>0</v>
      </c>
      <c r="BV417">
        <v>0</v>
      </c>
      <c r="BW417">
        <v>0</v>
      </c>
      <c r="BX417" t="s">
        <v>108</v>
      </c>
      <c r="BY417" t="e">
        <f ca="1">- Too Difficult to study alone</f>
        <v>#NAME?</v>
      </c>
      <c r="BZ417">
        <v>0</v>
      </c>
      <c r="CA417">
        <v>0</v>
      </c>
      <c r="CB417">
        <v>0</v>
      </c>
      <c r="CC417">
        <v>0</v>
      </c>
      <c r="CD417">
        <v>1</v>
      </c>
      <c r="CE417" t="e">
        <f ca="1">- Friends</f>
        <v>#NAME?</v>
      </c>
      <c r="CF417">
        <v>1</v>
      </c>
      <c r="CG417">
        <v>0</v>
      </c>
      <c r="CH417">
        <v>0</v>
      </c>
      <c r="CI417">
        <v>0</v>
      </c>
      <c r="CJ417">
        <v>0</v>
      </c>
      <c r="CK417">
        <v>0</v>
      </c>
      <c r="CL417">
        <v>0</v>
      </c>
      <c r="CN417" t="s">
        <v>109</v>
      </c>
      <c r="CO417" t="s">
        <v>110</v>
      </c>
      <c r="CP417" t="s">
        <v>111</v>
      </c>
      <c r="CQ417">
        <v>3948010</v>
      </c>
      <c r="CR417" t="s">
        <v>1302</v>
      </c>
      <c r="CS417" t="s">
        <v>1303</v>
      </c>
      <c r="CT417">
        <v>417</v>
      </c>
    </row>
    <row r="418" spans="1:98">
      <c r="A418">
        <v>417</v>
      </c>
      <c r="B418" t="s">
        <v>97</v>
      </c>
      <c r="C418">
        <v>35</v>
      </c>
      <c r="D418" t="s">
        <v>115</v>
      </c>
      <c r="E418" t="s">
        <v>177</v>
      </c>
      <c r="F418" t="s">
        <v>169</v>
      </c>
      <c r="G418" t="s">
        <v>117</v>
      </c>
      <c r="J418" t="s">
        <v>187</v>
      </c>
      <c r="K418">
        <v>0</v>
      </c>
      <c r="L418">
        <v>0</v>
      </c>
      <c r="M418">
        <v>1</v>
      </c>
      <c r="N418">
        <v>0</v>
      </c>
      <c r="O418">
        <v>0</v>
      </c>
      <c r="P418">
        <v>0</v>
      </c>
      <c r="Q418">
        <v>0</v>
      </c>
      <c r="R418">
        <v>0</v>
      </c>
      <c r="X418" t="s">
        <v>119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1</v>
      </c>
      <c r="AE418">
        <v>0</v>
      </c>
      <c r="AG418" t="s">
        <v>120</v>
      </c>
      <c r="AH418" t="s">
        <v>129</v>
      </c>
      <c r="AI418">
        <v>0</v>
      </c>
      <c r="AJ418">
        <v>1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BA418" t="s">
        <v>106</v>
      </c>
      <c r="BB418" t="e">
        <f ca="1">- Useful but _xludf.not as good as a regular degree</f>
        <v>#NAME?</v>
      </c>
      <c r="BD418" t="s">
        <v>139</v>
      </c>
      <c r="BE418">
        <v>0</v>
      </c>
      <c r="BF418">
        <v>1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0</v>
      </c>
      <c r="BM418" s="2" t="s">
        <v>1304</v>
      </c>
      <c r="BN418" t="s">
        <v>107</v>
      </c>
      <c r="BQ418" t="e">
        <f ca="1">- Do _xludf.not _xludf.count towards a recognized qualification</f>
        <v>#NAME?</v>
      </c>
      <c r="BR418">
        <v>0</v>
      </c>
      <c r="BS418">
        <v>1</v>
      </c>
      <c r="BT418">
        <v>0</v>
      </c>
      <c r="BU418">
        <v>0</v>
      </c>
      <c r="BV418">
        <v>0</v>
      </c>
      <c r="BW418">
        <v>0</v>
      </c>
      <c r="BX418" t="s">
        <v>233</v>
      </c>
      <c r="BY418" t="e">
        <f ca="1">- Useful but _xludf.not as good as going to university</f>
        <v>#NAME?</v>
      </c>
      <c r="BZ418">
        <v>1</v>
      </c>
      <c r="CA418">
        <v>0</v>
      </c>
      <c r="CB418">
        <v>0</v>
      </c>
      <c r="CC418">
        <v>0</v>
      </c>
      <c r="CD418">
        <v>0</v>
      </c>
      <c r="CE418" t="e">
        <f ca="1">- Facebook groups/pages  - Twitter - Friends</f>
        <v>#NAME?</v>
      </c>
      <c r="CF418">
        <v>1</v>
      </c>
      <c r="CG418">
        <v>0</v>
      </c>
      <c r="CH418">
        <v>0</v>
      </c>
      <c r="CI418">
        <v>0</v>
      </c>
      <c r="CJ418">
        <v>1</v>
      </c>
      <c r="CK418">
        <v>1</v>
      </c>
      <c r="CL418">
        <v>0</v>
      </c>
      <c r="CN418" t="s">
        <v>109</v>
      </c>
      <c r="CO418" t="s">
        <v>110</v>
      </c>
      <c r="CP418" t="s">
        <v>111</v>
      </c>
      <c r="CQ418">
        <v>3948290</v>
      </c>
      <c r="CR418" t="s">
        <v>1305</v>
      </c>
      <c r="CS418" t="s">
        <v>1306</v>
      </c>
      <c r="CT418">
        <v>418</v>
      </c>
    </row>
    <row r="419" spans="1:98">
      <c r="A419">
        <v>418</v>
      </c>
      <c r="B419" t="s">
        <v>167</v>
      </c>
      <c r="C419">
        <v>26</v>
      </c>
      <c r="D419" t="s">
        <v>98</v>
      </c>
      <c r="E419" t="s">
        <v>156</v>
      </c>
      <c r="F419" t="s">
        <v>100</v>
      </c>
      <c r="G419" t="s">
        <v>117</v>
      </c>
      <c r="J419" t="s">
        <v>139</v>
      </c>
      <c r="K419">
        <v>1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T419" t="s">
        <v>639</v>
      </c>
      <c r="X419" t="s">
        <v>263</v>
      </c>
      <c r="Y419">
        <v>1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G419" t="s">
        <v>120</v>
      </c>
      <c r="AH419" t="s">
        <v>216</v>
      </c>
      <c r="AI419">
        <v>0</v>
      </c>
      <c r="AJ419">
        <v>1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1</v>
      </c>
      <c r="BA419" t="s">
        <v>106</v>
      </c>
      <c r="BB419" t="e">
        <f ca="1">- Useful but _xludf.not as good as a regular degree</f>
        <v>#NAME?</v>
      </c>
      <c r="BD419" t="e">
        <f ca="1">- Nursing / medical care</f>
        <v>#NAME?</v>
      </c>
      <c r="BE419">
        <v>0</v>
      </c>
      <c r="BF419">
        <v>0</v>
      </c>
      <c r="BG419">
        <v>0</v>
      </c>
      <c r="BH419">
        <v>0</v>
      </c>
      <c r="BI419">
        <v>1</v>
      </c>
      <c r="BJ419">
        <v>0</v>
      </c>
      <c r="BK419">
        <v>0</v>
      </c>
      <c r="BL419">
        <v>0</v>
      </c>
      <c r="BN419" t="s">
        <v>107</v>
      </c>
      <c r="BQ419" t="e">
        <f ca="1">- Donâ€™t know how to _xludf.find/enroll in a suitable program</f>
        <v>#NAME?</v>
      </c>
      <c r="BR419">
        <v>0</v>
      </c>
      <c r="BS419">
        <v>0</v>
      </c>
      <c r="BT419">
        <v>0</v>
      </c>
      <c r="BU419">
        <v>1</v>
      </c>
      <c r="BV419">
        <v>0</v>
      </c>
      <c r="BW419">
        <v>0</v>
      </c>
      <c r="BX419" t="s">
        <v>108</v>
      </c>
      <c r="BY419" t="e">
        <f ca="1">- Very Useful, as good as a regular degree</f>
        <v>#NAME?</v>
      </c>
      <c r="BZ419">
        <v>0</v>
      </c>
      <c r="CA419">
        <v>0</v>
      </c>
      <c r="CB419">
        <v>1</v>
      </c>
      <c r="CC419">
        <v>0</v>
      </c>
      <c r="CD419">
        <v>0</v>
      </c>
      <c r="CE419" t="e">
        <f ca="1">- Friends - Teachers</f>
        <v>#NAME?</v>
      </c>
      <c r="CF419">
        <v>1</v>
      </c>
      <c r="CG419">
        <v>0</v>
      </c>
      <c r="CH419">
        <v>1</v>
      </c>
      <c r="CI419">
        <v>0</v>
      </c>
      <c r="CJ419">
        <v>0</v>
      </c>
      <c r="CK419">
        <v>0</v>
      </c>
      <c r="CL419">
        <v>0</v>
      </c>
      <c r="CN419" t="s">
        <v>109</v>
      </c>
      <c r="CO419" t="s">
        <v>110</v>
      </c>
      <c r="CP419" t="s">
        <v>111</v>
      </c>
      <c r="CQ419">
        <v>3948427</v>
      </c>
      <c r="CR419" t="s">
        <v>1307</v>
      </c>
      <c r="CS419" t="s">
        <v>1308</v>
      </c>
      <c r="CT419">
        <v>419</v>
      </c>
    </row>
    <row r="420" spans="1:98">
      <c r="A420">
        <v>419</v>
      </c>
      <c r="B420" t="s">
        <v>97</v>
      </c>
      <c r="C420">
        <v>22</v>
      </c>
      <c r="D420" t="s">
        <v>98</v>
      </c>
      <c r="E420" t="s">
        <v>133</v>
      </c>
      <c r="F420" t="s">
        <v>183</v>
      </c>
      <c r="G420" t="s">
        <v>117</v>
      </c>
      <c r="J420" t="s">
        <v>139</v>
      </c>
      <c r="K420">
        <v>1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T420" t="s">
        <v>1309</v>
      </c>
      <c r="X420" t="s">
        <v>535</v>
      </c>
      <c r="Y420">
        <v>0</v>
      </c>
      <c r="Z420">
        <v>1</v>
      </c>
      <c r="AA420">
        <v>0</v>
      </c>
      <c r="AB420">
        <v>1</v>
      </c>
      <c r="AC420">
        <v>0</v>
      </c>
      <c r="AD420">
        <v>0</v>
      </c>
      <c r="AE420">
        <v>0</v>
      </c>
      <c r="AG420" t="s">
        <v>120</v>
      </c>
      <c r="AH420" t="s">
        <v>184</v>
      </c>
      <c r="AI420">
        <v>1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R420" t="s">
        <v>107</v>
      </c>
      <c r="AS420" t="e">
        <f ca="1">- Retrieving papers is expensive _xludf.now _xludf.and I Do _xludf.not Have The money - Donâ€™t Have family in Syria to _xludf.help me</f>
        <v>#NAME?</v>
      </c>
      <c r="AT420">
        <v>0</v>
      </c>
      <c r="AU420">
        <v>0</v>
      </c>
      <c r="AV420">
        <v>0</v>
      </c>
      <c r="AW420">
        <v>1</v>
      </c>
      <c r="AX420">
        <v>1</v>
      </c>
      <c r="AY420">
        <v>0</v>
      </c>
      <c r="BA420" t="s">
        <v>107</v>
      </c>
      <c r="BB420" t="e">
        <f ca="1">- Very Useful _xludf.and provides a job opportunity _xludf.right away.</f>
        <v>#NAME?</v>
      </c>
      <c r="BD420" t="s">
        <v>139</v>
      </c>
      <c r="BE420">
        <v>0</v>
      </c>
      <c r="BF420">
        <v>1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M420" t="s">
        <v>978</v>
      </c>
      <c r="BN420" t="s">
        <v>107</v>
      </c>
      <c r="BQ420" t="e">
        <f ca="1">- Cannot afford The courses</f>
        <v>#NAME?</v>
      </c>
      <c r="BR420">
        <v>0</v>
      </c>
      <c r="BS420">
        <v>0</v>
      </c>
      <c r="BT420">
        <v>0</v>
      </c>
      <c r="BU420">
        <v>0</v>
      </c>
      <c r="BV420">
        <v>1</v>
      </c>
      <c r="BW420">
        <v>0</v>
      </c>
      <c r="BX420" t="s">
        <v>257</v>
      </c>
      <c r="BY420" t="e">
        <f ca="1">- Very Useful, as good as a regular degree</f>
        <v>#NAME?</v>
      </c>
      <c r="BZ420">
        <v>0</v>
      </c>
      <c r="CA420">
        <v>0</v>
      </c>
      <c r="CB420">
        <v>1</v>
      </c>
      <c r="CC420">
        <v>0</v>
      </c>
      <c r="CD420">
        <v>0</v>
      </c>
      <c r="CE420" t="e">
        <f ca="1">- Facebook groups/pages</f>
        <v>#NAME?</v>
      </c>
      <c r="CF420">
        <v>0</v>
      </c>
      <c r="CG420">
        <v>0</v>
      </c>
      <c r="CH420">
        <v>0</v>
      </c>
      <c r="CI420">
        <v>0</v>
      </c>
      <c r="CJ420">
        <v>0</v>
      </c>
      <c r="CK420">
        <v>1</v>
      </c>
      <c r="CL420">
        <v>0</v>
      </c>
      <c r="CN420" t="s">
        <v>109</v>
      </c>
      <c r="CO420" t="s">
        <v>110</v>
      </c>
      <c r="CP420" t="s">
        <v>111</v>
      </c>
      <c r="CQ420">
        <v>3948568</v>
      </c>
      <c r="CR420" t="s">
        <v>1310</v>
      </c>
      <c r="CS420" t="s">
        <v>1311</v>
      </c>
      <c r="CT420">
        <v>420</v>
      </c>
    </row>
    <row r="421" spans="1:98">
      <c r="A421">
        <v>420</v>
      </c>
      <c r="B421" t="s">
        <v>1312</v>
      </c>
      <c r="C421">
        <v>24</v>
      </c>
      <c r="D421" t="s">
        <v>115</v>
      </c>
      <c r="E421" t="s">
        <v>156</v>
      </c>
      <c r="F421" t="s">
        <v>100</v>
      </c>
      <c r="G421" t="s">
        <v>117</v>
      </c>
      <c r="J421" t="s">
        <v>145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1</v>
      </c>
      <c r="R421">
        <v>0</v>
      </c>
      <c r="X421" t="s">
        <v>127</v>
      </c>
      <c r="Y421">
        <v>0</v>
      </c>
      <c r="Z421">
        <v>0</v>
      </c>
      <c r="AA421">
        <v>0</v>
      </c>
      <c r="AB421">
        <v>1</v>
      </c>
      <c r="AC421">
        <v>0</v>
      </c>
      <c r="AD421">
        <v>0</v>
      </c>
      <c r="AE421">
        <v>0</v>
      </c>
      <c r="AG421" t="s">
        <v>120</v>
      </c>
      <c r="AH421" t="s">
        <v>786</v>
      </c>
      <c r="AI421">
        <v>0</v>
      </c>
      <c r="AJ421">
        <v>0</v>
      </c>
      <c r="AK421">
        <v>0</v>
      </c>
      <c r="AL421">
        <v>0</v>
      </c>
      <c r="AM421">
        <v>1</v>
      </c>
      <c r="AN421">
        <v>0</v>
      </c>
      <c r="AO421">
        <v>0</v>
      </c>
      <c r="AP421">
        <v>0</v>
      </c>
      <c r="BA421" t="s">
        <v>107</v>
      </c>
      <c r="BB421" t="e">
        <f ca="1">- Very Useful _xludf.and provides a job opportunity _xludf.right away.</f>
        <v>#NAME?</v>
      </c>
      <c r="BD421" t="e">
        <f ca="1">- Mechanics _xludf.and machineryAgriculture</f>
        <v>#NAME?</v>
      </c>
      <c r="BE421">
        <v>0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1</v>
      </c>
      <c r="BL421">
        <v>1</v>
      </c>
      <c r="BN421" t="s">
        <v>107</v>
      </c>
      <c r="BQ421" t="e">
        <f ca="1">- Donâ€™t know how to _xludf.find/enroll in a suitable program</f>
        <v>#NAME?</v>
      </c>
      <c r="BR421">
        <v>0</v>
      </c>
      <c r="BS421">
        <v>0</v>
      </c>
      <c r="BT421">
        <v>0</v>
      </c>
      <c r="BU421">
        <v>1</v>
      </c>
      <c r="BV421">
        <v>0</v>
      </c>
      <c r="BW421">
        <v>0</v>
      </c>
      <c r="BX421" t="s">
        <v>108</v>
      </c>
      <c r="BY421" t="e">
        <f ca="1">- Useful but _xludf.not as good as going to university</f>
        <v>#NAME?</v>
      </c>
      <c r="BZ421">
        <v>1</v>
      </c>
      <c r="CA421">
        <v>0</v>
      </c>
      <c r="CB421">
        <v>0</v>
      </c>
      <c r="CC421">
        <v>0</v>
      </c>
      <c r="CD421">
        <v>0</v>
      </c>
      <c r="CE421" t="e">
        <f ca="1">- Facebook groups/pages</f>
        <v>#NAME?</v>
      </c>
      <c r="CF421">
        <v>0</v>
      </c>
      <c r="CG421">
        <v>0</v>
      </c>
      <c r="CH421">
        <v>0</v>
      </c>
      <c r="CI421">
        <v>0</v>
      </c>
      <c r="CJ421">
        <v>0</v>
      </c>
      <c r="CK421">
        <v>1</v>
      </c>
      <c r="CL421">
        <v>0</v>
      </c>
      <c r="CN421" t="s">
        <v>109</v>
      </c>
      <c r="CO421" t="s">
        <v>110</v>
      </c>
      <c r="CP421" t="s">
        <v>111</v>
      </c>
      <c r="CQ421">
        <v>3948783</v>
      </c>
      <c r="CR421" t="s">
        <v>1313</v>
      </c>
      <c r="CS421" t="s">
        <v>1314</v>
      </c>
      <c r="CT421">
        <v>421</v>
      </c>
    </row>
    <row r="422" spans="1:98">
      <c r="A422">
        <v>421</v>
      </c>
      <c r="B422" t="s">
        <v>533</v>
      </c>
      <c r="C422">
        <v>27</v>
      </c>
      <c r="D422" t="s">
        <v>98</v>
      </c>
      <c r="E422" t="s">
        <v>177</v>
      </c>
      <c r="F422" t="s">
        <v>157</v>
      </c>
      <c r="G422" t="s">
        <v>117</v>
      </c>
      <c r="J422" t="s">
        <v>139</v>
      </c>
      <c r="K422">
        <v>1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T422" t="s">
        <v>1315</v>
      </c>
      <c r="X422" t="s">
        <v>127</v>
      </c>
      <c r="Y422">
        <v>0</v>
      </c>
      <c r="Z422">
        <v>0</v>
      </c>
      <c r="AA422">
        <v>0</v>
      </c>
      <c r="AB422">
        <v>1</v>
      </c>
      <c r="AC422">
        <v>0</v>
      </c>
      <c r="AD422">
        <v>0</v>
      </c>
      <c r="AE422">
        <v>0</v>
      </c>
      <c r="AG422" t="s">
        <v>104</v>
      </c>
      <c r="AH422" t="s">
        <v>335</v>
      </c>
      <c r="AI422">
        <v>0</v>
      </c>
      <c r="AJ422">
        <v>1</v>
      </c>
      <c r="AK422">
        <v>0</v>
      </c>
      <c r="AL422">
        <v>1</v>
      </c>
      <c r="AM422">
        <v>0</v>
      </c>
      <c r="AN422">
        <v>1</v>
      </c>
      <c r="AO422">
        <v>1</v>
      </c>
      <c r="AP422">
        <v>1</v>
      </c>
      <c r="BA422" t="s">
        <v>107</v>
      </c>
      <c r="BB422" t="e">
        <f ca="1">- Very Useful _xludf.and provides a job opportunity _xludf.right away.</f>
        <v>#NAME?</v>
      </c>
      <c r="BD422" t="s">
        <v>139</v>
      </c>
      <c r="BE422">
        <v>0</v>
      </c>
      <c r="BF422">
        <v>1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M422" t="s">
        <v>1316</v>
      </c>
      <c r="BN422" t="s">
        <v>107</v>
      </c>
      <c r="BQ422" t="e">
        <f ca="1">- Donâ€™t know how to _xludf.find/enroll in a suitable program</f>
        <v>#NAME?</v>
      </c>
      <c r="BR422">
        <v>0</v>
      </c>
      <c r="BS422">
        <v>0</v>
      </c>
      <c r="BT422">
        <v>0</v>
      </c>
      <c r="BU422">
        <v>1</v>
      </c>
      <c r="BV422">
        <v>0</v>
      </c>
      <c r="BW422">
        <v>0</v>
      </c>
      <c r="BX422" t="s">
        <v>108</v>
      </c>
      <c r="BY422" t="e">
        <f ca="1">- Useful but _xludf.not as good as going to university</f>
        <v>#NAME?</v>
      </c>
      <c r="BZ422">
        <v>1</v>
      </c>
      <c r="CA422">
        <v>0</v>
      </c>
      <c r="CB422">
        <v>0</v>
      </c>
      <c r="CC422">
        <v>0</v>
      </c>
      <c r="CD422">
        <v>0</v>
      </c>
      <c r="CE422" t="e">
        <f ca="1">- Facebook groups/pages  - Friends - Teachers</f>
        <v>#NAME?</v>
      </c>
      <c r="CF422">
        <v>1</v>
      </c>
      <c r="CG422">
        <v>0</v>
      </c>
      <c r="CH422">
        <v>1</v>
      </c>
      <c r="CI422">
        <v>0</v>
      </c>
      <c r="CJ422">
        <v>0</v>
      </c>
      <c r="CK422">
        <v>1</v>
      </c>
      <c r="CL422">
        <v>0</v>
      </c>
      <c r="CN422" t="s">
        <v>109</v>
      </c>
      <c r="CO422" t="s">
        <v>110</v>
      </c>
      <c r="CP422" t="s">
        <v>111</v>
      </c>
      <c r="CQ422">
        <v>3948860</v>
      </c>
      <c r="CR422" t="s">
        <v>1317</v>
      </c>
      <c r="CS422" t="s">
        <v>1318</v>
      </c>
      <c r="CT422">
        <v>422</v>
      </c>
    </row>
    <row r="423" spans="1:98">
      <c r="A423">
        <v>422</v>
      </c>
      <c r="B423" t="s">
        <v>143</v>
      </c>
      <c r="C423">
        <v>20</v>
      </c>
      <c r="D423" t="s">
        <v>115</v>
      </c>
      <c r="E423" t="s">
        <v>162</v>
      </c>
      <c r="F423" t="s">
        <v>183</v>
      </c>
      <c r="G423" t="s">
        <v>117</v>
      </c>
      <c r="J423" t="s">
        <v>145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1</v>
      </c>
      <c r="R423">
        <v>0</v>
      </c>
      <c r="X423" t="s">
        <v>535</v>
      </c>
      <c r="Y423">
        <v>0</v>
      </c>
      <c r="Z423">
        <v>1</v>
      </c>
      <c r="AA423">
        <v>0</v>
      </c>
      <c r="AB423">
        <v>1</v>
      </c>
      <c r="AC423">
        <v>0</v>
      </c>
      <c r="AD423">
        <v>0</v>
      </c>
      <c r="AE423">
        <v>0</v>
      </c>
      <c r="AG423" t="s">
        <v>120</v>
      </c>
      <c r="AH423" t="s">
        <v>184</v>
      </c>
      <c r="AI423">
        <v>1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R423" t="s">
        <v>106</v>
      </c>
      <c r="AS423" t="e">
        <f ca="1">- Cannot contact public servants _xludf.or Teachers - Donâ€™t Have family in Syria to _xludf.help me</f>
        <v>#NAME?</v>
      </c>
      <c r="AT423">
        <v>0</v>
      </c>
      <c r="AU423">
        <v>0</v>
      </c>
      <c r="AV423">
        <v>1</v>
      </c>
      <c r="AW423">
        <v>1</v>
      </c>
      <c r="AX423">
        <v>0</v>
      </c>
      <c r="AY423">
        <v>0</v>
      </c>
      <c r="BA423" t="s">
        <v>107</v>
      </c>
      <c r="BB423" t="e">
        <f ca="1">- Very Useful _xludf.and provides a job opportunity _xludf.right away.</f>
        <v>#NAME?</v>
      </c>
      <c r="BD423" t="e">
        <f ca="1">- Project Management / Accountancy</f>
        <v>#NAME?</v>
      </c>
      <c r="BE423">
        <v>0</v>
      </c>
      <c r="BF423">
        <v>0</v>
      </c>
      <c r="BG423">
        <v>1</v>
      </c>
      <c r="BH423">
        <v>0</v>
      </c>
      <c r="BI423">
        <v>0</v>
      </c>
      <c r="BJ423">
        <v>0</v>
      </c>
      <c r="BK423">
        <v>0</v>
      </c>
      <c r="BL423">
        <v>0</v>
      </c>
      <c r="BN423" t="s">
        <v>107</v>
      </c>
      <c r="BQ423" t="e">
        <f ca="1">- Donâ€™t know how to _xludf.find/enroll in a suitable program</f>
        <v>#NAME?</v>
      </c>
      <c r="BR423">
        <v>0</v>
      </c>
      <c r="BS423">
        <v>0</v>
      </c>
      <c r="BT423">
        <v>0</v>
      </c>
      <c r="BU423">
        <v>1</v>
      </c>
      <c r="BV423">
        <v>0</v>
      </c>
      <c r="BW423">
        <v>0</v>
      </c>
      <c r="BX423" t="s">
        <v>108</v>
      </c>
      <c r="BY423" t="e">
        <f ca="1">- Useful but _xludf.not as good as going to university</f>
        <v>#NAME?</v>
      </c>
      <c r="BZ423">
        <v>1</v>
      </c>
      <c r="CA423">
        <v>0</v>
      </c>
      <c r="CB423">
        <v>0</v>
      </c>
      <c r="CC423">
        <v>0</v>
      </c>
      <c r="CD423">
        <v>0</v>
      </c>
      <c r="CE423" t="e">
        <f ca="1">- Facebook groups/pages  - Friends</f>
        <v>#NAME?</v>
      </c>
      <c r="CF423">
        <v>1</v>
      </c>
      <c r="CG423">
        <v>0</v>
      </c>
      <c r="CH423">
        <v>0</v>
      </c>
      <c r="CI423">
        <v>0</v>
      </c>
      <c r="CJ423">
        <v>0</v>
      </c>
      <c r="CK423">
        <v>1</v>
      </c>
      <c r="CL423">
        <v>0</v>
      </c>
      <c r="CN423" t="s">
        <v>109</v>
      </c>
      <c r="CO423" t="s">
        <v>110</v>
      </c>
      <c r="CP423" t="s">
        <v>111</v>
      </c>
      <c r="CQ423">
        <v>3948871</v>
      </c>
      <c r="CR423" t="s">
        <v>1319</v>
      </c>
      <c r="CS423" t="s">
        <v>1320</v>
      </c>
      <c r="CT423">
        <v>423</v>
      </c>
    </row>
    <row r="424" spans="1:98">
      <c r="A424">
        <v>423</v>
      </c>
      <c r="B424" t="s">
        <v>97</v>
      </c>
      <c r="C424">
        <v>27</v>
      </c>
      <c r="D424" t="s">
        <v>98</v>
      </c>
      <c r="E424" t="s">
        <v>133</v>
      </c>
      <c r="F424" t="s">
        <v>157</v>
      </c>
      <c r="G424" t="s">
        <v>117</v>
      </c>
      <c r="J424" t="s">
        <v>254</v>
      </c>
      <c r="K424">
        <v>0</v>
      </c>
      <c r="L424">
        <v>0</v>
      </c>
      <c r="M424">
        <v>0</v>
      </c>
      <c r="N424">
        <v>1</v>
      </c>
      <c r="O424">
        <v>1</v>
      </c>
      <c r="P424">
        <v>0</v>
      </c>
      <c r="Q424">
        <v>0</v>
      </c>
      <c r="R424">
        <v>0</v>
      </c>
      <c r="X424" t="s">
        <v>127</v>
      </c>
      <c r="Y424">
        <v>0</v>
      </c>
      <c r="Z424">
        <v>0</v>
      </c>
      <c r="AA424">
        <v>0</v>
      </c>
      <c r="AB424">
        <v>1</v>
      </c>
      <c r="AC424">
        <v>0</v>
      </c>
      <c r="AD424">
        <v>0</v>
      </c>
      <c r="AE424">
        <v>0</v>
      </c>
      <c r="AG424" t="s">
        <v>120</v>
      </c>
      <c r="AH424" t="s">
        <v>771</v>
      </c>
      <c r="AI424">
        <v>0</v>
      </c>
      <c r="AJ424">
        <v>0</v>
      </c>
      <c r="AK424">
        <v>0</v>
      </c>
      <c r="AL424">
        <v>1</v>
      </c>
      <c r="AM424">
        <v>0</v>
      </c>
      <c r="AN424">
        <v>1</v>
      </c>
      <c r="AO424">
        <v>1</v>
      </c>
      <c r="AP424">
        <v>0</v>
      </c>
      <c r="BA424" t="s">
        <v>106</v>
      </c>
      <c r="BB424" t="e">
        <f ca="1">- Very Useful _xludf.and provides a job opportunity _xludf.right away.</f>
        <v>#NAME?</v>
      </c>
      <c r="BD424" t="e">
        <f ca="1">- Tourism / Restaurant _xludf.and hotel Management - Nursing / medical care</f>
        <v>#NAME?</v>
      </c>
      <c r="BE424">
        <v>0</v>
      </c>
      <c r="BF424">
        <v>0</v>
      </c>
      <c r="BG424">
        <v>0</v>
      </c>
      <c r="BH424">
        <v>1</v>
      </c>
      <c r="BI424">
        <v>1</v>
      </c>
      <c r="BJ424">
        <v>0</v>
      </c>
      <c r="BK424">
        <v>0</v>
      </c>
      <c r="BL424">
        <v>0</v>
      </c>
      <c r="BN424" t="s">
        <v>107</v>
      </c>
      <c r="BQ424" t="e">
        <f ca="1">- Do _xludf.not _xludf.count towards a recognized qualification</f>
        <v>#NAME?</v>
      </c>
      <c r="BR424">
        <v>0</v>
      </c>
      <c r="BS424">
        <v>1</v>
      </c>
      <c r="BT424">
        <v>0</v>
      </c>
      <c r="BU424">
        <v>0</v>
      </c>
      <c r="BV424">
        <v>0</v>
      </c>
      <c r="BW424">
        <v>0</v>
      </c>
      <c r="BX424" t="s">
        <v>108</v>
      </c>
      <c r="BY424" t="e">
        <f ca="1">- Useful but _xludf.not as good as going to university</f>
        <v>#NAME?</v>
      </c>
      <c r="BZ424">
        <v>1</v>
      </c>
      <c r="CA424">
        <v>0</v>
      </c>
      <c r="CB424">
        <v>0</v>
      </c>
      <c r="CC424">
        <v>0</v>
      </c>
      <c r="CD424">
        <v>0</v>
      </c>
      <c r="CE424" t="e">
        <f ca="1">- Facebook groups/pages</f>
        <v>#NAME?</v>
      </c>
      <c r="CF424">
        <v>0</v>
      </c>
      <c r="CG424">
        <v>0</v>
      </c>
      <c r="CH424">
        <v>0</v>
      </c>
      <c r="CI424">
        <v>0</v>
      </c>
      <c r="CJ424">
        <v>0</v>
      </c>
      <c r="CK424">
        <v>1</v>
      </c>
      <c r="CL424">
        <v>0</v>
      </c>
      <c r="CN424" t="s">
        <v>109</v>
      </c>
      <c r="CO424" t="s">
        <v>110</v>
      </c>
      <c r="CP424" t="s">
        <v>111</v>
      </c>
      <c r="CQ424">
        <v>3949122</v>
      </c>
      <c r="CR424" t="s">
        <v>1321</v>
      </c>
      <c r="CS424" t="s">
        <v>1322</v>
      </c>
      <c r="CT424">
        <v>424</v>
      </c>
    </row>
    <row r="425" spans="1:98">
      <c r="A425">
        <v>424</v>
      </c>
      <c r="B425" t="s">
        <v>533</v>
      </c>
      <c r="C425">
        <v>17</v>
      </c>
      <c r="D425" t="s">
        <v>98</v>
      </c>
      <c r="E425" t="s">
        <v>177</v>
      </c>
      <c r="F425" t="s">
        <v>183</v>
      </c>
      <c r="G425" t="s">
        <v>117</v>
      </c>
      <c r="J425" t="s">
        <v>145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1</v>
      </c>
      <c r="R425">
        <v>0</v>
      </c>
      <c r="X425" t="s">
        <v>298</v>
      </c>
      <c r="Y425">
        <v>1</v>
      </c>
      <c r="Z425">
        <v>0</v>
      </c>
      <c r="AA425">
        <v>0</v>
      </c>
      <c r="AB425">
        <v>0</v>
      </c>
      <c r="AC425">
        <v>0</v>
      </c>
      <c r="AD425">
        <v>1</v>
      </c>
      <c r="AE425">
        <v>0</v>
      </c>
      <c r="AG425" t="s">
        <v>120</v>
      </c>
      <c r="AH425" t="s">
        <v>129</v>
      </c>
      <c r="AI425">
        <v>0</v>
      </c>
      <c r="AJ425">
        <v>1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BA425" t="s">
        <v>107</v>
      </c>
      <c r="BB425" t="e">
        <f ca="1">- Very Useful _xludf.and provides a job opportunity _xludf.right away.</f>
        <v>#NAME?</v>
      </c>
      <c r="BD425" t="e">
        <f ca="1">- Construction (builder, carpenter, electrician, blacksmith)</f>
        <v>#NAME?</v>
      </c>
      <c r="BE425">
        <v>0</v>
      </c>
      <c r="BF425">
        <v>0</v>
      </c>
      <c r="BG425">
        <v>0</v>
      </c>
      <c r="BH425">
        <v>0</v>
      </c>
      <c r="BI425">
        <v>0</v>
      </c>
      <c r="BJ425">
        <v>1</v>
      </c>
      <c r="BK425">
        <v>0</v>
      </c>
      <c r="BL425">
        <v>0</v>
      </c>
      <c r="BN425" t="s">
        <v>107</v>
      </c>
      <c r="BQ425" t="e">
        <f ca="1">- Donâ€™t know how to _xludf.find/enroll in a suitable program</f>
        <v>#NAME?</v>
      </c>
      <c r="BR425">
        <v>0</v>
      </c>
      <c r="BS425">
        <v>0</v>
      </c>
      <c r="BT425">
        <v>0</v>
      </c>
      <c r="BU425">
        <v>1</v>
      </c>
      <c r="BV425">
        <v>0</v>
      </c>
      <c r="BW425">
        <v>0</v>
      </c>
      <c r="BX425" t="s">
        <v>108</v>
      </c>
      <c r="BY425" t="e">
        <f ca="1">- _xludf.not worth The _xludf.time _xludf.or money spent on it - Useful but _xludf.not as good as going to university</f>
        <v>#NAME?</v>
      </c>
      <c r="BZ425">
        <v>1</v>
      </c>
      <c r="CA425">
        <v>1</v>
      </c>
      <c r="CB425">
        <v>0</v>
      </c>
      <c r="CC425">
        <v>0</v>
      </c>
      <c r="CD425">
        <v>0</v>
      </c>
      <c r="CE425" t="e">
        <f ca="1">- Teachers</f>
        <v>#NAME?</v>
      </c>
      <c r="CF425">
        <v>0</v>
      </c>
      <c r="CG425">
        <v>0</v>
      </c>
      <c r="CH425">
        <v>1</v>
      </c>
      <c r="CI425">
        <v>0</v>
      </c>
      <c r="CJ425">
        <v>0</v>
      </c>
      <c r="CK425">
        <v>0</v>
      </c>
      <c r="CL425">
        <v>0</v>
      </c>
      <c r="CN425" t="s">
        <v>109</v>
      </c>
      <c r="CO425" t="s">
        <v>110</v>
      </c>
      <c r="CP425" t="s">
        <v>111</v>
      </c>
      <c r="CQ425">
        <v>3949164</v>
      </c>
      <c r="CR425" t="s">
        <v>1323</v>
      </c>
      <c r="CS425" t="s">
        <v>1324</v>
      </c>
      <c r="CT425">
        <v>425</v>
      </c>
    </row>
    <row r="426" spans="1:98">
      <c r="A426">
        <v>425</v>
      </c>
      <c r="B426" t="s">
        <v>97</v>
      </c>
      <c r="C426">
        <v>19</v>
      </c>
      <c r="D426" t="s">
        <v>115</v>
      </c>
      <c r="E426" t="s">
        <v>177</v>
      </c>
      <c r="F426" t="s">
        <v>183</v>
      </c>
      <c r="G426" t="s">
        <v>117</v>
      </c>
      <c r="J426" t="s">
        <v>517</v>
      </c>
      <c r="K426">
        <v>1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1</v>
      </c>
      <c r="T426" t="s">
        <v>660</v>
      </c>
      <c r="X426" t="s">
        <v>1325</v>
      </c>
      <c r="Y426">
        <v>0</v>
      </c>
      <c r="Z426">
        <v>1</v>
      </c>
      <c r="AA426">
        <v>0</v>
      </c>
      <c r="AB426">
        <v>0</v>
      </c>
      <c r="AC426">
        <v>1</v>
      </c>
      <c r="AD426">
        <v>0</v>
      </c>
      <c r="AE426">
        <v>0</v>
      </c>
      <c r="AG426" t="s">
        <v>120</v>
      </c>
      <c r="AH426" t="s">
        <v>139</v>
      </c>
      <c r="AI426">
        <v>0</v>
      </c>
      <c r="AJ426">
        <v>0</v>
      </c>
      <c r="AK426">
        <v>1</v>
      </c>
      <c r="AL426">
        <v>0</v>
      </c>
      <c r="AM426">
        <v>0</v>
      </c>
      <c r="AN426">
        <v>0</v>
      </c>
      <c r="AO426">
        <v>0</v>
      </c>
      <c r="AP426">
        <v>0</v>
      </c>
      <c r="AQ426" t="s">
        <v>975</v>
      </c>
      <c r="BA426" t="s">
        <v>107</v>
      </c>
      <c r="BB426" t="e">
        <f ca="1">- Useful but _xludf.not as good as a regular degree</f>
        <v>#NAME?</v>
      </c>
      <c r="BD426" t="e">
        <f ca="1">- I am _xludf.not interested in vocational education - Project Management / Accountancy</f>
        <v>#NAME?</v>
      </c>
      <c r="BE426">
        <v>1</v>
      </c>
      <c r="BF426">
        <v>0</v>
      </c>
      <c r="BG426">
        <v>1</v>
      </c>
      <c r="BH426">
        <v>0</v>
      </c>
      <c r="BI426">
        <v>0</v>
      </c>
      <c r="BJ426">
        <v>0</v>
      </c>
      <c r="BK426">
        <v>0</v>
      </c>
      <c r="BL426">
        <v>0</v>
      </c>
      <c r="BN426" t="s">
        <v>107</v>
      </c>
      <c r="BQ426" t="e">
        <f ca="1">- No internet connection / computer - Cannot afford The courses</f>
        <v>#NAME?</v>
      </c>
      <c r="BR426">
        <v>0</v>
      </c>
      <c r="BS426">
        <v>0</v>
      </c>
      <c r="BT426">
        <v>1</v>
      </c>
      <c r="BU426">
        <v>0</v>
      </c>
      <c r="BV426">
        <v>1</v>
      </c>
      <c r="BW426">
        <v>0</v>
      </c>
      <c r="BX426" t="s">
        <v>108</v>
      </c>
      <c r="BY426" t="e">
        <f ca="1">- _xludf.not worth The _xludf.time _xludf.or money spent on it - Useful but _xludf.not as good as going to university</f>
        <v>#NAME?</v>
      </c>
      <c r="BZ426">
        <v>1</v>
      </c>
      <c r="CA426">
        <v>1</v>
      </c>
      <c r="CB426">
        <v>0</v>
      </c>
      <c r="CC426">
        <v>0</v>
      </c>
      <c r="CD426">
        <v>0</v>
      </c>
      <c r="CE426" t="e">
        <f ca="1">- Al-Fanar Media - Facebook groups/pages  - Twitter - DUBARAH - Friends - Teachers</f>
        <v>#NAME?</v>
      </c>
      <c r="CF426">
        <v>1</v>
      </c>
      <c r="CG426">
        <v>1</v>
      </c>
      <c r="CH426">
        <v>1</v>
      </c>
      <c r="CI426">
        <v>1</v>
      </c>
      <c r="CJ426">
        <v>1</v>
      </c>
      <c r="CK426">
        <v>1</v>
      </c>
      <c r="CL426">
        <v>0</v>
      </c>
      <c r="CN426" t="s">
        <v>109</v>
      </c>
      <c r="CO426" t="s">
        <v>110</v>
      </c>
      <c r="CP426" t="s">
        <v>111</v>
      </c>
      <c r="CQ426">
        <v>3950502</v>
      </c>
      <c r="CR426" t="s">
        <v>1326</v>
      </c>
      <c r="CS426" t="s">
        <v>1327</v>
      </c>
      <c r="CT426">
        <v>426</v>
      </c>
    </row>
    <row r="427" spans="1:98">
      <c r="A427">
        <v>426</v>
      </c>
      <c r="B427" t="s">
        <v>143</v>
      </c>
      <c r="C427">
        <v>25</v>
      </c>
      <c r="D427" t="s">
        <v>115</v>
      </c>
      <c r="E427" t="s">
        <v>168</v>
      </c>
      <c r="F427" t="s">
        <v>169</v>
      </c>
      <c r="G427" t="s">
        <v>117</v>
      </c>
      <c r="J427" t="s">
        <v>118</v>
      </c>
      <c r="K427">
        <v>0</v>
      </c>
      <c r="L427">
        <v>0</v>
      </c>
      <c r="M427">
        <v>0</v>
      </c>
      <c r="N427">
        <v>1</v>
      </c>
      <c r="O427">
        <v>0</v>
      </c>
      <c r="P427">
        <v>0</v>
      </c>
      <c r="Q427">
        <v>0</v>
      </c>
      <c r="R427">
        <v>0</v>
      </c>
      <c r="X427" t="s">
        <v>871</v>
      </c>
      <c r="Y427">
        <v>1</v>
      </c>
      <c r="Z427">
        <v>0</v>
      </c>
      <c r="AA427">
        <v>0</v>
      </c>
      <c r="AB427">
        <v>0</v>
      </c>
      <c r="AC427">
        <v>1</v>
      </c>
      <c r="AD427">
        <v>0</v>
      </c>
      <c r="AE427">
        <v>0</v>
      </c>
      <c r="AG427" t="s">
        <v>120</v>
      </c>
      <c r="AH427" t="s">
        <v>129</v>
      </c>
      <c r="AI427">
        <v>0</v>
      </c>
      <c r="AJ427">
        <v>1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BA427" t="s">
        <v>107</v>
      </c>
      <c r="BB427" t="e">
        <f ca="1">- Useful but _xludf.not as good as a regular degree</f>
        <v>#NAME?</v>
      </c>
      <c r="BD427" t="e">
        <f ca="1">- Project Management / Accountancy</f>
        <v>#NAME?</v>
      </c>
      <c r="BE427">
        <v>0</v>
      </c>
      <c r="BF427">
        <v>0</v>
      </c>
      <c r="BG427">
        <v>1</v>
      </c>
      <c r="BH427">
        <v>0</v>
      </c>
      <c r="BI427">
        <v>0</v>
      </c>
      <c r="BJ427">
        <v>0</v>
      </c>
      <c r="BK427">
        <v>0</v>
      </c>
      <c r="BL427">
        <v>0</v>
      </c>
      <c r="BN427" t="s">
        <v>107</v>
      </c>
      <c r="BQ427" t="e">
        <f ca="1">- Do _xludf.not _xludf.count towards a recognized qualification - _xludf.not available in _xludf.Arabic</f>
        <v>#NAME?</v>
      </c>
      <c r="BR427">
        <v>0</v>
      </c>
      <c r="BS427">
        <v>1</v>
      </c>
      <c r="BT427">
        <v>0</v>
      </c>
      <c r="BU427">
        <v>0</v>
      </c>
      <c r="BV427">
        <v>0</v>
      </c>
      <c r="BW427">
        <v>1</v>
      </c>
      <c r="BX427" t="s">
        <v>233</v>
      </c>
      <c r="BY427" t="e">
        <f ca="1">- Useful but _xludf.not as good as going to university</f>
        <v>#NAME?</v>
      </c>
      <c r="BZ427">
        <v>1</v>
      </c>
      <c r="CA427">
        <v>0</v>
      </c>
      <c r="CB427">
        <v>0</v>
      </c>
      <c r="CC427">
        <v>0</v>
      </c>
      <c r="CD427">
        <v>0</v>
      </c>
      <c r="CE427" t="e">
        <f ca="1">- Facebook groups/pages  - Friends</f>
        <v>#NAME?</v>
      </c>
      <c r="CF427">
        <v>1</v>
      </c>
      <c r="CG427">
        <v>0</v>
      </c>
      <c r="CH427">
        <v>0</v>
      </c>
      <c r="CI427">
        <v>0</v>
      </c>
      <c r="CJ427">
        <v>0</v>
      </c>
      <c r="CK427">
        <v>1</v>
      </c>
      <c r="CL427">
        <v>0</v>
      </c>
      <c r="CN427" t="s">
        <v>109</v>
      </c>
      <c r="CO427" t="s">
        <v>110</v>
      </c>
      <c r="CP427" t="s">
        <v>111</v>
      </c>
      <c r="CQ427">
        <v>3950724</v>
      </c>
      <c r="CR427" t="s">
        <v>1328</v>
      </c>
      <c r="CS427" t="s">
        <v>1329</v>
      </c>
      <c r="CT427">
        <v>427</v>
      </c>
    </row>
    <row r="428" spans="1:98">
      <c r="A428">
        <v>427</v>
      </c>
      <c r="B428" t="s">
        <v>346</v>
      </c>
      <c r="C428">
        <v>27</v>
      </c>
      <c r="D428" t="s">
        <v>115</v>
      </c>
      <c r="E428" t="s">
        <v>177</v>
      </c>
      <c r="F428" t="s">
        <v>183</v>
      </c>
      <c r="G428" t="s">
        <v>117</v>
      </c>
      <c r="J428" t="s">
        <v>103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1</v>
      </c>
      <c r="Q428">
        <v>0</v>
      </c>
      <c r="R428">
        <v>0</v>
      </c>
      <c r="X428" t="s">
        <v>1330</v>
      </c>
      <c r="Y428">
        <v>1</v>
      </c>
      <c r="Z428">
        <v>1</v>
      </c>
      <c r="AA428">
        <v>0</v>
      </c>
      <c r="AB428">
        <v>0</v>
      </c>
      <c r="AC428">
        <v>0</v>
      </c>
      <c r="AD428">
        <v>0</v>
      </c>
      <c r="AE428">
        <v>0</v>
      </c>
      <c r="AG428" t="s">
        <v>120</v>
      </c>
      <c r="AH428" t="s">
        <v>184</v>
      </c>
      <c r="AI428">
        <v>1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R428" t="s">
        <v>107</v>
      </c>
      <c r="AS428" t="e">
        <f ca="1">- Cannot contact public servants _xludf.or Teachers - School, college _xludf.or directorate out of service</f>
        <v>#NAME?</v>
      </c>
      <c r="AT428">
        <v>1</v>
      </c>
      <c r="AU428">
        <v>0</v>
      </c>
      <c r="AV428">
        <v>1</v>
      </c>
      <c r="AW428">
        <v>0</v>
      </c>
      <c r="AX428">
        <v>0</v>
      </c>
      <c r="AY428">
        <v>0</v>
      </c>
      <c r="BA428" t="s">
        <v>107</v>
      </c>
      <c r="BB428" t="e">
        <f ca="1">- Useful but _xludf.not as good as a regular degree</f>
        <v>#NAME?</v>
      </c>
      <c r="BD428" t="e">
        <f ca="1">- Construction (builder, carpenter, electrician, blacksmith)</f>
        <v>#NAME?</v>
      </c>
      <c r="BE428">
        <v>0</v>
      </c>
      <c r="BF428">
        <v>0</v>
      </c>
      <c r="BG428">
        <v>0</v>
      </c>
      <c r="BH428">
        <v>0</v>
      </c>
      <c r="BI428">
        <v>0</v>
      </c>
      <c r="BJ428">
        <v>1</v>
      </c>
      <c r="BK428">
        <v>0</v>
      </c>
      <c r="BL428">
        <v>0</v>
      </c>
      <c r="BN428" t="s">
        <v>107</v>
      </c>
      <c r="BQ428" t="e">
        <f ca="1">- Do _xludf.not _xludf.count towards a recognized qualification</f>
        <v>#NAME?</v>
      </c>
      <c r="BR428">
        <v>0</v>
      </c>
      <c r="BS428">
        <v>1</v>
      </c>
      <c r="BT428">
        <v>0</v>
      </c>
      <c r="BU428">
        <v>0</v>
      </c>
      <c r="BV428">
        <v>0</v>
      </c>
      <c r="BW428">
        <v>0</v>
      </c>
      <c r="BX428" t="s">
        <v>179</v>
      </c>
      <c r="BY428" t="e">
        <f ca="1">- Useful but _xludf.not as good as going to university  - Difficult to access</f>
        <v>#NAME?</v>
      </c>
      <c r="BZ428">
        <v>1</v>
      </c>
      <c r="CA428">
        <v>0</v>
      </c>
      <c r="CB428">
        <v>0</v>
      </c>
      <c r="CC428">
        <v>1</v>
      </c>
      <c r="CD428">
        <v>0</v>
      </c>
      <c r="CE428" t="e">
        <f ca="1">- Friends - Teachers</f>
        <v>#NAME?</v>
      </c>
      <c r="CF428">
        <v>1</v>
      </c>
      <c r="CG428">
        <v>0</v>
      </c>
      <c r="CH428">
        <v>1</v>
      </c>
      <c r="CI428">
        <v>0</v>
      </c>
      <c r="CJ428">
        <v>0</v>
      </c>
      <c r="CK428">
        <v>0</v>
      </c>
      <c r="CL428">
        <v>0</v>
      </c>
      <c r="CN428" t="s">
        <v>109</v>
      </c>
      <c r="CO428" t="s">
        <v>110</v>
      </c>
      <c r="CP428" t="s">
        <v>111</v>
      </c>
      <c r="CQ428">
        <v>3951183</v>
      </c>
      <c r="CR428" t="s">
        <v>1331</v>
      </c>
      <c r="CS428" t="s">
        <v>1332</v>
      </c>
      <c r="CT428">
        <v>428</v>
      </c>
    </row>
    <row r="429" spans="1:98">
      <c r="A429">
        <v>428</v>
      </c>
      <c r="B429" t="s">
        <v>114</v>
      </c>
      <c r="C429">
        <v>23</v>
      </c>
      <c r="D429" t="s">
        <v>115</v>
      </c>
      <c r="E429" t="s">
        <v>177</v>
      </c>
      <c r="F429" t="s">
        <v>277</v>
      </c>
      <c r="G429" t="s">
        <v>117</v>
      </c>
      <c r="J429" t="s">
        <v>506</v>
      </c>
      <c r="K429">
        <v>0</v>
      </c>
      <c r="L429">
        <v>0</v>
      </c>
      <c r="M429">
        <v>0</v>
      </c>
      <c r="N429">
        <v>1</v>
      </c>
      <c r="O429">
        <v>0</v>
      </c>
      <c r="P429">
        <v>1</v>
      </c>
      <c r="Q429">
        <v>0</v>
      </c>
      <c r="R429">
        <v>0</v>
      </c>
      <c r="X429" t="s">
        <v>298</v>
      </c>
      <c r="Y429">
        <v>1</v>
      </c>
      <c r="Z429">
        <v>0</v>
      </c>
      <c r="AA429">
        <v>0</v>
      </c>
      <c r="AB429">
        <v>0</v>
      </c>
      <c r="AC429">
        <v>0</v>
      </c>
      <c r="AD429">
        <v>1</v>
      </c>
      <c r="AE429">
        <v>0</v>
      </c>
      <c r="AG429" t="s">
        <v>120</v>
      </c>
      <c r="AH429" t="s">
        <v>184</v>
      </c>
      <c r="AI429">
        <v>1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R429" t="s">
        <v>107</v>
      </c>
      <c r="AS429" t="e">
        <f ca="1">- Cannot contact public servants _xludf.or Teachers - Donâ€™t Have family in Syria to _xludf.help me</f>
        <v>#NAME?</v>
      </c>
      <c r="AT429">
        <v>0</v>
      </c>
      <c r="AU429">
        <v>0</v>
      </c>
      <c r="AV429">
        <v>1</v>
      </c>
      <c r="AW429">
        <v>1</v>
      </c>
      <c r="AX429">
        <v>0</v>
      </c>
      <c r="AY429">
        <v>0</v>
      </c>
      <c r="BA429" t="s">
        <v>106</v>
      </c>
      <c r="BB429" t="e">
        <f ca="1">- Very Useful _xludf.and provides a job opportunity _xludf.right away.</f>
        <v>#NAME?</v>
      </c>
      <c r="BD429" t="e">
        <f ca="1">- Construction (builder, carpenter, electrician, blacksmith)</f>
        <v>#NAME?</v>
      </c>
      <c r="BE429">
        <v>0</v>
      </c>
      <c r="BF429">
        <v>0</v>
      </c>
      <c r="BG429">
        <v>0</v>
      </c>
      <c r="BH429">
        <v>0</v>
      </c>
      <c r="BI429">
        <v>0</v>
      </c>
      <c r="BJ429">
        <v>1</v>
      </c>
      <c r="BK429">
        <v>0</v>
      </c>
      <c r="BL429">
        <v>0</v>
      </c>
      <c r="BN429" t="s">
        <v>107</v>
      </c>
      <c r="BQ429" t="e">
        <f ca="1">- No internet connection / computer - Cannot afford The courses</f>
        <v>#NAME?</v>
      </c>
      <c r="BR429">
        <v>0</v>
      </c>
      <c r="BS429">
        <v>0</v>
      </c>
      <c r="BT429">
        <v>1</v>
      </c>
      <c r="BU429">
        <v>0</v>
      </c>
      <c r="BV429">
        <v>1</v>
      </c>
      <c r="BW429">
        <v>0</v>
      </c>
      <c r="BX429" t="s">
        <v>108</v>
      </c>
      <c r="BY429" t="e">
        <f ca="1">- _xludf.not worth The _xludf.time _xludf.or money spent on it - Useful but _xludf.not as good as going to university</f>
        <v>#NAME?</v>
      </c>
      <c r="BZ429">
        <v>1</v>
      </c>
      <c r="CA429">
        <v>1</v>
      </c>
      <c r="CB429">
        <v>0</v>
      </c>
      <c r="CC429">
        <v>0</v>
      </c>
      <c r="CD429">
        <v>0</v>
      </c>
      <c r="CE429" t="e">
        <f ca="1">- Twitter - Friends   Other</f>
        <v>#NAME?</v>
      </c>
      <c r="CF429">
        <v>1</v>
      </c>
      <c r="CG429">
        <v>0</v>
      </c>
      <c r="CH429">
        <v>0</v>
      </c>
      <c r="CI429">
        <v>0</v>
      </c>
      <c r="CJ429">
        <v>1</v>
      </c>
      <c r="CK429">
        <v>0</v>
      </c>
      <c r="CL429">
        <v>1</v>
      </c>
      <c r="CM429" t="s">
        <v>1333</v>
      </c>
      <c r="CN429" t="s">
        <v>109</v>
      </c>
      <c r="CO429" t="s">
        <v>110</v>
      </c>
      <c r="CP429" t="s">
        <v>111</v>
      </c>
      <c r="CQ429">
        <v>3951218</v>
      </c>
      <c r="CR429" t="s">
        <v>1334</v>
      </c>
      <c r="CS429" t="s">
        <v>1335</v>
      </c>
      <c r="CT429">
        <v>429</v>
      </c>
    </row>
    <row r="430" spans="1:98">
      <c r="A430">
        <v>429</v>
      </c>
      <c r="B430" t="s">
        <v>97</v>
      </c>
      <c r="C430">
        <v>28</v>
      </c>
      <c r="D430" t="s">
        <v>115</v>
      </c>
      <c r="E430" t="s">
        <v>156</v>
      </c>
      <c r="F430" t="s">
        <v>100</v>
      </c>
      <c r="G430" t="s">
        <v>117</v>
      </c>
      <c r="J430" t="s">
        <v>145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1</v>
      </c>
      <c r="R430">
        <v>0</v>
      </c>
      <c r="X430" t="s">
        <v>136</v>
      </c>
      <c r="Y430">
        <v>0</v>
      </c>
      <c r="Z430">
        <v>0</v>
      </c>
      <c r="AA430">
        <v>0</v>
      </c>
      <c r="AB430">
        <v>1</v>
      </c>
      <c r="AC430">
        <v>1</v>
      </c>
      <c r="AD430">
        <v>0</v>
      </c>
      <c r="AE430">
        <v>0</v>
      </c>
      <c r="AG430" t="s">
        <v>120</v>
      </c>
      <c r="AH430" t="s">
        <v>184</v>
      </c>
      <c r="AI430">
        <v>1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R430" t="s">
        <v>107</v>
      </c>
      <c r="AS430" t="e">
        <f ca="1">- Retrieving papers is expensive _xludf.now _xludf.and I Do _xludf.not Have The money</f>
        <v>#NAME?</v>
      </c>
      <c r="AT430">
        <v>0</v>
      </c>
      <c r="AU430">
        <v>0</v>
      </c>
      <c r="AV430">
        <v>0</v>
      </c>
      <c r="AW430">
        <v>0</v>
      </c>
      <c r="AX430">
        <v>1</v>
      </c>
      <c r="AY430">
        <v>0</v>
      </c>
      <c r="BA430" t="s">
        <v>106</v>
      </c>
      <c r="BB430" t="e">
        <f ca="1">- Very Useful _xludf.and provides a job opportunity _xludf.right away.</f>
        <v>#NAME?</v>
      </c>
      <c r="BD430" t="s">
        <v>147</v>
      </c>
      <c r="BE430">
        <v>0</v>
      </c>
      <c r="BF430">
        <v>0</v>
      </c>
      <c r="BG430">
        <v>0</v>
      </c>
      <c r="BH430">
        <v>0</v>
      </c>
      <c r="BI430">
        <v>0</v>
      </c>
      <c r="BJ430">
        <v>0</v>
      </c>
      <c r="BK430">
        <v>0</v>
      </c>
      <c r="BL430">
        <v>1</v>
      </c>
      <c r="BN430" t="s">
        <v>107</v>
      </c>
      <c r="BQ430" t="e">
        <f ca="1">- No internet connection / computer</f>
        <v>#NAME?</v>
      </c>
      <c r="BR430">
        <v>0</v>
      </c>
      <c r="BS430">
        <v>0</v>
      </c>
      <c r="BT430">
        <v>1</v>
      </c>
      <c r="BU430">
        <v>0</v>
      </c>
      <c r="BV430">
        <v>0</v>
      </c>
      <c r="BW430">
        <v>0</v>
      </c>
      <c r="BX430" t="s">
        <v>108</v>
      </c>
      <c r="BY430" t="s">
        <v>199</v>
      </c>
      <c r="BZ430">
        <v>1</v>
      </c>
      <c r="CA430">
        <v>0</v>
      </c>
      <c r="CB430">
        <v>0</v>
      </c>
      <c r="CC430">
        <v>0</v>
      </c>
      <c r="CD430">
        <v>1</v>
      </c>
      <c r="CE430" t="e">
        <f ca="1">- Teachers</f>
        <v>#NAME?</v>
      </c>
      <c r="CF430">
        <v>0</v>
      </c>
      <c r="CG430">
        <v>0</v>
      </c>
      <c r="CH430">
        <v>1</v>
      </c>
      <c r="CI430">
        <v>0</v>
      </c>
      <c r="CJ430">
        <v>0</v>
      </c>
      <c r="CK430">
        <v>0</v>
      </c>
      <c r="CL430">
        <v>0</v>
      </c>
      <c r="CN430" t="s">
        <v>109</v>
      </c>
      <c r="CO430" t="s">
        <v>110</v>
      </c>
      <c r="CP430" t="s">
        <v>111</v>
      </c>
      <c r="CQ430">
        <v>3951232</v>
      </c>
      <c r="CR430" t="s">
        <v>1336</v>
      </c>
      <c r="CS430" t="s">
        <v>1337</v>
      </c>
      <c r="CT430">
        <v>430</v>
      </c>
    </row>
    <row r="431" spans="1:98">
      <c r="A431">
        <v>430</v>
      </c>
      <c r="B431" t="s">
        <v>214</v>
      </c>
      <c r="C431">
        <v>21</v>
      </c>
      <c r="D431" t="s">
        <v>98</v>
      </c>
      <c r="E431" t="s">
        <v>177</v>
      </c>
      <c r="F431" t="s">
        <v>169</v>
      </c>
      <c r="G431" t="s">
        <v>117</v>
      </c>
      <c r="J431" t="s">
        <v>366</v>
      </c>
      <c r="K431">
        <v>0</v>
      </c>
      <c r="L431">
        <v>0</v>
      </c>
      <c r="M431">
        <v>1</v>
      </c>
      <c r="N431">
        <v>0</v>
      </c>
      <c r="O431">
        <v>0</v>
      </c>
      <c r="P431">
        <v>1</v>
      </c>
      <c r="Q431">
        <v>0</v>
      </c>
      <c r="R431">
        <v>0</v>
      </c>
      <c r="X431" t="s">
        <v>305</v>
      </c>
      <c r="Y431">
        <v>0</v>
      </c>
      <c r="Z431">
        <v>0</v>
      </c>
      <c r="AA431">
        <v>0</v>
      </c>
      <c r="AB431">
        <v>1</v>
      </c>
      <c r="AC431">
        <v>1</v>
      </c>
      <c r="AD431">
        <v>1</v>
      </c>
      <c r="AE431">
        <v>0</v>
      </c>
      <c r="AG431" t="s">
        <v>120</v>
      </c>
      <c r="AH431" t="s">
        <v>129</v>
      </c>
      <c r="AI431">
        <v>0</v>
      </c>
      <c r="AJ431">
        <v>1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BA431" t="s">
        <v>107</v>
      </c>
      <c r="BB431" t="e">
        <f ca="1">- Useful but _xludf.not as good as a regular degree</f>
        <v>#NAME?</v>
      </c>
      <c r="BD431" t="e">
        <f ca="1">- Project Management / Accountancy - Nursing / medical care</f>
        <v>#NAME?</v>
      </c>
      <c r="BE431">
        <v>0</v>
      </c>
      <c r="BF431">
        <v>0</v>
      </c>
      <c r="BG431">
        <v>1</v>
      </c>
      <c r="BH431">
        <v>0</v>
      </c>
      <c r="BI431">
        <v>1</v>
      </c>
      <c r="BJ431">
        <v>0</v>
      </c>
      <c r="BK431">
        <v>0</v>
      </c>
      <c r="BL431">
        <v>0</v>
      </c>
      <c r="BN431" t="s">
        <v>107</v>
      </c>
      <c r="BQ431" t="e">
        <f ca="1">- No internet connection / computer - Cannot afford The courses - Donâ€™t know how to _xludf.find/enroll in a suitable program</f>
        <v>#NAME?</v>
      </c>
      <c r="BR431">
        <v>0</v>
      </c>
      <c r="BS431">
        <v>0</v>
      </c>
      <c r="BT431">
        <v>1</v>
      </c>
      <c r="BU431">
        <v>1</v>
      </c>
      <c r="BV431">
        <v>1</v>
      </c>
      <c r="BW431">
        <v>0</v>
      </c>
      <c r="BX431" t="s">
        <v>108</v>
      </c>
      <c r="BY431" t="s">
        <v>199</v>
      </c>
      <c r="BZ431">
        <v>1</v>
      </c>
      <c r="CA431">
        <v>0</v>
      </c>
      <c r="CB431">
        <v>0</v>
      </c>
      <c r="CC431">
        <v>0</v>
      </c>
      <c r="CD431">
        <v>1</v>
      </c>
      <c r="CE431" t="e">
        <f ca="1">- Friends - Teachers</f>
        <v>#NAME?</v>
      </c>
      <c r="CF431">
        <v>1</v>
      </c>
      <c r="CG431">
        <v>0</v>
      </c>
      <c r="CH431">
        <v>1</v>
      </c>
      <c r="CI431">
        <v>0</v>
      </c>
      <c r="CJ431">
        <v>0</v>
      </c>
      <c r="CK431">
        <v>0</v>
      </c>
      <c r="CL431">
        <v>0</v>
      </c>
      <c r="CN431" t="s">
        <v>109</v>
      </c>
      <c r="CO431" t="s">
        <v>110</v>
      </c>
      <c r="CP431" t="s">
        <v>111</v>
      </c>
      <c r="CQ431">
        <v>3951546</v>
      </c>
      <c r="CR431" t="s">
        <v>1338</v>
      </c>
      <c r="CS431" t="s">
        <v>1339</v>
      </c>
      <c r="CT431">
        <v>431</v>
      </c>
    </row>
    <row r="432" spans="1:98">
      <c r="A432">
        <v>431</v>
      </c>
      <c r="B432" t="s">
        <v>224</v>
      </c>
      <c r="C432">
        <v>24</v>
      </c>
      <c r="D432" t="s">
        <v>98</v>
      </c>
      <c r="E432" t="s">
        <v>99</v>
      </c>
      <c r="F432" t="s">
        <v>100</v>
      </c>
      <c r="G432" t="s">
        <v>117</v>
      </c>
      <c r="J432" t="s">
        <v>366</v>
      </c>
      <c r="K432">
        <v>0</v>
      </c>
      <c r="L432">
        <v>0</v>
      </c>
      <c r="M432">
        <v>1</v>
      </c>
      <c r="N432">
        <v>0</v>
      </c>
      <c r="O432">
        <v>0</v>
      </c>
      <c r="P432">
        <v>1</v>
      </c>
      <c r="Q432">
        <v>0</v>
      </c>
      <c r="R432">
        <v>0</v>
      </c>
      <c r="X432" t="s">
        <v>197</v>
      </c>
      <c r="Y432">
        <v>1</v>
      </c>
      <c r="Z432">
        <v>0</v>
      </c>
      <c r="AA432">
        <v>0</v>
      </c>
      <c r="AB432">
        <v>1</v>
      </c>
      <c r="AC432">
        <v>0</v>
      </c>
      <c r="AD432">
        <v>0</v>
      </c>
      <c r="AE432">
        <v>0</v>
      </c>
      <c r="AG432" t="s">
        <v>120</v>
      </c>
      <c r="AH432" t="s">
        <v>146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1</v>
      </c>
      <c r="BA432" t="s">
        <v>107</v>
      </c>
      <c r="BB432" t="e">
        <f ca="1">- Useful but _xludf.not as good as a regular degree</f>
        <v>#NAME?</v>
      </c>
      <c r="BD432" t="e">
        <f ca="1">- Tourism / Restaurant _xludf.and hotel Management - Nursing / medical care</f>
        <v>#NAME?</v>
      </c>
      <c r="BE432">
        <v>0</v>
      </c>
      <c r="BF432">
        <v>0</v>
      </c>
      <c r="BG432">
        <v>0</v>
      </c>
      <c r="BH432">
        <v>1</v>
      </c>
      <c r="BI432">
        <v>1</v>
      </c>
      <c r="BJ432">
        <v>0</v>
      </c>
      <c r="BK432">
        <v>0</v>
      </c>
      <c r="BL432">
        <v>0</v>
      </c>
      <c r="BN432" t="s">
        <v>107</v>
      </c>
      <c r="BQ432" t="e">
        <f ca="1">- Cannot afford The courses - Donâ€™t know how to _xludf.find/enroll in a suitable program</f>
        <v>#NAME?</v>
      </c>
      <c r="BR432">
        <v>0</v>
      </c>
      <c r="BS432">
        <v>0</v>
      </c>
      <c r="BT432">
        <v>0</v>
      </c>
      <c r="BU432">
        <v>1</v>
      </c>
      <c r="BV432">
        <v>1</v>
      </c>
      <c r="BW432">
        <v>0</v>
      </c>
      <c r="BX432" t="s">
        <v>108</v>
      </c>
      <c r="BY432" t="e">
        <f ca="1">- Useful but _xludf.not as good as going to university  - Difficult to access</f>
        <v>#NAME?</v>
      </c>
      <c r="BZ432">
        <v>1</v>
      </c>
      <c r="CA432">
        <v>0</v>
      </c>
      <c r="CB432">
        <v>0</v>
      </c>
      <c r="CC432">
        <v>1</v>
      </c>
      <c r="CD432">
        <v>0</v>
      </c>
      <c r="CE432" t="e">
        <f ca="1">- Facebook groups/pages  - Friends</f>
        <v>#NAME?</v>
      </c>
      <c r="CF432">
        <v>1</v>
      </c>
      <c r="CG432">
        <v>0</v>
      </c>
      <c r="CH432">
        <v>0</v>
      </c>
      <c r="CI432">
        <v>0</v>
      </c>
      <c r="CJ432">
        <v>0</v>
      </c>
      <c r="CK432">
        <v>1</v>
      </c>
      <c r="CL432">
        <v>0</v>
      </c>
      <c r="CN432" t="s">
        <v>109</v>
      </c>
      <c r="CO432" t="s">
        <v>110</v>
      </c>
      <c r="CP432" t="s">
        <v>111</v>
      </c>
      <c r="CQ432">
        <v>3951695</v>
      </c>
      <c r="CR432" t="s">
        <v>1340</v>
      </c>
      <c r="CS432" t="s">
        <v>1341</v>
      </c>
      <c r="CT432">
        <v>432</v>
      </c>
    </row>
    <row r="433" spans="1:98">
      <c r="A433">
        <v>432</v>
      </c>
      <c r="B433" t="s">
        <v>97</v>
      </c>
      <c r="C433">
        <v>23</v>
      </c>
      <c r="D433" t="s">
        <v>98</v>
      </c>
      <c r="E433" t="s">
        <v>379</v>
      </c>
      <c r="F433" t="s">
        <v>100</v>
      </c>
      <c r="G433" t="s">
        <v>117</v>
      </c>
      <c r="J433" t="s">
        <v>1342</v>
      </c>
      <c r="K433">
        <v>0</v>
      </c>
      <c r="L433">
        <v>0</v>
      </c>
      <c r="M433">
        <v>0</v>
      </c>
      <c r="N433">
        <v>1</v>
      </c>
      <c r="O433">
        <v>1</v>
      </c>
      <c r="P433">
        <v>1</v>
      </c>
      <c r="Q433">
        <v>1</v>
      </c>
      <c r="R433">
        <v>0</v>
      </c>
      <c r="X433" t="s">
        <v>127</v>
      </c>
      <c r="Y433">
        <v>0</v>
      </c>
      <c r="Z433">
        <v>0</v>
      </c>
      <c r="AA433">
        <v>0</v>
      </c>
      <c r="AB433">
        <v>1</v>
      </c>
      <c r="AC433">
        <v>0</v>
      </c>
      <c r="AD433">
        <v>0</v>
      </c>
      <c r="AE433">
        <v>0</v>
      </c>
      <c r="AG433" t="s">
        <v>120</v>
      </c>
      <c r="AH433" t="s">
        <v>216</v>
      </c>
      <c r="AI433">
        <v>0</v>
      </c>
      <c r="AJ433">
        <v>1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1</v>
      </c>
      <c r="BA433" t="s">
        <v>107</v>
      </c>
      <c r="BB433" t="e">
        <f ca="1">- Useful but _xludf.not as good as a regular degree</f>
        <v>#NAME?</v>
      </c>
      <c r="BD433" t="e">
        <f ca="1">- Project Management / Accountancy - Nursing / medical care</f>
        <v>#NAME?</v>
      </c>
      <c r="BE433">
        <v>0</v>
      </c>
      <c r="BF433">
        <v>0</v>
      </c>
      <c r="BG433">
        <v>1</v>
      </c>
      <c r="BH433">
        <v>0</v>
      </c>
      <c r="BI433">
        <v>1</v>
      </c>
      <c r="BJ433">
        <v>0</v>
      </c>
      <c r="BK433">
        <v>0</v>
      </c>
      <c r="BL433">
        <v>0</v>
      </c>
      <c r="BN433" t="s">
        <v>107</v>
      </c>
      <c r="BQ433" t="e">
        <f ca="1">- Cannot afford The courses</f>
        <v>#NAME?</v>
      </c>
      <c r="BR433">
        <v>0</v>
      </c>
      <c r="BS433">
        <v>0</v>
      </c>
      <c r="BT433">
        <v>0</v>
      </c>
      <c r="BU433">
        <v>0</v>
      </c>
      <c r="BV433">
        <v>1</v>
      </c>
      <c r="BW433">
        <v>0</v>
      </c>
      <c r="BX433" t="s">
        <v>108</v>
      </c>
      <c r="BY433" t="e">
        <f ca="1">- _xludf.not worth The _xludf.time _xludf.or money spent on it - Useful but _xludf.not as good as going to university</f>
        <v>#NAME?</v>
      </c>
      <c r="BZ433">
        <v>1</v>
      </c>
      <c r="CA433">
        <v>1</v>
      </c>
      <c r="CB433">
        <v>0</v>
      </c>
      <c r="CC433">
        <v>0</v>
      </c>
      <c r="CD433">
        <v>0</v>
      </c>
      <c r="CE433" t="e">
        <f ca="1">- Facebook groups/pages</f>
        <v>#NAME?</v>
      </c>
      <c r="CF433">
        <v>0</v>
      </c>
      <c r="CG433">
        <v>0</v>
      </c>
      <c r="CH433">
        <v>0</v>
      </c>
      <c r="CI433">
        <v>0</v>
      </c>
      <c r="CJ433">
        <v>0</v>
      </c>
      <c r="CK433">
        <v>1</v>
      </c>
      <c r="CL433">
        <v>0</v>
      </c>
      <c r="CN433" t="s">
        <v>109</v>
      </c>
      <c r="CO433" t="s">
        <v>110</v>
      </c>
      <c r="CP433" t="s">
        <v>111</v>
      </c>
      <c r="CQ433">
        <v>3952001</v>
      </c>
      <c r="CR433" t="s">
        <v>1343</v>
      </c>
      <c r="CS433" t="s">
        <v>1344</v>
      </c>
      <c r="CT433">
        <v>433</v>
      </c>
    </row>
    <row r="434" spans="1:98">
      <c r="A434">
        <v>433</v>
      </c>
      <c r="B434" t="s">
        <v>1345</v>
      </c>
      <c r="C434">
        <v>27</v>
      </c>
      <c r="D434" t="s">
        <v>115</v>
      </c>
      <c r="E434" t="s">
        <v>451</v>
      </c>
      <c r="F434" t="s">
        <v>100</v>
      </c>
      <c r="G434" t="s">
        <v>117</v>
      </c>
      <c r="J434" t="s">
        <v>103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1</v>
      </c>
      <c r="Q434">
        <v>0</v>
      </c>
      <c r="R434">
        <v>0</v>
      </c>
      <c r="X434" t="s">
        <v>209</v>
      </c>
      <c r="Y434">
        <v>0</v>
      </c>
      <c r="Z434">
        <v>0</v>
      </c>
      <c r="AA434">
        <v>0</v>
      </c>
      <c r="AB434">
        <v>1</v>
      </c>
      <c r="AC434">
        <v>0</v>
      </c>
      <c r="AD434">
        <v>1</v>
      </c>
      <c r="AE434">
        <v>0</v>
      </c>
      <c r="AG434" t="s">
        <v>120</v>
      </c>
      <c r="AH434" t="s">
        <v>216</v>
      </c>
      <c r="AI434">
        <v>0</v>
      </c>
      <c r="AJ434">
        <v>1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1</v>
      </c>
      <c r="BA434" t="s">
        <v>107</v>
      </c>
      <c r="BB434" t="e">
        <f ca="1">- Useful but _xludf.not as good as a regular degree</f>
        <v>#NAME?</v>
      </c>
      <c r="BD434" t="e">
        <f ca="1">- Construction (builder, carpenter, electrician, blacksmith)</f>
        <v>#NAME?</v>
      </c>
      <c r="BE434">
        <v>0</v>
      </c>
      <c r="BF434">
        <v>0</v>
      </c>
      <c r="BG434">
        <v>0</v>
      </c>
      <c r="BH434">
        <v>0</v>
      </c>
      <c r="BI434">
        <v>0</v>
      </c>
      <c r="BJ434">
        <v>1</v>
      </c>
      <c r="BK434">
        <v>0</v>
      </c>
      <c r="BL434">
        <v>0</v>
      </c>
      <c r="BN434" t="s">
        <v>107</v>
      </c>
      <c r="BQ434" t="e">
        <f ca="1">- Donâ€™t know how to _xludf.find/enroll in a suitable program</f>
        <v>#NAME?</v>
      </c>
      <c r="BR434">
        <v>0</v>
      </c>
      <c r="BS434">
        <v>0</v>
      </c>
      <c r="BT434">
        <v>0</v>
      </c>
      <c r="BU434">
        <v>1</v>
      </c>
      <c r="BV434">
        <v>0</v>
      </c>
      <c r="BW434">
        <v>0</v>
      </c>
      <c r="BX434" t="s">
        <v>108</v>
      </c>
      <c r="BY434" t="e">
        <f ca="1">- Difficult to access</f>
        <v>#NAME?</v>
      </c>
      <c r="BZ434">
        <v>0</v>
      </c>
      <c r="CA434">
        <v>0</v>
      </c>
      <c r="CB434">
        <v>0</v>
      </c>
      <c r="CC434">
        <v>1</v>
      </c>
      <c r="CD434">
        <v>0</v>
      </c>
      <c r="CE434" t="e">
        <f ca="1">- Teachers</f>
        <v>#NAME?</v>
      </c>
      <c r="CF434">
        <v>0</v>
      </c>
      <c r="CG434">
        <v>0</v>
      </c>
      <c r="CH434">
        <v>1</v>
      </c>
      <c r="CI434">
        <v>0</v>
      </c>
      <c r="CJ434">
        <v>0</v>
      </c>
      <c r="CK434">
        <v>0</v>
      </c>
      <c r="CL434">
        <v>0</v>
      </c>
      <c r="CN434" t="s">
        <v>109</v>
      </c>
      <c r="CO434" t="s">
        <v>110</v>
      </c>
      <c r="CP434" t="s">
        <v>111</v>
      </c>
      <c r="CQ434">
        <v>3952092</v>
      </c>
      <c r="CR434" t="s">
        <v>1346</v>
      </c>
      <c r="CS434" t="s">
        <v>1347</v>
      </c>
      <c r="CT434">
        <v>434</v>
      </c>
    </row>
    <row r="435" spans="1:98">
      <c r="A435">
        <v>434</v>
      </c>
      <c r="B435" t="s">
        <v>346</v>
      </c>
      <c r="C435">
        <v>25</v>
      </c>
      <c r="D435" t="s">
        <v>98</v>
      </c>
      <c r="E435" t="s">
        <v>177</v>
      </c>
      <c r="F435" t="s">
        <v>183</v>
      </c>
      <c r="G435" t="s">
        <v>117</v>
      </c>
      <c r="J435" t="s">
        <v>103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1</v>
      </c>
      <c r="Q435">
        <v>0</v>
      </c>
      <c r="R435">
        <v>0</v>
      </c>
      <c r="X435" t="s">
        <v>263</v>
      </c>
      <c r="Y435">
        <v>1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G435" t="s">
        <v>120</v>
      </c>
      <c r="AH435" t="s">
        <v>184</v>
      </c>
      <c r="AI435">
        <v>1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R435" t="s">
        <v>107</v>
      </c>
      <c r="AS435" t="e">
        <f ca="1">- Donâ€™t Have family in Syria to _xludf.help me</f>
        <v>#NAME?</v>
      </c>
      <c r="AT435">
        <v>0</v>
      </c>
      <c r="AU435">
        <v>0</v>
      </c>
      <c r="AV435">
        <v>0</v>
      </c>
      <c r="AW435">
        <v>1</v>
      </c>
      <c r="AX435">
        <v>0</v>
      </c>
      <c r="AY435">
        <v>0</v>
      </c>
      <c r="BA435" t="s">
        <v>106</v>
      </c>
      <c r="BB435" t="e">
        <f ca="1">- Useful but _xludf.not as good as a regular degree</f>
        <v>#NAME?</v>
      </c>
      <c r="BD435" t="e">
        <f ca="1">- Nursing / medical care</f>
        <v>#NAME?</v>
      </c>
      <c r="BE435">
        <v>0</v>
      </c>
      <c r="BF435">
        <v>0</v>
      </c>
      <c r="BG435">
        <v>0</v>
      </c>
      <c r="BH435">
        <v>0</v>
      </c>
      <c r="BI435">
        <v>1</v>
      </c>
      <c r="BJ435">
        <v>0</v>
      </c>
      <c r="BK435">
        <v>0</v>
      </c>
      <c r="BL435">
        <v>0</v>
      </c>
      <c r="BN435" t="s">
        <v>107</v>
      </c>
      <c r="BQ435" t="e">
        <f ca="1">- No internet connection / computer</f>
        <v>#NAME?</v>
      </c>
      <c r="BR435">
        <v>0</v>
      </c>
      <c r="BS435">
        <v>0</v>
      </c>
      <c r="BT435">
        <v>1</v>
      </c>
      <c r="BU435">
        <v>0</v>
      </c>
      <c r="BV435">
        <v>0</v>
      </c>
      <c r="BW435">
        <v>0</v>
      </c>
      <c r="BX435" t="s">
        <v>108</v>
      </c>
      <c r="BY435" t="e">
        <f ca="1">- Useful but _xludf.not as good as going to university</f>
        <v>#NAME?</v>
      </c>
      <c r="BZ435">
        <v>1</v>
      </c>
      <c r="CA435">
        <v>0</v>
      </c>
      <c r="CB435">
        <v>0</v>
      </c>
      <c r="CC435">
        <v>0</v>
      </c>
      <c r="CD435">
        <v>0</v>
      </c>
      <c r="CE435" t="e">
        <f ca="1">- Facebook groups/pages</f>
        <v>#NAME?</v>
      </c>
      <c r="CF435">
        <v>0</v>
      </c>
      <c r="CG435">
        <v>0</v>
      </c>
      <c r="CH435">
        <v>0</v>
      </c>
      <c r="CI435">
        <v>0</v>
      </c>
      <c r="CJ435">
        <v>0</v>
      </c>
      <c r="CK435">
        <v>1</v>
      </c>
      <c r="CL435">
        <v>0</v>
      </c>
      <c r="CN435" t="s">
        <v>109</v>
      </c>
      <c r="CO435" t="s">
        <v>110</v>
      </c>
      <c r="CP435" t="s">
        <v>111</v>
      </c>
      <c r="CQ435">
        <v>3952117</v>
      </c>
      <c r="CR435" t="s">
        <v>1348</v>
      </c>
      <c r="CS435" t="s">
        <v>1349</v>
      </c>
      <c r="CT435">
        <v>435</v>
      </c>
    </row>
    <row r="436" spans="1:98">
      <c r="A436">
        <v>435</v>
      </c>
      <c r="B436" t="s">
        <v>221</v>
      </c>
      <c r="C436">
        <v>19</v>
      </c>
      <c r="D436" t="s">
        <v>98</v>
      </c>
      <c r="E436" t="s">
        <v>168</v>
      </c>
      <c r="F436" t="s">
        <v>169</v>
      </c>
      <c r="G436" t="s">
        <v>101</v>
      </c>
      <c r="H436" t="s">
        <v>102</v>
      </c>
      <c r="U436" t="s">
        <v>139</v>
      </c>
      <c r="W436" t="s">
        <v>1350</v>
      </c>
      <c r="AG436" t="s">
        <v>104</v>
      </c>
      <c r="AH436" t="s">
        <v>146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1</v>
      </c>
      <c r="BA436" t="s">
        <v>106</v>
      </c>
      <c r="BB436" t="e">
        <f ca="1">- Useful but _xludf.not as good as a regular degree</f>
        <v>#NAME?</v>
      </c>
      <c r="BD436" t="e">
        <f ca="1">- Nursing / medical care</f>
        <v>#NAME?</v>
      </c>
      <c r="BE436">
        <v>0</v>
      </c>
      <c r="BF436">
        <v>0</v>
      </c>
      <c r="BG436">
        <v>0</v>
      </c>
      <c r="BH436">
        <v>0</v>
      </c>
      <c r="BI436">
        <v>1</v>
      </c>
      <c r="BJ436">
        <v>0</v>
      </c>
      <c r="BK436">
        <v>0</v>
      </c>
      <c r="BL436">
        <v>0</v>
      </c>
      <c r="BN436" t="s">
        <v>107</v>
      </c>
      <c r="BQ436" t="e">
        <f ca="1">- Cannot afford The courses</f>
        <v>#NAME?</v>
      </c>
      <c r="BR436">
        <v>0</v>
      </c>
      <c r="BS436">
        <v>0</v>
      </c>
      <c r="BT436">
        <v>0</v>
      </c>
      <c r="BU436">
        <v>0</v>
      </c>
      <c r="BV436">
        <v>1</v>
      </c>
      <c r="BW436">
        <v>0</v>
      </c>
      <c r="BX436" t="s">
        <v>108</v>
      </c>
      <c r="BY436" t="e">
        <f ca="1">- Too Difficult to study alone</f>
        <v>#NAME?</v>
      </c>
      <c r="BZ436">
        <v>0</v>
      </c>
      <c r="CA436">
        <v>0</v>
      </c>
      <c r="CB436">
        <v>0</v>
      </c>
      <c r="CC436">
        <v>0</v>
      </c>
      <c r="CD436">
        <v>1</v>
      </c>
      <c r="CE436" t="e">
        <f ca="1">- Facebook groups/pages</f>
        <v>#NAME?</v>
      </c>
      <c r="CF436">
        <v>0</v>
      </c>
      <c r="CG436">
        <v>0</v>
      </c>
      <c r="CH436">
        <v>0</v>
      </c>
      <c r="CI436">
        <v>0</v>
      </c>
      <c r="CJ436">
        <v>0</v>
      </c>
      <c r="CK436">
        <v>1</v>
      </c>
      <c r="CL436">
        <v>0</v>
      </c>
      <c r="CN436" t="s">
        <v>109</v>
      </c>
      <c r="CO436" t="s">
        <v>110</v>
      </c>
      <c r="CP436" t="s">
        <v>111</v>
      </c>
      <c r="CQ436">
        <v>3952172</v>
      </c>
      <c r="CR436" t="s">
        <v>1351</v>
      </c>
      <c r="CS436" t="s">
        <v>1352</v>
      </c>
      <c r="CT436">
        <v>436</v>
      </c>
    </row>
    <row r="437" spans="1:98">
      <c r="A437">
        <v>436</v>
      </c>
      <c r="B437" t="s">
        <v>1353</v>
      </c>
      <c r="C437">
        <v>26</v>
      </c>
      <c r="D437" t="s">
        <v>115</v>
      </c>
      <c r="E437" t="s">
        <v>379</v>
      </c>
      <c r="F437" t="s">
        <v>169</v>
      </c>
      <c r="G437" t="s">
        <v>117</v>
      </c>
      <c r="J437" t="s">
        <v>492</v>
      </c>
      <c r="K437">
        <v>0</v>
      </c>
      <c r="L437">
        <v>0</v>
      </c>
      <c r="M437">
        <v>0</v>
      </c>
      <c r="N437">
        <v>0</v>
      </c>
      <c r="O437">
        <v>1</v>
      </c>
      <c r="P437">
        <v>1</v>
      </c>
      <c r="Q437">
        <v>0</v>
      </c>
      <c r="R437">
        <v>0</v>
      </c>
      <c r="X437" t="s">
        <v>661</v>
      </c>
      <c r="Y437">
        <v>0</v>
      </c>
      <c r="Z437">
        <v>0</v>
      </c>
      <c r="AA437">
        <v>0</v>
      </c>
      <c r="AB437">
        <v>1</v>
      </c>
      <c r="AC437">
        <v>0</v>
      </c>
      <c r="AD437">
        <v>0</v>
      </c>
      <c r="AE437">
        <v>1</v>
      </c>
      <c r="AF437" t="s">
        <v>683</v>
      </c>
      <c r="AG437" t="s">
        <v>104</v>
      </c>
      <c r="AH437" t="s">
        <v>129</v>
      </c>
      <c r="AI437">
        <v>0</v>
      </c>
      <c r="AJ437">
        <v>1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BA437" t="s">
        <v>106</v>
      </c>
      <c r="BB437" t="e">
        <f ca="1">- Useful but _xludf.not as good as a regular degree</f>
        <v>#NAME?</v>
      </c>
      <c r="BD437" t="s">
        <v>409</v>
      </c>
      <c r="BE437">
        <v>0</v>
      </c>
      <c r="BF437">
        <v>0</v>
      </c>
      <c r="BG437">
        <v>0</v>
      </c>
      <c r="BH437">
        <v>1</v>
      </c>
      <c r="BI437">
        <v>0</v>
      </c>
      <c r="BJ437">
        <v>0</v>
      </c>
      <c r="BK437">
        <v>0</v>
      </c>
      <c r="BL437">
        <v>1</v>
      </c>
      <c r="BN437" t="s">
        <v>107</v>
      </c>
      <c r="BQ437" t="e">
        <f ca="1">- _xludf.not available in _xludf.Arabic - Cannot afford The courses - Donâ€™t know how to _xludf.find/enroll in a suitable program</f>
        <v>#NAME?</v>
      </c>
      <c r="BR437">
        <v>0</v>
      </c>
      <c r="BS437">
        <v>0</v>
      </c>
      <c r="BT437">
        <v>0</v>
      </c>
      <c r="BU437">
        <v>1</v>
      </c>
      <c r="BV437">
        <v>1</v>
      </c>
      <c r="BW437">
        <v>1</v>
      </c>
      <c r="BX437" t="s">
        <v>108</v>
      </c>
      <c r="BY437" t="s">
        <v>550</v>
      </c>
      <c r="BZ437">
        <v>1</v>
      </c>
      <c r="CA437">
        <v>0</v>
      </c>
      <c r="CB437">
        <v>0</v>
      </c>
      <c r="CC437">
        <v>1</v>
      </c>
      <c r="CD437">
        <v>1</v>
      </c>
      <c r="CE437" t="e">
        <f ca="1">- Facebook groups/pages  - Friends - Teachers</f>
        <v>#NAME?</v>
      </c>
      <c r="CF437">
        <v>1</v>
      </c>
      <c r="CG437">
        <v>0</v>
      </c>
      <c r="CH437">
        <v>1</v>
      </c>
      <c r="CI437">
        <v>0</v>
      </c>
      <c r="CJ437">
        <v>0</v>
      </c>
      <c r="CK437">
        <v>1</v>
      </c>
      <c r="CL437">
        <v>0</v>
      </c>
      <c r="CN437" t="s">
        <v>109</v>
      </c>
      <c r="CO437" t="s">
        <v>110</v>
      </c>
      <c r="CP437" t="s">
        <v>111</v>
      </c>
      <c r="CQ437">
        <v>3952176</v>
      </c>
      <c r="CR437" t="s">
        <v>1354</v>
      </c>
      <c r="CS437" t="s">
        <v>1355</v>
      </c>
      <c r="CT437">
        <v>437</v>
      </c>
    </row>
    <row r="438" spans="1:98">
      <c r="A438">
        <v>437</v>
      </c>
      <c r="B438" t="s">
        <v>97</v>
      </c>
      <c r="C438">
        <v>18</v>
      </c>
      <c r="D438" t="s">
        <v>115</v>
      </c>
      <c r="E438" t="s">
        <v>168</v>
      </c>
      <c r="F438" t="s">
        <v>125</v>
      </c>
      <c r="G438" t="s">
        <v>117</v>
      </c>
      <c r="J438" t="s">
        <v>118</v>
      </c>
      <c r="K438">
        <v>0</v>
      </c>
      <c r="L438">
        <v>0</v>
      </c>
      <c r="M438">
        <v>0</v>
      </c>
      <c r="N438">
        <v>1</v>
      </c>
      <c r="O438">
        <v>0</v>
      </c>
      <c r="P438">
        <v>0</v>
      </c>
      <c r="Q438">
        <v>0</v>
      </c>
      <c r="R438">
        <v>0</v>
      </c>
      <c r="X438" t="s">
        <v>127</v>
      </c>
      <c r="Y438">
        <v>0</v>
      </c>
      <c r="Z438">
        <v>0</v>
      </c>
      <c r="AA438">
        <v>0</v>
      </c>
      <c r="AB438">
        <v>1</v>
      </c>
      <c r="AC438">
        <v>0</v>
      </c>
      <c r="AD438">
        <v>0</v>
      </c>
      <c r="AE438">
        <v>0</v>
      </c>
      <c r="AG438" t="s">
        <v>120</v>
      </c>
      <c r="AH438" t="s">
        <v>184</v>
      </c>
      <c r="AI438">
        <v>1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R438" t="s">
        <v>107</v>
      </c>
      <c r="AS438" t="e">
        <f ca="1">- Cannot contact public servants _xludf.or Teachers</f>
        <v>#NAME?</v>
      </c>
      <c r="AT438">
        <v>0</v>
      </c>
      <c r="AU438">
        <v>0</v>
      </c>
      <c r="AV438">
        <v>1</v>
      </c>
      <c r="AW438">
        <v>0</v>
      </c>
      <c r="AX438">
        <v>0</v>
      </c>
      <c r="AY438">
        <v>0</v>
      </c>
      <c r="BA438" t="s">
        <v>107</v>
      </c>
      <c r="BB438" t="e">
        <f ca="1">- Very Useful _xludf.and provides a job opportunity _xludf.right away.</f>
        <v>#NAME?</v>
      </c>
      <c r="BD438" t="e">
        <f ca="1">- Project Management / Accountancy</f>
        <v>#NAME?</v>
      </c>
      <c r="BE438">
        <v>0</v>
      </c>
      <c r="BF438">
        <v>0</v>
      </c>
      <c r="BG438">
        <v>1</v>
      </c>
      <c r="BH438">
        <v>0</v>
      </c>
      <c r="BI438">
        <v>0</v>
      </c>
      <c r="BJ438">
        <v>0</v>
      </c>
      <c r="BK438">
        <v>0</v>
      </c>
      <c r="BL438">
        <v>0</v>
      </c>
      <c r="BN438" t="s">
        <v>107</v>
      </c>
      <c r="BQ438" t="e">
        <f ca="1">- No internet connection / computer</f>
        <v>#NAME?</v>
      </c>
      <c r="BR438">
        <v>0</v>
      </c>
      <c r="BS438">
        <v>0</v>
      </c>
      <c r="BT438">
        <v>1</v>
      </c>
      <c r="BU438">
        <v>0</v>
      </c>
      <c r="BV438">
        <v>0</v>
      </c>
      <c r="BW438">
        <v>0</v>
      </c>
      <c r="BX438" t="s">
        <v>108</v>
      </c>
      <c r="BY438" t="e">
        <f ca="1">- Very Useful, as good as a regular degree - _xludf.not worth The _xludf.time _xludf.or money spent on it</f>
        <v>#NAME?</v>
      </c>
      <c r="BZ438">
        <v>0</v>
      </c>
      <c r="CA438">
        <v>1</v>
      </c>
      <c r="CB438">
        <v>1</v>
      </c>
      <c r="CC438">
        <v>0</v>
      </c>
      <c r="CD438">
        <v>0</v>
      </c>
      <c r="CE438" t="e">
        <f ca="1">- Teachers</f>
        <v>#NAME?</v>
      </c>
      <c r="CF438">
        <v>0</v>
      </c>
      <c r="CG438">
        <v>0</v>
      </c>
      <c r="CH438">
        <v>1</v>
      </c>
      <c r="CI438">
        <v>0</v>
      </c>
      <c r="CJ438">
        <v>0</v>
      </c>
      <c r="CK438">
        <v>0</v>
      </c>
      <c r="CL438">
        <v>0</v>
      </c>
      <c r="CN438" t="s">
        <v>109</v>
      </c>
      <c r="CO438" t="s">
        <v>110</v>
      </c>
      <c r="CP438" t="s">
        <v>111</v>
      </c>
      <c r="CQ438">
        <v>3952191</v>
      </c>
      <c r="CR438" t="s">
        <v>1356</v>
      </c>
      <c r="CS438" t="s">
        <v>1357</v>
      </c>
      <c r="CT438">
        <v>438</v>
      </c>
    </row>
    <row r="439" spans="1:98">
      <c r="A439">
        <v>438</v>
      </c>
      <c r="B439" t="s">
        <v>384</v>
      </c>
      <c r="C439">
        <v>23</v>
      </c>
      <c r="D439" t="s">
        <v>98</v>
      </c>
      <c r="E439" t="s">
        <v>177</v>
      </c>
      <c r="F439" t="s">
        <v>100</v>
      </c>
      <c r="G439" t="s">
        <v>207</v>
      </c>
      <c r="J439" t="s">
        <v>134</v>
      </c>
      <c r="K439">
        <v>0</v>
      </c>
      <c r="L439">
        <v>1</v>
      </c>
      <c r="M439">
        <v>0</v>
      </c>
      <c r="N439">
        <v>0</v>
      </c>
      <c r="O439">
        <v>0</v>
      </c>
      <c r="P439">
        <v>1</v>
      </c>
      <c r="Q439">
        <v>0</v>
      </c>
      <c r="R439">
        <v>0</v>
      </c>
      <c r="S439" t="s">
        <v>604</v>
      </c>
      <c r="X439" t="s">
        <v>308</v>
      </c>
      <c r="Y439">
        <v>0</v>
      </c>
      <c r="Z439">
        <v>0</v>
      </c>
      <c r="AA439">
        <v>0</v>
      </c>
      <c r="AB439">
        <v>0</v>
      </c>
      <c r="AC439">
        <v>1</v>
      </c>
      <c r="AD439">
        <v>0</v>
      </c>
      <c r="AE439">
        <v>0</v>
      </c>
      <c r="AG439" t="s">
        <v>137</v>
      </c>
      <c r="AH439" t="s">
        <v>216</v>
      </c>
      <c r="AI439">
        <v>0</v>
      </c>
      <c r="AJ439">
        <v>1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1</v>
      </c>
      <c r="BA439" t="s">
        <v>107</v>
      </c>
      <c r="BB439" t="e">
        <f ca="1">- Useful but _xludf.not as good as a regular degree</f>
        <v>#NAME?</v>
      </c>
      <c r="BD439" t="e">
        <f ca="1">- Project Management / Accountancy</f>
        <v>#NAME?</v>
      </c>
      <c r="BE439">
        <v>0</v>
      </c>
      <c r="BF439">
        <v>0</v>
      </c>
      <c r="BG439">
        <v>1</v>
      </c>
      <c r="BH439">
        <v>0</v>
      </c>
      <c r="BI439">
        <v>0</v>
      </c>
      <c r="BJ439">
        <v>0</v>
      </c>
      <c r="BK439">
        <v>0</v>
      </c>
      <c r="BL439">
        <v>0</v>
      </c>
      <c r="BN439" t="s">
        <v>107</v>
      </c>
      <c r="BQ439" t="e">
        <f ca="1">- Cannot afford The courses</f>
        <v>#NAME?</v>
      </c>
      <c r="BR439">
        <v>0</v>
      </c>
      <c r="BS439">
        <v>0</v>
      </c>
      <c r="BT439">
        <v>0</v>
      </c>
      <c r="BU439">
        <v>0</v>
      </c>
      <c r="BV439">
        <v>1</v>
      </c>
      <c r="BW439">
        <v>0</v>
      </c>
      <c r="BX439" t="s">
        <v>108</v>
      </c>
      <c r="BY439" t="e">
        <f ca="1">- Difficult to access</f>
        <v>#NAME?</v>
      </c>
      <c r="BZ439">
        <v>0</v>
      </c>
      <c r="CA439">
        <v>0</v>
      </c>
      <c r="CB439">
        <v>0</v>
      </c>
      <c r="CC439">
        <v>1</v>
      </c>
      <c r="CD439">
        <v>0</v>
      </c>
      <c r="CE439" t="e">
        <f ca="1">- Teachers</f>
        <v>#NAME?</v>
      </c>
      <c r="CF439">
        <v>0</v>
      </c>
      <c r="CG439">
        <v>0</v>
      </c>
      <c r="CH439">
        <v>1</v>
      </c>
      <c r="CI439">
        <v>0</v>
      </c>
      <c r="CJ439">
        <v>0</v>
      </c>
      <c r="CK439">
        <v>0</v>
      </c>
      <c r="CL439">
        <v>0</v>
      </c>
      <c r="CN439" t="s">
        <v>109</v>
      </c>
      <c r="CO439" t="s">
        <v>110</v>
      </c>
      <c r="CP439" t="s">
        <v>111</v>
      </c>
      <c r="CQ439">
        <v>3952321</v>
      </c>
      <c r="CR439" t="s">
        <v>1358</v>
      </c>
      <c r="CS439" t="s">
        <v>1359</v>
      </c>
      <c r="CT439">
        <v>439</v>
      </c>
    </row>
    <row r="440" spans="1:98">
      <c r="A440">
        <v>439</v>
      </c>
      <c r="B440" t="s">
        <v>1360</v>
      </c>
      <c r="C440">
        <v>25</v>
      </c>
      <c r="D440" t="s">
        <v>115</v>
      </c>
      <c r="E440" t="s">
        <v>177</v>
      </c>
      <c r="F440" t="s">
        <v>100</v>
      </c>
      <c r="G440" t="s">
        <v>117</v>
      </c>
      <c r="J440" t="s">
        <v>271</v>
      </c>
      <c r="K440">
        <v>0</v>
      </c>
      <c r="L440">
        <v>0</v>
      </c>
      <c r="M440">
        <v>0</v>
      </c>
      <c r="N440">
        <v>0</v>
      </c>
      <c r="O440">
        <v>1</v>
      </c>
      <c r="P440">
        <v>0</v>
      </c>
      <c r="Q440">
        <v>0</v>
      </c>
      <c r="R440">
        <v>0</v>
      </c>
      <c r="X440" t="s">
        <v>127</v>
      </c>
      <c r="Y440">
        <v>0</v>
      </c>
      <c r="Z440">
        <v>0</v>
      </c>
      <c r="AA440">
        <v>0</v>
      </c>
      <c r="AB440">
        <v>1</v>
      </c>
      <c r="AC440">
        <v>0</v>
      </c>
      <c r="AD440">
        <v>0</v>
      </c>
      <c r="AE440">
        <v>0</v>
      </c>
      <c r="AG440" t="s">
        <v>120</v>
      </c>
      <c r="AH440" t="s">
        <v>216</v>
      </c>
      <c r="AI440">
        <v>0</v>
      </c>
      <c r="AJ440">
        <v>1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1</v>
      </c>
      <c r="BA440" t="s">
        <v>107</v>
      </c>
      <c r="BB440" t="e">
        <f ca="1">- Useful but _xludf.not as good as a regular degree</f>
        <v>#NAME?</v>
      </c>
      <c r="BD440" t="e">
        <f ca="1">- Tourism / Restaurant _xludf.and hotel Management</f>
        <v>#NAME?</v>
      </c>
      <c r="BE440">
        <v>0</v>
      </c>
      <c r="BF440">
        <v>0</v>
      </c>
      <c r="BG440">
        <v>0</v>
      </c>
      <c r="BH440">
        <v>1</v>
      </c>
      <c r="BI440">
        <v>0</v>
      </c>
      <c r="BJ440">
        <v>0</v>
      </c>
      <c r="BK440">
        <v>0</v>
      </c>
      <c r="BL440">
        <v>0</v>
      </c>
      <c r="BN440" t="s">
        <v>107</v>
      </c>
      <c r="BQ440" t="e">
        <f ca="1">- Do _xludf.not _xludf.count towards a recognized qualification</f>
        <v>#NAME?</v>
      </c>
      <c r="BR440">
        <v>0</v>
      </c>
      <c r="BS440">
        <v>1</v>
      </c>
      <c r="BT440">
        <v>0</v>
      </c>
      <c r="BU440">
        <v>0</v>
      </c>
      <c r="BV440">
        <v>0</v>
      </c>
      <c r="BW440">
        <v>0</v>
      </c>
      <c r="BX440" t="s">
        <v>108</v>
      </c>
      <c r="BY440" t="e">
        <f ca="1">- _xludf.not worth The _xludf.time _xludf.or money spent on it - Too Difficult to study alone</f>
        <v>#NAME?</v>
      </c>
      <c r="BZ440">
        <v>0</v>
      </c>
      <c r="CA440">
        <v>1</v>
      </c>
      <c r="CB440">
        <v>0</v>
      </c>
      <c r="CC440">
        <v>0</v>
      </c>
      <c r="CD440">
        <v>1</v>
      </c>
      <c r="CE440" t="e">
        <f ca="1">- Facebook groups/pages  - Friends</f>
        <v>#NAME?</v>
      </c>
      <c r="CF440">
        <v>1</v>
      </c>
      <c r="CG440">
        <v>0</v>
      </c>
      <c r="CH440">
        <v>0</v>
      </c>
      <c r="CI440">
        <v>0</v>
      </c>
      <c r="CJ440">
        <v>0</v>
      </c>
      <c r="CK440">
        <v>1</v>
      </c>
      <c r="CL440">
        <v>0</v>
      </c>
      <c r="CN440" t="s">
        <v>109</v>
      </c>
      <c r="CO440" t="s">
        <v>110</v>
      </c>
      <c r="CP440" t="s">
        <v>111</v>
      </c>
      <c r="CQ440">
        <v>3952325</v>
      </c>
      <c r="CR440" t="s">
        <v>1361</v>
      </c>
      <c r="CS440" t="s">
        <v>1362</v>
      </c>
      <c r="CT440">
        <v>440</v>
      </c>
    </row>
    <row r="441" spans="1:98">
      <c r="A441">
        <v>440</v>
      </c>
      <c r="B441" t="s">
        <v>97</v>
      </c>
      <c r="C441">
        <v>22</v>
      </c>
      <c r="D441" t="s">
        <v>98</v>
      </c>
      <c r="E441" t="s">
        <v>177</v>
      </c>
      <c r="F441" t="s">
        <v>169</v>
      </c>
      <c r="G441" t="s">
        <v>117</v>
      </c>
      <c r="J441" t="s">
        <v>145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1</v>
      </c>
      <c r="R441">
        <v>0</v>
      </c>
      <c r="X441" t="s">
        <v>263</v>
      </c>
      <c r="Y441">
        <v>1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G441" t="s">
        <v>120</v>
      </c>
      <c r="AH441" t="s">
        <v>184</v>
      </c>
      <c r="AI441">
        <v>1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R441" t="s">
        <v>106</v>
      </c>
      <c r="AS441" t="e">
        <f ca="1">- Donâ€™t Have family in Syria to _xludf.help me</f>
        <v>#NAME?</v>
      </c>
      <c r="AT441">
        <v>0</v>
      </c>
      <c r="AU441">
        <v>0</v>
      </c>
      <c r="AV441">
        <v>0</v>
      </c>
      <c r="AW441">
        <v>1</v>
      </c>
      <c r="AX441">
        <v>0</v>
      </c>
      <c r="AY441">
        <v>0</v>
      </c>
      <c r="BA441" t="s">
        <v>107</v>
      </c>
      <c r="BB441" t="e">
        <f ca="1">- Useful but _xludf.not as good as a regular degree</f>
        <v>#NAME?</v>
      </c>
      <c r="BD441" t="e">
        <f ca="1">- Nursing / medical care</f>
        <v>#NAME?</v>
      </c>
      <c r="BE441">
        <v>0</v>
      </c>
      <c r="BF441">
        <v>0</v>
      </c>
      <c r="BG441">
        <v>0</v>
      </c>
      <c r="BH441">
        <v>0</v>
      </c>
      <c r="BI441">
        <v>1</v>
      </c>
      <c r="BJ441">
        <v>0</v>
      </c>
      <c r="BK441">
        <v>0</v>
      </c>
      <c r="BL441">
        <v>0</v>
      </c>
      <c r="BN441" t="s">
        <v>107</v>
      </c>
      <c r="BQ441" t="e">
        <f ca="1">- Cannot afford The courses</f>
        <v>#NAME?</v>
      </c>
      <c r="BR441">
        <v>0</v>
      </c>
      <c r="BS441">
        <v>0</v>
      </c>
      <c r="BT441">
        <v>0</v>
      </c>
      <c r="BU441">
        <v>0</v>
      </c>
      <c r="BV441">
        <v>1</v>
      </c>
      <c r="BW441">
        <v>0</v>
      </c>
      <c r="BX441" t="s">
        <v>179</v>
      </c>
      <c r="BY441" t="s">
        <v>199</v>
      </c>
      <c r="BZ441">
        <v>1</v>
      </c>
      <c r="CA441">
        <v>0</v>
      </c>
      <c r="CB441">
        <v>0</v>
      </c>
      <c r="CC441">
        <v>0</v>
      </c>
      <c r="CD441">
        <v>1</v>
      </c>
      <c r="CE441" t="e">
        <f ca="1">- Friends - Teachers</f>
        <v>#NAME?</v>
      </c>
      <c r="CF441">
        <v>1</v>
      </c>
      <c r="CG441">
        <v>0</v>
      </c>
      <c r="CH441">
        <v>1</v>
      </c>
      <c r="CI441">
        <v>0</v>
      </c>
      <c r="CJ441">
        <v>0</v>
      </c>
      <c r="CK441">
        <v>0</v>
      </c>
      <c r="CL441">
        <v>0</v>
      </c>
      <c r="CN441" t="s">
        <v>109</v>
      </c>
      <c r="CO441" t="s">
        <v>110</v>
      </c>
      <c r="CP441" t="s">
        <v>111</v>
      </c>
      <c r="CQ441">
        <v>3952328</v>
      </c>
      <c r="CR441" t="s">
        <v>1363</v>
      </c>
      <c r="CS441" t="s">
        <v>1364</v>
      </c>
      <c r="CT441">
        <v>441</v>
      </c>
    </row>
    <row r="442" spans="1:98">
      <c r="A442">
        <v>441</v>
      </c>
      <c r="B442" t="s">
        <v>97</v>
      </c>
      <c r="C442">
        <v>22</v>
      </c>
      <c r="D442" t="s">
        <v>115</v>
      </c>
      <c r="E442" t="s">
        <v>156</v>
      </c>
      <c r="F442" t="s">
        <v>125</v>
      </c>
      <c r="G442" t="s">
        <v>117</v>
      </c>
      <c r="J442" t="s">
        <v>208</v>
      </c>
      <c r="K442">
        <v>0</v>
      </c>
      <c r="L442">
        <v>0</v>
      </c>
      <c r="M442">
        <v>1</v>
      </c>
      <c r="N442">
        <v>0</v>
      </c>
      <c r="O442">
        <v>0</v>
      </c>
      <c r="P442">
        <v>0</v>
      </c>
      <c r="Q442">
        <v>1</v>
      </c>
      <c r="R442">
        <v>0</v>
      </c>
      <c r="X442" t="s">
        <v>209</v>
      </c>
      <c r="Y442">
        <v>0</v>
      </c>
      <c r="Z442">
        <v>0</v>
      </c>
      <c r="AA442">
        <v>0</v>
      </c>
      <c r="AB442">
        <v>1</v>
      </c>
      <c r="AC442">
        <v>0</v>
      </c>
      <c r="AD442">
        <v>1</v>
      </c>
      <c r="AE442">
        <v>0</v>
      </c>
      <c r="AG442" t="s">
        <v>120</v>
      </c>
      <c r="AH442" t="s">
        <v>416</v>
      </c>
      <c r="AI442">
        <v>0</v>
      </c>
      <c r="AJ442">
        <v>1</v>
      </c>
      <c r="AK442">
        <v>0</v>
      </c>
      <c r="AL442">
        <v>0</v>
      </c>
      <c r="AM442">
        <v>1</v>
      </c>
      <c r="AN442">
        <v>0</v>
      </c>
      <c r="AO442">
        <v>0</v>
      </c>
      <c r="AP442">
        <v>0</v>
      </c>
      <c r="BA442" t="s">
        <v>107</v>
      </c>
      <c r="BB442" t="e">
        <f ca="1">- Very Useful _xludf.and provides a job opportunity _xludf.right away.</f>
        <v>#NAME?</v>
      </c>
      <c r="BD442" t="s">
        <v>139</v>
      </c>
      <c r="BE442">
        <v>0</v>
      </c>
      <c r="BF442">
        <v>1</v>
      </c>
      <c r="BG442">
        <v>0</v>
      </c>
      <c r="BH442">
        <v>0</v>
      </c>
      <c r="BI442">
        <v>0</v>
      </c>
      <c r="BJ442">
        <v>0</v>
      </c>
      <c r="BK442">
        <v>0</v>
      </c>
      <c r="BL442">
        <v>0</v>
      </c>
      <c r="BM442" t="s">
        <v>1365</v>
      </c>
      <c r="BN442" t="s">
        <v>107</v>
      </c>
      <c r="BQ442" t="e">
        <f ca="1">- No internet connection / computer - Do _xludf.not _xludf.count towards a recognized qualification - _xludf.not available in subjects I want to study - _xludf.not available in _xludf.Arabic - Cannot afford The courses - Donâ€™t know how to _xludf.find/enroll in a suitable program</f>
        <v>#NAME?</v>
      </c>
      <c r="BR442">
        <v>1</v>
      </c>
      <c r="BS442">
        <v>1</v>
      </c>
      <c r="BT442">
        <v>1</v>
      </c>
      <c r="BU442">
        <v>1</v>
      </c>
      <c r="BV442">
        <v>1</v>
      </c>
      <c r="BW442">
        <v>1</v>
      </c>
      <c r="BX442" t="s">
        <v>108</v>
      </c>
      <c r="BY442" t="e">
        <f ca="1">- Too Difficult to study alone</f>
        <v>#NAME?</v>
      </c>
      <c r="BZ442">
        <v>0</v>
      </c>
      <c r="CA442">
        <v>0</v>
      </c>
      <c r="CB442">
        <v>0</v>
      </c>
      <c r="CC442">
        <v>0</v>
      </c>
      <c r="CD442">
        <v>1</v>
      </c>
      <c r="CE442" t="e">
        <f ca="1">- Al-Fanar Media - Teachers</f>
        <v>#NAME?</v>
      </c>
      <c r="CF442">
        <v>0</v>
      </c>
      <c r="CG442">
        <v>0</v>
      </c>
      <c r="CH442">
        <v>1</v>
      </c>
      <c r="CI442">
        <v>1</v>
      </c>
      <c r="CJ442">
        <v>0</v>
      </c>
      <c r="CK442">
        <v>0</v>
      </c>
      <c r="CL442">
        <v>0</v>
      </c>
      <c r="CN442" t="s">
        <v>109</v>
      </c>
      <c r="CO442" t="s">
        <v>110</v>
      </c>
      <c r="CP442" t="s">
        <v>111</v>
      </c>
      <c r="CQ442">
        <v>3952343</v>
      </c>
      <c r="CR442" t="s">
        <v>1366</v>
      </c>
      <c r="CS442" t="s">
        <v>1367</v>
      </c>
      <c r="CT442">
        <v>442</v>
      </c>
    </row>
    <row r="443" spans="1:98">
      <c r="A443">
        <v>442</v>
      </c>
      <c r="B443" t="s">
        <v>346</v>
      </c>
      <c r="C443">
        <v>22</v>
      </c>
      <c r="D443" t="s">
        <v>98</v>
      </c>
      <c r="E443" t="s">
        <v>162</v>
      </c>
      <c r="F443" t="s">
        <v>100</v>
      </c>
      <c r="G443" t="s">
        <v>117</v>
      </c>
      <c r="J443" t="s">
        <v>457</v>
      </c>
      <c r="K443">
        <v>0</v>
      </c>
      <c r="L443">
        <v>1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 t="s">
        <v>1368</v>
      </c>
      <c r="X443" t="s">
        <v>209</v>
      </c>
      <c r="Y443">
        <v>0</v>
      </c>
      <c r="Z443">
        <v>0</v>
      </c>
      <c r="AA443">
        <v>0</v>
      </c>
      <c r="AB443">
        <v>1</v>
      </c>
      <c r="AC443">
        <v>0</v>
      </c>
      <c r="AD443">
        <v>1</v>
      </c>
      <c r="AE443">
        <v>0</v>
      </c>
      <c r="AG443" t="s">
        <v>120</v>
      </c>
      <c r="AH443" t="s">
        <v>216</v>
      </c>
      <c r="AI443">
        <v>0</v>
      </c>
      <c r="AJ443">
        <v>1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1</v>
      </c>
      <c r="BA443" t="s">
        <v>107</v>
      </c>
      <c r="BB443" t="e">
        <f ca="1">- Very Useful _xludf.and provides a job opportunity _xludf.right away.</f>
        <v>#NAME?</v>
      </c>
      <c r="BD443" t="e">
        <f ca="1">- Nursing / medical care</f>
        <v>#NAME?</v>
      </c>
      <c r="BE443">
        <v>0</v>
      </c>
      <c r="BF443">
        <v>0</v>
      </c>
      <c r="BG443">
        <v>0</v>
      </c>
      <c r="BH443">
        <v>0</v>
      </c>
      <c r="BI443">
        <v>1</v>
      </c>
      <c r="BJ443">
        <v>0</v>
      </c>
      <c r="BK443">
        <v>0</v>
      </c>
      <c r="BL443">
        <v>0</v>
      </c>
      <c r="BN443" t="s">
        <v>107</v>
      </c>
      <c r="BQ443" t="e">
        <f ca="1">- No internet connection / computer - Cannot afford The courses</f>
        <v>#NAME?</v>
      </c>
      <c r="BR443">
        <v>0</v>
      </c>
      <c r="BS443">
        <v>0</v>
      </c>
      <c r="BT443">
        <v>1</v>
      </c>
      <c r="BU443">
        <v>0</v>
      </c>
      <c r="BV443">
        <v>1</v>
      </c>
      <c r="BW443">
        <v>0</v>
      </c>
      <c r="BX443" t="s">
        <v>108</v>
      </c>
      <c r="BY443" t="s">
        <v>550</v>
      </c>
      <c r="BZ443">
        <v>1</v>
      </c>
      <c r="CA443">
        <v>0</v>
      </c>
      <c r="CB443">
        <v>0</v>
      </c>
      <c r="CC443">
        <v>1</v>
      </c>
      <c r="CD443">
        <v>1</v>
      </c>
      <c r="CE443" t="e">
        <f ca="1">- Al-Fanar Media - Twitter</f>
        <v>#NAME?</v>
      </c>
      <c r="CF443">
        <v>0</v>
      </c>
      <c r="CG443">
        <v>0</v>
      </c>
      <c r="CH443">
        <v>0</v>
      </c>
      <c r="CI443">
        <v>1</v>
      </c>
      <c r="CJ443">
        <v>1</v>
      </c>
      <c r="CK443">
        <v>0</v>
      </c>
      <c r="CL443">
        <v>0</v>
      </c>
      <c r="CN443" t="s">
        <v>109</v>
      </c>
      <c r="CO443" t="s">
        <v>110</v>
      </c>
      <c r="CP443" t="s">
        <v>111</v>
      </c>
      <c r="CQ443">
        <v>3952362</v>
      </c>
      <c r="CR443" t="s">
        <v>1369</v>
      </c>
      <c r="CS443" t="s">
        <v>1370</v>
      </c>
      <c r="CT443">
        <v>443</v>
      </c>
    </row>
    <row r="444" spans="1:98">
      <c r="A444">
        <v>443</v>
      </c>
      <c r="B444" t="s">
        <v>533</v>
      </c>
      <c r="C444">
        <v>25</v>
      </c>
      <c r="D444" t="s">
        <v>115</v>
      </c>
      <c r="E444" t="s">
        <v>177</v>
      </c>
      <c r="F444" t="s">
        <v>157</v>
      </c>
      <c r="G444" t="s">
        <v>117</v>
      </c>
      <c r="J444" t="s">
        <v>103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1</v>
      </c>
      <c r="Q444">
        <v>0</v>
      </c>
      <c r="R444">
        <v>0</v>
      </c>
      <c r="X444" t="s">
        <v>263</v>
      </c>
      <c r="Y444">
        <v>1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G444" t="s">
        <v>120</v>
      </c>
      <c r="AH444" t="s">
        <v>786</v>
      </c>
      <c r="AI444">
        <v>0</v>
      </c>
      <c r="AJ444">
        <v>0</v>
      </c>
      <c r="AK444">
        <v>0</v>
      </c>
      <c r="AL444">
        <v>0</v>
      </c>
      <c r="AM444">
        <v>1</v>
      </c>
      <c r="AN444">
        <v>0</v>
      </c>
      <c r="AO444">
        <v>0</v>
      </c>
      <c r="AP444">
        <v>0</v>
      </c>
      <c r="BA444" t="s">
        <v>107</v>
      </c>
      <c r="BB444" t="e">
        <f ca="1">- Useful but _xludf.not as good as a regular degree</f>
        <v>#NAME?</v>
      </c>
      <c r="BD444" t="e">
        <f ca="1">- I am _xludf.not interested in vocational education   Other</f>
        <v>#NAME?</v>
      </c>
      <c r="BE444">
        <v>1</v>
      </c>
      <c r="BF444">
        <v>1</v>
      </c>
      <c r="BG444">
        <v>0</v>
      </c>
      <c r="BH444">
        <v>0</v>
      </c>
      <c r="BI444">
        <v>0</v>
      </c>
      <c r="BJ444">
        <v>0</v>
      </c>
      <c r="BK444">
        <v>0</v>
      </c>
      <c r="BL444">
        <v>0</v>
      </c>
      <c r="BM444" t="s">
        <v>1371</v>
      </c>
      <c r="BN444" t="s">
        <v>107</v>
      </c>
      <c r="BQ444" t="e">
        <f ca="1">- No internet connection / computer - Do _xludf.not _xludf.count towards a recognized qualification - Donâ€™t know how to _xludf.find/enroll in a suitable program</f>
        <v>#NAME?</v>
      </c>
      <c r="BR444">
        <v>0</v>
      </c>
      <c r="BS444">
        <v>1</v>
      </c>
      <c r="BT444">
        <v>1</v>
      </c>
      <c r="BU444">
        <v>1</v>
      </c>
      <c r="BV444">
        <v>0</v>
      </c>
      <c r="BW444">
        <v>0</v>
      </c>
      <c r="BX444" t="s">
        <v>108</v>
      </c>
      <c r="BY444" t="s">
        <v>199</v>
      </c>
      <c r="BZ444">
        <v>1</v>
      </c>
      <c r="CA444">
        <v>0</v>
      </c>
      <c r="CB444">
        <v>0</v>
      </c>
      <c r="CC444">
        <v>0</v>
      </c>
      <c r="CD444">
        <v>1</v>
      </c>
      <c r="CE444" t="e">
        <f ca="1">- Facebook groups/pages DUBARAH - Friends</f>
        <v>#NAME?</v>
      </c>
      <c r="CF444">
        <v>1</v>
      </c>
      <c r="CG444">
        <v>1</v>
      </c>
      <c r="CH444">
        <v>0</v>
      </c>
      <c r="CI444">
        <v>0</v>
      </c>
      <c r="CJ444">
        <v>0</v>
      </c>
      <c r="CK444">
        <v>1</v>
      </c>
      <c r="CL444">
        <v>0</v>
      </c>
      <c r="CN444" t="s">
        <v>109</v>
      </c>
      <c r="CO444" t="s">
        <v>110</v>
      </c>
      <c r="CP444" t="s">
        <v>111</v>
      </c>
      <c r="CQ444">
        <v>3952488</v>
      </c>
      <c r="CR444" s="1" t="s">
        <v>1372</v>
      </c>
      <c r="CS444" t="s">
        <v>1373</v>
      </c>
      <c r="CT444">
        <v>444</v>
      </c>
    </row>
    <row r="445" spans="1:98">
      <c r="A445">
        <v>444</v>
      </c>
      <c r="B445" t="s">
        <v>533</v>
      </c>
      <c r="C445">
        <v>27</v>
      </c>
      <c r="D445" t="s">
        <v>115</v>
      </c>
      <c r="E445" t="s">
        <v>177</v>
      </c>
      <c r="F445" t="s">
        <v>100</v>
      </c>
      <c r="G445" t="s">
        <v>117</v>
      </c>
      <c r="J445" t="s">
        <v>506</v>
      </c>
      <c r="K445">
        <v>0</v>
      </c>
      <c r="L445">
        <v>0</v>
      </c>
      <c r="M445">
        <v>0</v>
      </c>
      <c r="N445">
        <v>1</v>
      </c>
      <c r="O445">
        <v>0</v>
      </c>
      <c r="P445">
        <v>1</v>
      </c>
      <c r="Q445">
        <v>0</v>
      </c>
      <c r="R445">
        <v>0</v>
      </c>
      <c r="X445" t="s">
        <v>871</v>
      </c>
      <c r="Y445">
        <v>1</v>
      </c>
      <c r="Z445">
        <v>0</v>
      </c>
      <c r="AA445">
        <v>0</v>
      </c>
      <c r="AB445">
        <v>0</v>
      </c>
      <c r="AC445">
        <v>1</v>
      </c>
      <c r="AD445">
        <v>0</v>
      </c>
      <c r="AE445">
        <v>0</v>
      </c>
      <c r="AG445" t="s">
        <v>120</v>
      </c>
      <c r="AH445" t="s">
        <v>178</v>
      </c>
      <c r="AI445">
        <v>0</v>
      </c>
      <c r="AJ445">
        <v>0</v>
      </c>
      <c r="AK445">
        <v>0</v>
      </c>
      <c r="AL445">
        <v>1</v>
      </c>
      <c r="AM445">
        <v>0</v>
      </c>
      <c r="AN445">
        <v>0</v>
      </c>
      <c r="AO445">
        <v>1</v>
      </c>
      <c r="AP445">
        <v>0</v>
      </c>
      <c r="BA445" t="s">
        <v>106</v>
      </c>
      <c r="BB445" t="e">
        <f ca="1">- Very Useful _xludf.and provides a job opportunity _xludf.right away.</f>
        <v>#NAME?</v>
      </c>
      <c r="BD445" t="e">
        <f ca="1">- Construction (builder, carpenter, electrician, blacksmith) - Project Management / Accountancy</f>
        <v>#NAME?</v>
      </c>
      <c r="BE445">
        <v>0</v>
      </c>
      <c r="BF445">
        <v>0</v>
      </c>
      <c r="BG445">
        <v>1</v>
      </c>
      <c r="BH445">
        <v>0</v>
      </c>
      <c r="BI445">
        <v>0</v>
      </c>
      <c r="BJ445">
        <v>1</v>
      </c>
      <c r="BK445">
        <v>0</v>
      </c>
      <c r="BL445">
        <v>0</v>
      </c>
      <c r="BN445" t="s">
        <v>107</v>
      </c>
      <c r="BQ445" t="e">
        <f ca="1">- Do _xludf.not _xludf.count towards a recognized qualification - Donâ€™t know how to _xludf.find/enroll in a suitable program</f>
        <v>#NAME?</v>
      </c>
      <c r="BR445">
        <v>0</v>
      </c>
      <c r="BS445">
        <v>1</v>
      </c>
      <c r="BT445">
        <v>0</v>
      </c>
      <c r="BU445">
        <v>1</v>
      </c>
      <c r="BV445">
        <v>0</v>
      </c>
      <c r="BW445">
        <v>0</v>
      </c>
      <c r="BX445" t="s">
        <v>108</v>
      </c>
      <c r="BY445" t="e">
        <f ca="1">- Useful but _xludf.not as good as going to university  - Difficult to access</f>
        <v>#NAME?</v>
      </c>
      <c r="BZ445">
        <v>1</v>
      </c>
      <c r="CA445">
        <v>0</v>
      </c>
      <c r="CB445">
        <v>0</v>
      </c>
      <c r="CC445">
        <v>1</v>
      </c>
      <c r="CD445">
        <v>0</v>
      </c>
      <c r="CE445" t="e">
        <f ca="1">- Friends - Teachers</f>
        <v>#NAME?</v>
      </c>
      <c r="CF445">
        <v>1</v>
      </c>
      <c r="CG445">
        <v>0</v>
      </c>
      <c r="CH445">
        <v>1</v>
      </c>
      <c r="CI445">
        <v>0</v>
      </c>
      <c r="CJ445">
        <v>0</v>
      </c>
      <c r="CK445">
        <v>0</v>
      </c>
      <c r="CL445">
        <v>0</v>
      </c>
      <c r="CN445" t="s">
        <v>109</v>
      </c>
      <c r="CO445" t="s">
        <v>110</v>
      </c>
      <c r="CP445" t="s">
        <v>111</v>
      </c>
      <c r="CQ445">
        <v>3952577</v>
      </c>
      <c r="CR445" t="s">
        <v>1374</v>
      </c>
      <c r="CS445" t="s">
        <v>1375</v>
      </c>
      <c r="CT445">
        <v>445</v>
      </c>
    </row>
    <row r="446" spans="1:98">
      <c r="A446">
        <v>445</v>
      </c>
      <c r="B446" t="s">
        <v>114</v>
      </c>
      <c r="C446">
        <v>27</v>
      </c>
      <c r="D446" t="s">
        <v>115</v>
      </c>
      <c r="E446" t="s">
        <v>177</v>
      </c>
      <c r="F446" t="s">
        <v>100</v>
      </c>
      <c r="G446" t="s">
        <v>117</v>
      </c>
      <c r="J446" t="s">
        <v>506</v>
      </c>
      <c r="K446">
        <v>0</v>
      </c>
      <c r="L446">
        <v>0</v>
      </c>
      <c r="M446">
        <v>0</v>
      </c>
      <c r="N446">
        <v>1</v>
      </c>
      <c r="O446">
        <v>0</v>
      </c>
      <c r="P446">
        <v>1</v>
      </c>
      <c r="Q446">
        <v>0</v>
      </c>
      <c r="R446">
        <v>0</v>
      </c>
      <c r="X446" t="s">
        <v>440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1</v>
      </c>
      <c r="AE446">
        <v>0</v>
      </c>
      <c r="AG446" t="s">
        <v>120</v>
      </c>
      <c r="AH446" t="s">
        <v>350</v>
      </c>
      <c r="AI446">
        <v>0</v>
      </c>
      <c r="AJ446">
        <v>1</v>
      </c>
      <c r="AK446">
        <v>0</v>
      </c>
      <c r="AL446">
        <v>1</v>
      </c>
      <c r="AM446">
        <v>0</v>
      </c>
      <c r="AN446">
        <v>0</v>
      </c>
      <c r="AO446">
        <v>0</v>
      </c>
      <c r="AP446">
        <v>1</v>
      </c>
      <c r="BA446" t="s">
        <v>107</v>
      </c>
      <c r="BB446" t="e">
        <f ca="1">- Very Useful _xludf.and provides a job opportunity _xludf.right away.</f>
        <v>#NAME?</v>
      </c>
      <c r="BD446" t="e">
        <f ca="1">- Project Management / Accountancy</f>
        <v>#NAME?</v>
      </c>
      <c r="BE446">
        <v>0</v>
      </c>
      <c r="BF446">
        <v>0</v>
      </c>
      <c r="BG446">
        <v>1</v>
      </c>
      <c r="BH446">
        <v>0</v>
      </c>
      <c r="BI446">
        <v>0</v>
      </c>
      <c r="BJ446">
        <v>0</v>
      </c>
      <c r="BK446">
        <v>0</v>
      </c>
      <c r="BL446">
        <v>0</v>
      </c>
      <c r="BN446" t="s">
        <v>107</v>
      </c>
      <c r="BQ446" t="e">
        <f ca="1">- Cannot afford The courses - Donâ€™t know how to _xludf.find/enroll in a suitable program</f>
        <v>#NAME?</v>
      </c>
      <c r="BR446">
        <v>0</v>
      </c>
      <c r="BS446">
        <v>0</v>
      </c>
      <c r="BT446">
        <v>0</v>
      </c>
      <c r="BU446">
        <v>1</v>
      </c>
      <c r="BV446">
        <v>1</v>
      </c>
      <c r="BW446">
        <v>0</v>
      </c>
      <c r="BX446" t="s">
        <v>179</v>
      </c>
      <c r="BY446" t="e">
        <f ca="1">- Useful but _xludf.not as good as going to university</f>
        <v>#NAME?</v>
      </c>
      <c r="BZ446">
        <v>1</v>
      </c>
      <c r="CA446">
        <v>0</v>
      </c>
      <c r="CB446">
        <v>0</v>
      </c>
      <c r="CC446">
        <v>0</v>
      </c>
      <c r="CD446">
        <v>0</v>
      </c>
      <c r="CE446" t="e">
        <f ca="1">- Facebook groups/pages DUBARAH</f>
        <v>#NAME?</v>
      </c>
      <c r="CF446">
        <v>0</v>
      </c>
      <c r="CG446">
        <v>1</v>
      </c>
      <c r="CH446">
        <v>0</v>
      </c>
      <c r="CI446">
        <v>0</v>
      </c>
      <c r="CJ446">
        <v>0</v>
      </c>
      <c r="CK446">
        <v>1</v>
      </c>
      <c r="CL446">
        <v>0</v>
      </c>
      <c r="CN446" t="s">
        <v>109</v>
      </c>
      <c r="CO446" t="s">
        <v>110</v>
      </c>
      <c r="CP446" t="s">
        <v>111</v>
      </c>
      <c r="CQ446">
        <v>3952664</v>
      </c>
      <c r="CR446" t="s">
        <v>1376</v>
      </c>
      <c r="CS446" t="s">
        <v>1377</v>
      </c>
      <c r="CT446">
        <v>446</v>
      </c>
    </row>
    <row r="447" spans="1:98">
      <c r="A447">
        <v>446</v>
      </c>
      <c r="B447" t="s">
        <v>229</v>
      </c>
      <c r="C447">
        <v>24</v>
      </c>
      <c r="D447" t="s">
        <v>98</v>
      </c>
      <c r="E447" t="s">
        <v>124</v>
      </c>
      <c r="F447" t="s">
        <v>100</v>
      </c>
      <c r="G447" t="s">
        <v>117</v>
      </c>
      <c r="J447" t="s">
        <v>134</v>
      </c>
      <c r="K447">
        <v>0</v>
      </c>
      <c r="L447">
        <v>1</v>
      </c>
      <c r="M447">
        <v>0</v>
      </c>
      <c r="N447">
        <v>0</v>
      </c>
      <c r="O447">
        <v>0</v>
      </c>
      <c r="P447">
        <v>1</v>
      </c>
      <c r="Q447">
        <v>0</v>
      </c>
      <c r="R447">
        <v>0</v>
      </c>
      <c r="S447" t="s">
        <v>760</v>
      </c>
      <c r="X447" t="s">
        <v>298</v>
      </c>
      <c r="Y447">
        <v>1</v>
      </c>
      <c r="Z447">
        <v>0</v>
      </c>
      <c r="AA447">
        <v>0</v>
      </c>
      <c r="AB447">
        <v>0</v>
      </c>
      <c r="AC447">
        <v>0</v>
      </c>
      <c r="AD447">
        <v>1</v>
      </c>
      <c r="AE447">
        <v>0</v>
      </c>
      <c r="AG447" t="s">
        <v>120</v>
      </c>
      <c r="AH447" t="s">
        <v>146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1</v>
      </c>
      <c r="BA447" t="s">
        <v>106</v>
      </c>
      <c r="BB447" t="e">
        <f ca="1">- Useful but _xludf.not as good as a regular degree</f>
        <v>#NAME?</v>
      </c>
      <c r="BD447" t="e">
        <f ca="1">- I am _xludf.not interested in vocational education</f>
        <v>#NAME?</v>
      </c>
      <c r="BE447">
        <v>1</v>
      </c>
      <c r="BF447">
        <v>0</v>
      </c>
      <c r="BG447">
        <v>0</v>
      </c>
      <c r="BH447">
        <v>0</v>
      </c>
      <c r="BI447">
        <v>0</v>
      </c>
      <c r="BJ447">
        <v>0</v>
      </c>
      <c r="BK447">
        <v>0</v>
      </c>
      <c r="BL447">
        <v>0</v>
      </c>
      <c r="BN447" t="s">
        <v>107</v>
      </c>
      <c r="BQ447" t="e">
        <f ca="1">- _xludf.not available in _xludf.Arabic - Donâ€™t know how to _xludf.find/enroll in a suitable program</f>
        <v>#NAME?</v>
      </c>
      <c r="BR447">
        <v>0</v>
      </c>
      <c r="BS447">
        <v>0</v>
      </c>
      <c r="BT447">
        <v>0</v>
      </c>
      <c r="BU447">
        <v>1</v>
      </c>
      <c r="BV447">
        <v>0</v>
      </c>
      <c r="BW447">
        <v>1</v>
      </c>
      <c r="BX447" t="s">
        <v>108</v>
      </c>
      <c r="BY447" t="e">
        <f ca="1">- Useful but _xludf.not as good as going to university</f>
        <v>#NAME?</v>
      </c>
      <c r="BZ447">
        <v>1</v>
      </c>
      <c r="CA447">
        <v>0</v>
      </c>
      <c r="CB447">
        <v>0</v>
      </c>
      <c r="CC447">
        <v>0</v>
      </c>
      <c r="CD447">
        <v>0</v>
      </c>
      <c r="CE447" t="e">
        <f ca="1">- Friends - Teachers</f>
        <v>#NAME?</v>
      </c>
      <c r="CF447">
        <v>1</v>
      </c>
      <c r="CG447">
        <v>0</v>
      </c>
      <c r="CH447">
        <v>1</v>
      </c>
      <c r="CI447">
        <v>0</v>
      </c>
      <c r="CJ447">
        <v>0</v>
      </c>
      <c r="CK447">
        <v>0</v>
      </c>
      <c r="CL447">
        <v>0</v>
      </c>
      <c r="CN447" t="s">
        <v>109</v>
      </c>
      <c r="CO447" t="s">
        <v>110</v>
      </c>
      <c r="CP447" t="s">
        <v>111</v>
      </c>
      <c r="CQ447">
        <v>3952696</v>
      </c>
      <c r="CR447" t="s">
        <v>1378</v>
      </c>
      <c r="CS447" t="s">
        <v>1379</v>
      </c>
      <c r="CT447">
        <v>447</v>
      </c>
    </row>
    <row r="448" spans="1:98">
      <c r="A448">
        <v>447</v>
      </c>
      <c r="B448" t="s">
        <v>221</v>
      </c>
      <c r="C448">
        <v>24</v>
      </c>
      <c r="D448" t="s">
        <v>98</v>
      </c>
      <c r="E448" t="s">
        <v>177</v>
      </c>
      <c r="F448" t="s">
        <v>169</v>
      </c>
      <c r="G448" t="s">
        <v>117</v>
      </c>
      <c r="J448" t="s">
        <v>126</v>
      </c>
      <c r="K448">
        <v>0</v>
      </c>
      <c r="L448">
        <v>0</v>
      </c>
      <c r="M448">
        <v>0</v>
      </c>
      <c r="N448">
        <v>0</v>
      </c>
      <c r="O448">
        <v>1</v>
      </c>
      <c r="P448">
        <v>0</v>
      </c>
      <c r="Q448">
        <v>1</v>
      </c>
      <c r="R448">
        <v>0</v>
      </c>
      <c r="X448" t="s">
        <v>1330</v>
      </c>
      <c r="Y448">
        <v>1</v>
      </c>
      <c r="Z448">
        <v>1</v>
      </c>
      <c r="AA448">
        <v>0</v>
      </c>
      <c r="AB448">
        <v>0</v>
      </c>
      <c r="AC448">
        <v>0</v>
      </c>
      <c r="AD448">
        <v>0</v>
      </c>
      <c r="AE448">
        <v>0</v>
      </c>
      <c r="AG448" t="s">
        <v>120</v>
      </c>
      <c r="AH448" t="s">
        <v>184</v>
      </c>
      <c r="AI448">
        <v>1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R448" t="s">
        <v>107</v>
      </c>
      <c r="AS448" t="e">
        <f ca="1">- Donâ€™t Have family in Syria to _xludf.help me</f>
        <v>#NAME?</v>
      </c>
      <c r="AT448">
        <v>0</v>
      </c>
      <c r="AU448">
        <v>0</v>
      </c>
      <c r="AV448">
        <v>0</v>
      </c>
      <c r="AW448">
        <v>1</v>
      </c>
      <c r="AX448">
        <v>0</v>
      </c>
      <c r="AY448">
        <v>0</v>
      </c>
      <c r="BA448" t="s">
        <v>107</v>
      </c>
      <c r="BB448" t="e">
        <f ca="1">- Useful but _xludf.not as good as a regular degree</f>
        <v>#NAME?</v>
      </c>
      <c r="BD448" t="e">
        <f ca="1">- I am _xludf.not interested in vocational education</f>
        <v>#NAME?</v>
      </c>
      <c r="BE448">
        <v>1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N448" t="s">
        <v>107</v>
      </c>
      <c r="BQ448" t="e">
        <f ca="1">- Cannot afford The courses</f>
        <v>#NAME?</v>
      </c>
      <c r="BR448">
        <v>0</v>
      </c>
      <c r="BS448">
        <v>0</v>
      </c>
      <c r="BT448">
        <v>0</v>
      </c>
      <c r="BU448">
        <v>0</v>
      </c>
      <c r="BV448">
        <v>1</v>
      </c>
      <c r="BW448">
        <v>0</v>
      </c>
      <c r="BX448" t="s">
        <v>108</v>
      </c>
      <c r="BY448" t="s">
        <v>199</v>
      </c>
      <c r="BZ448">
        <v>1</v>
      </c>
      <c r="CA448">
        <v>0</v>
      </c>
      <c r="CB448">
        <v>0</v>
      </c>
      <c r="CC448">
        <v>0</v>
      </c>
      <c r="CD448">
        <v>1</v>
      </c>
      <c r="CE448" t="e">
        <f ca="1">- Teachers</f>
        <v>#NAME?</v>
      </c>
      <c r="CF448">
        <v>0</v>
      </c>
      <c r="CG448">
        <v>0</v>
      </c>
      <c r="CH448">
        <v>1</v>
      </c>
      <c r="CI448">
        <v>0</v>
      </c>
      <c r="CJ448">
        <v>0</v>
      </c>
      <c r="CK448">
        <v>0</v>
      </c>
      <c r="CL448">
        <v>0</v>
      </c>
      <c r="CN448" t="s">
        <v>109</v>
      </c>
      <c r="CO448" t="s">
        <v>110</v>
      </c>
      <c r="CP448" t="s">
        <v>111</v>
      </c>
      <c r="CQ448">
        <v>3952794</v>
      </c>
      <c r="CR448" t="s">
        <v>1380</v>
      </c>
      <c r="CS448" t="s">
        <v>1381</v>
      </c>
      <c r="CT448">
        <v>448</v>
      </c>
    </row>
    <row r="449" spans="1:98">
      <c r="A449">
        <v>448</v>
      </c>
      <c r="B449" t="s">
        <v>97</v>
      </c>
      <c r="C449">
        <v>25</v>
      </c>
      <c r="D449" t="s">
        <v>115</v>
      </c>
      <c r="E449" t="s">
        <v>162</v>
      </c>
      <c r="F449" t="s">
        <v>157</v>
      </c>
      <c r="G449" t="s">
        <v>117</v>
      </c>
      <c r="J449" t="s">
        <v>139</v>
      </c>
      <c r="K449">
        <v>1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T449" t="s">
        <v>1382</v>
      </c>
      <c r="X449" t="s">
        <v>298</v>
      </c>
      <c r="Y449">
        <v>1</v>
      </c>
      <c r="Z449">
        <v>0</v>
      </c>
      <c r="AA449">
        <v>0</v>
      </c>
      <c r="AB449">
        <v>0</v>
      </c>
      <c r="AC449">
        <v>0</v>
      </c>
      <c r="AD449">
        <v>1</v>
      </c>
      <c r="AE449">
        <v>0</v>
      </c>
      <c r="AG449" t="s">
        <v>120</v>
      </c>
      <c r="AH449" t="s">
        <v>374</v>
      </c>
      <c r="AI449">
        <v>0</v>
      </c>
      <c r="AJ449">
        <v>1</v>
      </c>
      <c r="AK449">
        <v>0</v>
      </c>
      <c r="AL449">
        <v>1</v>
      </c>
      <c r="AM449">
        <v>0</v>
      </c>
      <c r="AN449">
        <v>0</v>
      </c>
      <c r="AO449">
        <v>0</v>
      </c>
      <c r="AP449">
        <v>0</v>
      </c>
      <c r="BA449" t="s">
        <v>107</v>
      </c>
      <c r="BB449" t="s">
        <v>139</v>
      </c>
      <c r="BC449" t="s">
        <v>1383</v>
      </c>
      <c r="BD449" t="e">
        <f ca="1">- Project Management / Accountancy</f>
        <v>#NAME?</v>
      </c>
      <c r="BE449">
        <v>0</v>
      </c>
      <c r="BF449">
        <v>0</v>
      </c>
      <c r="BG449">
        <v>1</v>
      </c>
      <c r="BH449">
        <v>0</v>
      </c>
      <c r="BI449">
        <v>0</v>
      </c>
      <c r="BJ449">
        <v>0</v>
      </c>
      <c r="BK449">
        <v>0</v>
      </c>
      <c r="BL449">
        <v>0</v>
      </c>
      <c r="BN449" t="s">
        <v>106</v>
      </c>
      <c r="BO449" t="s">
        <v>139</v>
      </c>
      <c r="BP449" t="s">
        <v>748</v>
      </c>
      <c r="BX449" t="s">
        <v>108</v>
      </c>
      <c r="BY449" t="e">
        <f ca="1">- Useful but _xludf.not as good as going to university</f>
        <v>#NAME?</v>
      </c>
      <c r="BZ449">
        <v>1</v>
      </c>
      <c r="CA449">
        <v>0</v>
      </c>
      <c r="CB449">
        <v>0</v>
      </c>
      <c r="CC449">
        <v>0</v>
      </c>
      <c r="CD449">
        <v>0</v>
      </c>
      <c r="CE449" t="e">
        <f ca="1">- Facebook groups/pages  - Friends</f>
        <v>#NAME?</v>
      </c>
      <c r="CF449">
        <v>1</v>
      </c>
      <c r="CG449">
        <v>0</v>
      </c>
      <c r="CH449">
        <v>0</v>
      </c>
      <c r="CI449">
        <v>0</v>
      </c>
      <c r="CJ449">
        <v>0</v>
      </c>
      <c r="CK449">
        <v>1</v>
      </c>
      <c r="CL449">
        <v>0</v>
      </c>
      <c r="CN449" t="s">
        <v>109</v>
      </c>
      <c r="CO449" t="s">
        <v>110</v>
      </c>
      <c r="CP449" t="s">
        <v>111</v>
      </c>
      <c r="CQ449">
        <v>3952852</v>
      </c>
      <c r="CR449" t="s">
        <v>1384</v>
      </c>
      <c r="CS449" t="s">
        <v>1385</v>
      </c>
      <c r="CT449">
        <v>449</v>
      </c>
    </row>
    <row r="450" spans="1:98">
      <c r="A450">
        <v>449</v>
      </c>
      <c r="B450" t="s">
        <v>346</v>
      </c>
      <c r="C450">
        <v>21</v>
      </c>
      <c r="D450" t="s">
        <v>98</v>
      </c>
      <c r="E450" t="s">
        <v>177</v>
      </c>
      <c r="F450" t="s">
        <v>100</v>
      </c>
      <c r="G450" t="s">
        <v>117</v>
      </c>
      <c r="J450" t="s">
        <v>208</v>
      </c>
      <c r="K450">
        <v>0</v>
      </c>
      <c r="L450">
        <v>0</v>
      </c>
      <c r="M450">
        <v>1</v>
      </c>
      <c r="N450">
        <v>0</v>
      </c>
      <c r="O450">
        <v>0</v>
      </c>
      <c r="P450">
        <v>0</v>
      </c>
      <c r="Q450">
        <v>1</v>
      </c>
      <c r="R450">
        <v>0</v>
      </c>
      <c r="X450" t="s">
        <v>209</v>
      </c>
      <c r="Y450">
        <v>0</v>
      </c>
      <c r="Z450">
        <v>0</v>
      </c>
      <c r="AA450">
        <v>0</v>
      </c>
      <c r="AB450">
        <v>1</v>
      </c>
      <c r="AC450">
        <v>0</v>
      </c>
      <c r="AD450">
        <v>1</v>
      </c>
      <c r="AE450">
        <v>0</v>
      </c>
      <c r="AG450" t="s">
        <v>120</v>
      </c>
      <c r="AH450" t="s">
        <v>216</v>
      </c>
      <c r="AI450">
        <v>0</v>
      </c>
      <c r="AJ450">
        <v>1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1</v>
      </c>
      <c r="BA450" t="s">
        <v>107</v>
      </c>
      <c r="BB450" t="e">
        <f ca="1">- Useful but _xludf.not as good as a regular degree</f>
        <v>#NAME?</v>
      </c>
      <c r="BD450" t="e">
        <f ca="1">- Nursing / medical care   Other</f>
        <v>#NAME?</v>
      </c>
      <c r="BE450">
        <v>0</v>
      </c>
      <c r="BF450">
        <v>1</v>
      </c>
      <c r="BG450">
        <v>0</v>
      </c>
      <c r="BH450">
        <v>0</v>
      </c>
      <c r="BI450">
        <v>1</v>
      </c>
      <c r="BJ450">
        <v>0</v>
      </c>
      <c r="BK450">
        <v>0</v>
      </c>
      <c r="BL450">
        <v>0</v>
      </c>
      <c r="BM450" t="s">
        <v>829</v>
      </c>
      <c r="BN450" t="s">
        <v>107</v>
      </c>
      <c r="BQ450" t="e">
        <f ca="1">- No internet connection / computer - Do _xludf.not _xludf.count towards a recognized qualification - Donâ€™t know how to _xludf.find/enroll in a suitable program</f>
        <v>#NAME?</v>
      </c>
      <c r="BR450">
        <v>0</v>
      </c>
      <c r="BS450">
        <v>1</v>
      </c>
      <c r="BT450">
        <v>1</v>
      </c>
      <c r="BU450">
        <v>1</v>
      </c>
      <c r="BV450">
        <v>0</v>
      </c>
      <c r="BW450">
        <v>0</v>
      </c>
      <c r="BX450" t="s">
        <v>108</v>
      </c>
      <c r="BY450" t="s">
        <v>199</v>
      </c>
      <c r="BZ450">
        <v>1</v>
      </c>
      <c r="CA450">
        <v>0</v>
      </c>
      <c r="CB450">
        <v>0</v>
      </c>
      <c r="CC450">
        <v>0</v>
      </c>
      <c r="CD450">
        <v>1</v>
      </c>
      <c r="CE450" t="e">
        <f ca="1">- Facebook groups/pages  - Friends</f>
        <v>#NAME?</v>
      </c>
      <c r="CF450">
        <v>1</v>
      </c>
      <c r="CG450">
        <v>0</v>
      </c>
      <c r="CH450">
        <v>0</v>
      </c>
      <c r="CI450">
        <v>0</v>
      </c>
      <c r="CJ450">
        <v>0</v>
      </c>
      <c r="CK450">
        <v>1</v>
      </c>
      <c r="CL450">
        <v>0</v>
      </c>
      <c r="CN450" t="s">
        <v>109</v>
      </c>
      <c r="CO450" t="s">
        <v>110</v>
      </c>
      <c r="CP450" t="s">
        <v>111</v>
      </c>
      <c r="CQ450">
        <v>3952945</v>
      </c>
      <c r="CR450" t="s">
        <v>1386</v>
      </c>
      <c r="CS450" t="s">
        <v>1387</v>
      </c>
      <c r="CT450">
        <v>450</v>
      </c>
    </row>
    <row r="451" spans="1:98">
      <c r="A451">
        <v>450</v>
      </c>
      <c r="B451" t="s">
        <v>114</v>
      </c>
      <c r="C451">
        <v>20</v>
      </c>
      <c r="D451" t="s">
        <v>115</v>
      </c>
      <c r="E451" t="s">
        <v>156</v>
      </c>
      <c r="F451" t="s">
        <v>157</v>
      </c>
      <c r="G451" t="s">
        <v>101</v>
      </c>
      <c r="H451" t="s">
        <v>102</v>
      </c>
      <c r="U451" t="s">
        <v>145</v>
      </c>
      <c r="AG451" t="s">
        <v>104</v>
      </c>
      <c r="AH451" t="s">
        <v>216</v>
      </c>
      <c r="AI451">
        <v>0</v>
      </c>
      <c r="AJ451">
        <v>1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1</v>
      </c>
      <c r="BA451" t="s">
        <v>107</v>
      </c>
      <c r="BB451" t="e">
        <f ca="1">- Useful but _xludf.not as good as a regular degree</f>
        <v>#NAME?</v>
      </c>
      <c r="BD451" t="e">
        <f ca="1">- I am _xludf.not interested in vocational education - Mechanics _xludf.and machinery</f>
        <v>#NAME?</v>
      </c>
      <c r="BE451">
        <v>1</v>
      </c>
      <c r="BF451">
        <v>0</v>
      </c>
      <c r="BG451">
        <v>0</v>
      </c>
      <c r="BH451">
        <v>0</v>
      </c>
      <c r="BI451">
        <v>0</v>
      </c>
      <c r="BJ451">
        <v>0</v>
      </c>
      <c r="BK451">
        <v>1</v>
      </c>
      <c r="BL451">
        <v>0</v>
      </c>
      <c r="BN451" t="s">
        <v>107</v>
      </c>
      <c r="BQ451" t="e">
        <f ca="1">- No internet connection / computer - Do _xludf.not _xludf.count towards a recognized qualification - _xludf.not available in _xludf.Arabic - Cannot afford The courses - Donâ€™t know how to _xludf.find/enroll in a suitable program</f>
        <v>#NAME?</v>
      </c>
      <c r="BR451">
        <v>0</v>
      </c>
      <c r="BS451">
        <v>1</v>
      </c>
      <c r="BT451">
        <v>1</v>
      </c>
      <c r="BU451">
        <v>1</v>
      </c>
      <c r="BV451">
        <v>1</v>
      </c>
      <c r="BW451">
        <v>1</v>
      </c>
      <c r="BX451" t="s">
        <v>179</v>
      </c>
      <c r="BY451" t="e">
        <f ca="1">- Useful but _xludf.not as good as going to university  - Difficult to access</f>
        <v>#NAME?</v>
      </c>
      <c r="BZ451">
        <v>1</v>
      </c>
      <c r="CA451">
        <v>0</v>
      </c>
      <c r="CB451">
        <v>0</v>
      </c>
      <c r="CC451">
        <v>1</v>
      </c>
      <c r="CD451">
        <v>0</v>
      </c>
      <c r="CE451" t="e">
        <f ca="1">- Facebook groups/pages  - Friends</f>
        <v>#NAME?</v>
      </c>
      <c r="CF451">
        <v>1</v>
      </c>
      <c r="CG451">
        <v>0</v>
      </c>
      <c r="CH451">
        <v>0</v>
      </c>
      <c r="CI451">
        <v>0</v>
      </c>
      <c r="CJ451">
        <v>0</v>
      </c>
      <c r="CK451">
        <v>1</v>
      </c>
      <c r="CL451">
        <v>0</v>
      </c>
      <c r="CN451" t="s">
        <v>109</v>
      </c>
      <c r="CO451" t="s">
        <v>110</v>
      </c>
      <c r="CP451" t="s">
        <v>111</v>
      </c>
      <c r="CQ451">
        <v>3953086</v>
      </c>
      <c r="CR451" t="s">
        <v>1388</v>
      </c>
      <c r="CS451" t="s">
        <v>1389</v>
      </c>
      <c r="CT451">
        <v>451</v>
      </c>
    </row>
    <row r="452" spans="1:98">
      <c r="A452">
        <v>451</v>
      </c>
      <c r="B452" t="s">
        <v>214</v>
      </c>
      <c r="C452">
        <v>23</v>
      </c>
      <c r="D452" t="s">
        <v>115</v>
      </c>
      <c r="E452" t="s">
        <v>177</v>
      </c>
      <c r="F452" t="s">
        <v>100</v>
      </c>
      <c r="G452" t="s">
        <v>117</v>
      </c>
      <c r="J452" t="s">
        <v>145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1</v>
      </c>
      <c r="R452">
        <v>0</v>
      </c>
      <c r="X452" t="s">
        <v>127</v>
      </c>
      <c r="Y452">
        <v>0</v>
      </c>
      <c r="Z452">
        <v>0</v>
      </c>
      <c r="AA452">
        <v>0</v>
      </c>
      <c r="AB452">
        <v>1</v>
      </c>
      <c r="AC452">
        <v>0</v>
      </c>
      <c r="AD452">
        <v>0</v>
      </c>
      <c r="AE452">
        <v>0</v>
      </c>
      <c r="AG452" t="s">
        <v>120</v>
      </c>
      <c r="AH452" t="s">
        <v>350</v>
      </c>
      <c r="AI452">
        <v>0</v>
      </c>
      <c r="AJ452">
        <v>1</v>
      </c>
      <c r="AK452">
        <v>0</v>
      </c>
      <c r="AL452">
        <v>1</v>
      </c>
      <c r="AM452">
        <v>0</v>
      </c>
      <c r="AN452">
        <v>0</v>
      </c>
      <c r="AO452">
        <v>0</v>
      </c>
      <c r="AP452">
        <v>1</v>
      </c>
      <c r="BA452" t="s">
        <v>107</v>
      </c>
      <c r="BB452" t="e">
        <f ca="1">- Very Useful _xludf.and provides a job opportunity _xludf.right away.</f>
        <v>#NAME?</v>
      </c>
      <c r="BD452" t="e">
        <f ca="1">- Construction (builder, carpenter, electrician, blacksmith)</f>
        <v>#NAME?</v>
      </c>
      <c r="BE452">
        <v>0</v>
      </c>
      <c r="BF452">
        <v>0</v>
      </c>
      <c r="BG452">
        <v>0</v>
      </c>
      <c r="BH452">
        <v>0</v>
      </c>
      <c r="BI452">
        <v>0</v>
      </c>
      <c r="BJ452">
        <v>1</v>
      </c>
      <c r="BK452">
        <v>0</v>
      </c>
      <c r="BL452">
        <v>0</v>
      </c>
      <c r="BN452" t="s">
        <v>107</v>
      </c>
      <c r="BQ452" t="e">
        <f ca="1">- Do _xludf.not _xludf.count towards a recognized qualification</f>
        <v>#NAME?</v>
      </c>
      <c r="BR452">
        <v>0</v>
      </c>
      <c r="BS452">
        <v>1</v>
      </c>
      <c r="BT452">
        <v>0</v>
      </c>
      <c r="BU452">
        <v>0</v>
      </c>
      <c r="BV452">
        <v>0</v>
      </c>
      <c r="BW452">
        <v>0</v>
      </c>
      <c r="BX452" t="s">
        <v>108</v>
      </c>
      <c r="BY452" t="e">
        <f ca="1">- Too Difficult to study alone</f>
        <v>#NAME?</v>
      </c>
      <c r="BZ452">
        <v>0</v>
      </c>
      <c r="CA452">
        <v>0</v>
      </c>
      <c r="CB452">
        <v>0</v>
      </c>
      <c r="CC452">
        <v>0</v>
      </c>
      <c r="CD452">
        <v>1</v>
      </c>
      <c r="CE452" t="e">
        <f ca="1">- Facebook groups/pages</f>
        <v>#NAME?</v>
      </c>
      <c r="CF452">
        <v>0</v>
      </c>
      <c r="CG452">
        <v>0</v>
      </c>
      <c r="CH452">
        <v>0</v>
      </c>
      <c r="CI452">
        <v>0</v>
      </c>
      <c r="CJ452">
        <v>0</v>
      </c>
      <c r="CK452">
        <v>1</v>
      </c>
      <c r="CL452">
        <v>0</v>
      </c>
      <c r="CN452" t="s">
        <v>109</v>
      </c>
      <c r="CO452" t="s">
        <v>110</v>
      </c>
      <c r="CP452" t="s">
        <v>111</v>
      </c>
      <c r="CQ452">
        <v>3953157</v>
      </c>
      <c r="CR452" t="s">
        <v>1390</v>
      </c>
      <c r="CS452" t="s">
        <v>1391</v>
      </c>
      <c r="CT452">
        <v>452</v>
      </c>
    </row>
    <row r="453" spans="1:98">
      <c r="A453">
        <v>452</v>
      </c>
      <c r="B453" t="s">
        <v>97</v>
      </c>
      <c r="C453">
        <v>21</v>
      </c>
      <c r="D453" t="s">
        <v>98</v>
      </c>
      <c r="E453" t="s">
        <v>133</v>
      </c>
      <c r="F453" t="s">
        <v>100</v>
      </c>
      <c r="G453" t="s">
        <v>117</v>
      </c>
      <c r="J453" t="s">
        <v>103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1</v>
      </c>
      <c r="Q453">
        <v>0</v>
      </c>
      <c r="R453">
        <v>0</v>
      </c>
      <c r="X453" t="s">
        <v>127</v>
      </c>
      <c r="Y453">
        <v>0</v>
      </c>
      <c r="Z453">
        <v>0</v>
      </c>
      <c r="AA453">
        <v>0</v>
      </c>
      <c r="AB453">
        <v>1</v>
      </c>
      <c r="AC453">
        <v>0</v>
      </c>
      <c r="AD453">
        <v>0</v>
      </c>
      <c r="AE453">
        <v>0</v>
      </c>
      <c r="AG453" t="s">
        <v>120</v>
      </c>
      <c r="AH453" t="s">
        <v>129</v>
      </c>
      <c r="AI453">
        <v>0</v>
      </c>
      <c r="AJ453">
        <v>1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BA453" t="s">
        <v>107</v>
      </c>
      <c r="BB453" t="e">
        <f ca="1">- Very Useful _xludf.and provides a job opportunity _xludf.right away.</f>
        <v>#NAME?</v>
      </c>
      <c r="BD453" t="e">
        <f ca="1">- Tourism / Restaurant _xludf.and hotel Management - Nursing / medical care</f>
        <v>#NAME?</v>
      </c>
      <c r="BE453">
        <v>0</v>
      </c>
      <c r="BF453">
        <v>0</v>
      </c>
      <c r="BG453">
        <v>0</v>
      </c>
      <c r="BH453">
        <v>1</v>
      </c>
      <c r="BI453">
        <v>1</v>
      </c>
      <c r="BJ453">
        <v>0</v>
      </c>
      <c r="BK453">
        <v>0</v>
      </c>
      <c r="BL453">
        <v>0</v>
      </c>
      <c r="BN453" t="s">
        <v>107</v>
      </c>
      <c r="BQ453" t="e">
        <f ca="1">- Donâ€™t know how to _xludf.find/enroll in a suitable program</f>
        <v>#NAME?</v>
      </c>
      <c r="BR453">
        <v>0</v>
      </c>
      <c r="BS453">
        <v>0</v>
      </c>
      <c r="BT453">
        <v>0</v>
      </c>
      <c r="BU453">
        <v>1</v>
      </c>
      <c r="BV453">
        <v>0</v>
      </c>
      <c r="BW453">
        <v>0</v>
      </c>
      <c r="BX453" t="s">
        <v>108</v>
      </c>
      <c r="BY453" t="e">
        <f ca="1">- Too Difficult to study alone</f>
        <v>#NAME?</v>
      </c>
      <c r="BZ453">
        <v>0</v>
      </c>
      <c r="CA453">
        <v>0</v>
      </c>
      <c r="CB453">
        <v>0</v>
      </c>
      <c r="CC453">
        <v>0</v>
      </c>
      <c r="CD453">
        <v>1</v>
      </c>
      <c r="CE453" t="e">
        <f ca="1">- DUBARAH</f>
        <v>#NAME?</v>
      </c>
      <c r="CF453">
        <v>0</v>
      </c>
      <c r="CG453">
        <v>1</v>
      </c>
      <c r="CH453">
        <v>0</v>
      </c>
      <c r="CI453">
        <v>0</v>
      </c>
      <c r="CJ453">
        <v>0</v>
      </c>
      <c r="CK453">
        <v>0</v>
      </c>
      <c r="CL453">
        <v>0</v>
      </c>
      <c r="CN453" t="s">
        <v>109</v>
      </c>
      <c r="CO453" t="s">
        <v>110</v>
      </c>
      <c r="CP453" t="s">
        <v>111</v>
      </c>
      <c r="CQ453">
        <v>3953177</v>
      </c>
      <c r="CR453" t="s">
        <v>1392</v>
      </c>
      <c r="CS453" t="s">
        <v>1393</v>
      </c>
      <c r="CT453">
        <v>453</v>
      </c>
    </row>
    <row r="454" spans="1:98">
      <c r="A454">
        <v>453</v>
      </c>
      <c r="B454" t="s">
        <v>214</v>
      </c>
      <c r="C454">
        <v>25</v>
      </c>
      <c r="D454" t="s">
        <v>115</v>
      </c>
      <c r="E454" t="s">
        <v>177</v>
      </c>
      <c r="F454" t="s">
        <v>144</v>
      </c>
      <c r="G454" t="s">
        <v>117</v>
      </c>
      <c r="J454" t="s">
        <v>118</v>
      </c>
      <c r="K454">
        <v>0</v>
      </c>
      <c r="L454">
        <v>0</v>
      </c>
      <c r="M454">
        <v>0</v>
      </c>
      <c r="N454">
        <v>1</v>
      </c>
      <c r="O454">
        <v>0</v>
      </c>
      <c r="P454">
        <v>0</v>
      </c>
      <c r="Q454">
        <v>0</v>
      </c>
      <c r="R454">
        <v>0</v>
      </c>
      <c r="X454" t="s">
        <v>263</v>
      </c>
      <c r="Y454">
        <v>1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G454" t="s">
        <v>120</v>
      </c>
      <c r="AH454" t="s">
        <v>309</v>
      </c>
      <c r="AI454">
        <v>0</v>
      </c>
      <c r="AJ454">
        <v>0</v>
      </c>
      <c r="AK454">
        <v>0</v>
      </c>
      <c r="AL454">
        <v>1</v>
      </c>
      <c r="AM454">
        <v>0</v>
      </c>
      <c r="AN454">
        <v>0</v>
      </c>
      <c r="AO454">
        <v>0</v>
      </c>
      <c r="AP454">
        <v>1</v>
      </c>
      <c r="BA454" t="s">
        <v>107</v>
      </c>
      <c r="BB454" t="e">
        <f ca="1">- Very Useful _xludf.and provides a job opportunity _xludf.right away.</f>
        <v>#NAME?</v>
      </c>
      <c r="BD454" t="e">
        <f ca="1">- Project Management / Accountancy</f>
        <v>#NAME?</v>
      </c>
      <c r="BE454">
        <v>0</v>
      </c>
      <c r="BF454">
        <v>0</v>
      </c>
      <c r="BG454">
        <v>1</v>
      </c>
      <c r="BH454">
        <v>0</v>
      </c>
      <c r="BI454">
        <v>0</v>
      </c>
      <c r="BJ454">
        <v>0</v>
      </c>
      <c r="BK454">
        <v>0</v>
      </c>
      <c r="BL454">
        <v>0</v>
      </c>
      <c r="BN454" t="s">
        <v>107</v>
      </c>
      <c r="BQ454" t="e">
        <f ca="1">- No internet connection / computer</f>
        <v>#NAME?</v>
      </c>
      <c r="BR454">
        <v>0</v>
      </c>
      <c r="BS454">
        <v>0</v>
      </c>
      <c r="BT454">
        <v>1</v>
      </c>
      <c r="BU454">
        <v>0</v>
      </c>
      <c r="BV454">
        <v>0</v>
      </c>
      <c r="BW454">
        <v>0</v>
      </c>
      <c r="BX454" t="s">
        <v>233</v>
      </c>
      <c r="BY454" t="e">
        <f ca="1">- Very Useful, as good as a regular degree - Useful but _xludf.not as good as going to university</f>
        <v>#NAME?</v>
      </c>
      <c r="BZ454">
        <v>1</v>
      </c>
      <c r="CA454">
        <v>0</v>
      </c>
      <c r="CB454">
        <v>1</v>
      </c>
      <c r="CC454">
        <v>0</v>
      </c>
      <c r="CD454">
        <v>0</v>
      </c>
      <c r="CE454" t="e">
        <f ca="1">- Facebook groups/pages</f>
        <v>#NAME?</v>
      </c>
      <c r="CF454">
        <v>0</v>
      </c>
      <c r="CG454">
        <v>0</v>
      </c>
      <c r="CH454">
        <v>0</v>
      </c>
      <c r="CI454">
        <v>0</v>
      </c>
      <c r="CJ454">
        <v>0</v>
      </c>
      <c r="CK454">
        <v>1</v>
      </c>
      <c r="CL454">
        <v>0</v>
      </c>
      <c r="CN454" t="s">
        <v>109</v>
      </c>
      <c r="CO454" t="s">
        <v>110</v>
      </c>
      <c r="CP454" t="s">
        <v>111</v>
      </c>
      <c r="CQ454">
        <v>3953448</v>
      </c>
      <c r="CR454" t="s">
        <v>1394</v>
      </c>
      <c r="CS454" t="s">
        <v>1395</v>
      </c>
      <c r="CT454">
        <v>454</v>
      </c>
    </row>
    <row r="455" spans="1:98">
      <c r="A455">
        <v>454</v>
      </c>
      <c r="B455" t="s">
        <v>384</v>
      </c>
      <c r="C455">
        <v>27</v>
      </c>
      <c r="D455" t="s">
        <v>98</v>
      </c>
      <c r="E455" t="s">
        <v>451</v>
      </c>
      <c r="F455" t="s">
        <v>100</v>
      </c>
      <c r="G455" t="s">
        <v>207</v>
      </c>
      <c r="J455" t="s">
        <v>334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1</v>
      </c>
      <c r="R455">
        <v>1</v>
      </c>
      <c r="X455" t="s">
        <v>127</v>
      </c>
      <c r="Y455">
        <v>0</v>
      </c>
      <c r="Z455">
        <v>0</v>
      </c>
      <c r="AA455">
        <v>0</v>
      </c>
      <c r="AB455">
        <v>1</v>
      </c>
      <c r="AC455">
        <v>0</v>
      </c>
      <c r="AD455">
        <v>0</v>
      </c>
      <c r="AE455">
        <v>0</v>
      </c>
      <c r="AG455" t="s">
        <v>120</v>
      </c>
      <c r="AH455" t="s">
        <v>129</v>
      </c>
      <c r="AI455">
        <v>0</v>
      </c>
      <c r="AJ455">
        <v>1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BA455" t="s">
        <v>107</v>
      </c>
      <c r="BB455" t="e">
        <f ca="1">- Useful but _xludf.not as good as a regular degree</f>
        <v>#NAME?</v>
      </c>
      <c r="BD455" t="e">
        <f ca="1">- Project Management / Accountancy - Nursing / medical care</f>
        <v>#NAME?</v>
      </c>
      <c r="BE455">
        <v>0</v>
      </c>
      <c r="BF455">
        <v>0</v>
      </c>
      <c r="BG455">
        <v>1</v>
      </c>
      <c r="BH455">
        <v>0</v>
      </c>
      <c r="BI455">
        <v>1</v>
      </c>
      <c r="BJ455">
        <v>0</v>
      </c>
      <c r="BK455">
        <v>0</v>
      </c>
      <c r="BL455">
        <v>0</v>
      </c>
      <c r="BN455" t="s">
        <v>107</v>
      </c>
      <c r="BQ455" t="e">
        <f ca="1">- Do _xludf.not _xludf.count towards a recognized qualification - Cannot afford The courses</f>
        <v>#NAME?</v>
      </c>
      <c r="BR455">
        <v>0</v>
      </c>
      <c r="BS455">
        <v>1</v>
      </c>
      <c r="BT455">
        <v>0</v>
      </c>
      <c r="BU455">
        <v>0</v>
      </c>
      <c r="BV455">
        <v>1</v>
      </c>
      <c r="BW455">
        <v>0</v>
      </c>
      <c r="BX455" t="s">
        <v>108</v>
      </c>
      <c r="BY455" t="s">
        <v>199</v>
      </c>
      <c r="BZ455">
        <v>1</v>
      </c>
      <c r="CA455">
        <v>0</v>
      </c>
      <c r="CB455">
        <v>0</v>
      </c>
      <c r="CC455">
        <v>0</v>
      </c>
      <c r="CD455">
        <v>1</v>
      </c>
      <c r="CE455" t="e">
        <f ca="1">- Facebook groups/pages  - Friends</f>
        <v>#NAME?</v>
      </c>
      <c r="CF455">
        <v>1</v>
      </c>
      <c r="CG455">
        <v>0</v>
      </c>
      <c r="CH455">
        <v>0</v>
      </c>
      <c r="CI455">
        <v>0</v>
      </c>
      <c r="CJ455">
        <v>0</v>
      </c>
      <c r="CK455">
        <v>1</v>
      </c>
      <c r="CL455">
        <v>0</v>
      </c>
      <c r="CN455" t="s">
        <v>109</v>
      </c>
      <c r="CO455" t="s">
        <v>110</v>
      </c>
      <c r="CP455" t="s">
        <v>111</v>
      </c>
      <c r="CQ455">
        <v>3953881</v>
      </c>
      <c r="CR455" t="s">
        <v>1396</v>
      </c>
      <c r="CS455" t="s">
        <v>1397</v>
      </c>
      <c r="CT455">
        <v>455</v>
      </c>
    </row>
    <row r="456" spans="1:98">
      <c r="A456">
        <v>455</v>
      </c>
      <c r="B456" t="s">
        <v>1398</v>
      </c>
      <c r="C456">
        <v>21</v>
      </c>
      <c r="D456" t="s">
        <v>98</v>
      </c>
      <c r="E456" t="s">
        <v>124</v>
      </c>
      <c r="F456" t="s">
        <v>183</v>
      </c>
      <c r="G456" t="s">
        <v>101</v>
      </c>
      <c r="H456" t="s">
        <v>102</v>
      </c>
      <c r="U456" t="s">
        <v>139</v>
      </c>
      <c r="W456" t="s">
        <v>215</v>
      </c>
      <c r="AG456" t="s">
        <v>104</v>
      </c>
      <c r="AH456" t="s">
        <v>129</v>
      </c>
      <c r="AI456">
        <v>0</v>
      </c>
      <c r="AJ456">
        <v>1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BA456" t="s">
        <v>107</v>
      </c>
      <c r="BB456" t="e">
        <f ca="1">- Useful but _xludf.not as good as a regular degree</f>
        <v>#NAME?</v>
      </c>
      <c r="BD456" t="e">
        <f ca="1">- Nursing / medical care</f>
        <v>#NAME?</v>
      </c>
      <c r="BE456">
        <v>0</v>
      </c>
      <c r="BF456">
        <v>0</v>
      </c>
      <c r="BG456">
        <v>0</v>
      </c>
      <c r="BH456">
        <v>0</v>
      </c>
      <c r="BI456">
        <v>1</v>
      </c>
      <c r="BJ456">
        <v>0</v>
      </c>
      <c r="BK456">
        <v>0</v>
      </c>
      <c r="BL456">
        <v>0</v>
      </c>
      <c r="BN456" t="s">
        <v>107</v>
      </c>
      <c r="BQ456" t="e">
        <f ca="1">- Donâ€™t know how to _xludf.find/enroll in a suitable program</f>
        <v>#NAME?</v>
      </c>
      <c r="BR456">
        <v>0</v>
      </c>
      <c r="BS456">
        <v>0</v>
      </c>
      <c r="BT456">
        <v>0</v>
      </c>
      <c r="BU456">
        <v>1</v>
      </c>
      <c r="BV456">
        <v>0</v>
      </c>
      <c r="BW456">
        <v>0</v>
      </c>
      <c r="BX456" t="s">
        <v>108</v>
      </c>
      <c r="BY456" t="e">
        <f ca="1">- Useful but _xludf.not as good as going to university</f>
        <v>#NAME?</v>
      </c>
      <c r="BZ456">
        <v>1</v>
      </c>
      <c r="CA456">
        <v>0</v>
      </c>
      <c r="CB456">
        <v>0</v>
      </c>
      <c r="CC456">
        <v>0</v>
      </c>
      <c r="CD456">
        <v>0</v>
      </c>
      <c r="CE456" t="e">
        <f ca="1">- Facebook groups/pages</f>
        <v>#NAME?</v>
      </c>
      <c r="CF456">
        <v>0</v>
      </c>
      <c r="CG456">
        <v>0</v>
      </c>
      <c r="CH456">
        <v>0</v>
      </c>
      <c r="CI456">
        <v>0</v>
      </c>
      <c r="CJ456">
        <v>0</v>
      </c>
      <c r="CK456">
        <v>1</v>
      </c>
      <c r="CL456">
        <v>0</v>
      </c>
      <c r="CN456" t="s">
        <v>109</v>
      </c>
      <c r="CO456" t="s">
        <v>110</v>
      </c>
      <c r="CP456" t="s">
        <v>111</v>
      </c>
      <c r="CQ456">
        <v>3953965</v>
      </c>
      <c r="CR456" t="s">
        <v>1399</v>
      </c>
      <c r="CS456" t="s">
        <v>1400</v>
      </c>
      <c r="CT456">
        <v>456</v>
      </c>
    </row>
    <row r="457" spans="1:98">
      <c r="A457">
        <v>456</v>
      </c>
      <c r="B457" t="s">
        <v>214</v>
      </c>
      <c r="C457">
        <v>25</v>
      </c>
      <c r="D457" t="s">
        <v>115</v>
      </c>
      <c r="E457" t="s">
        <v>177</v>
      </c>
      <c r="F457" t="s">
        <v>169</v>
      </c>
      <c r="G457" t="s">
        <v>117</v>
      </c>
      <c r="J457" t="s">
        <v>621</v>
      </c>
      <c r="K457">
        <v>1</v>
      </c>
      <c r="L457">
        <v>0</v>
      </c>
      <c r="M457">
        <v>0</v>
      </c>
      <c r="N457">
        <v>0</v>
      </c>
      <c r="O457">
        <v>0</v>
      </c>
      <c r="P457">
        <v>1</v>
      </c>
      <c r="Q457">
        <v>0</v>
      </c>
      <c r="R457">
        <v>0</v>
      </c>
      <c r="T457" t="s">
        <v>660</v>
      </c>
      <c r="X457" t="s">
        <v>209</v>
      </c>
      <c r="Y457">
        <v>0</v>
      </c>
      <c r="Z457">
        <v>0</v>
      </c>
      <c r="AA457">
        <v>0</v>
      </c>
      <c r="AB457">
        <v>1</v>
      </c>
      <c r="AC457">
        <v>0</v>
      </c>
      <c r="AD457">
        <v>1</v>
      </c>
      <c r="AE457">
        <v>0</v>
      </c>
      <c r="AG457" t="s">
        <v>120</v>
      </c>
      <c r="AH457" t="s">
        <v>129</v>
      </c>
      <c r="AI457">
        <v>0</v>
      </c>
      <c r="AJ457">
        <v>1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BA457" t="s">
        <v>106</v>
      </c>
      <c r="BB457" t="e">
        <f ca="1">- Useful but _xludf.not as good as a regular degree</f>
        <v>#NAME?</v>
      </c>
      <c r="BD457" t="e">
        <f ca="1">- Construction (builder, carpenter, electrician, blacksmith) - Nursing / medical care</f>
        <v>#NAME?</v>
      </c>
      <c r="BE457">
        <v>0</v>
      </c>
      <c r="BF457">
        <v>0</v>
      </c>
      <c r="BG457">
        <v>0</v>
      </c>
      <c r="BH457">
        <v>0</v>
      </c>
      <c r="BI457">
        <v>1</v>
      </c>
      <c r="BJ457">
        <v>1</v>
      </c>
      <c r="BK457">
        <v>0</v>
      </c>
      <c r="BL457">
        <v>0</v>
      </c>
      <c r="BN457" t="s">
        <v>107</v>
      </c>
      <c r="BQ457" t="e">
        <f ca="1">- No internet connection / computer - Cannot afford The courses</f>
        <v>#NAME?</v>
      </c>
      <c r="BR457">
        <v>0</v>
      </c>
      <c r="BS457">
        <v>0</v>
      </c>
      <c r="BT457">
        <v>1</v>
      </c>
      <c r="BU457">
        <v>0</v>
      </c>
      <c r="BV457">
        <v>1</v>
      </c>
      <c r="BW457">
        <v>0</v>
      </c>
      <c r="BX457" t="s">
        <v>108</v>
      </c>
      <c r="BY457" t="s">
        <v>199</v>
      </c>
      <c r="BZ457">
        <v>1</v>
      </c>
      <c r="CA457">
        <v>0</v>
      </c>
      <c r="CB457">
        <v>0</v>
      </c>
      <c r="CC457">
        <v>0</v>
      </c>
      <c r="CD457">
        <v>1</v>
      </c>
      <c r="CE457" t="e">
        <f ca="1">- Facebook groups/pages  - Friends</f>
        <v>#NAME?</v>
      </c>
      <c r="CF457">
        <v>1</v>
      </c>
      <c r="CG457">
        <v>0</v>
      </c>
      <c r="CH457">
        <v>0</v>
      </c>
      <c r="CI457">
        <v>0</v>
      </c>
      <c r="CJ457">
        <v>0</v>
      </c>
      <c r="CK457">
        <v>1</v>
      </c>
      <c r="CL457">
        <v>0</v>
      </c>
      <c r="CN457" t="s">
        <v>109</v>
      </c>
      <c r="CO457" t="s">
        <v>110</v>
      </c>
      <c r="CP457" t="s">
        <v>111</v>
      </c>
      <c r="CQ457">
        <v>3954054</v>
      </c>
      <c r="CR457" t="s">
        <v>1401</v>
      </c>
      <c r="CS457" t="s">
        <v>1402</v>
      </c>
      <c r="CT457">
        <v>457</v>
      </c>
    </row>
    <row r="458" spans="1:98">
      <c r="A458">
        <v>457</v>
      </c>
      <c r="B458" t="s">
        <v>97</v>
      </c>
      <c r="C458">
        <v>23</v>
      </c>
      <c r="D458" t="s">
        <v>115</v>
      </c>
      <c r="E458" t="s">
        <v>156</v>
      </c>
      <c r="F458" t="s">
        <v>183</v>
      </c>
      <c r="G458" t="s">
        <v>117</v>
      </c>
      <c r="J458" t="s">
        <v>103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1</v>
      </c>
      <c r="Q458">
        <v>0</v>
      </c>
      <c r="R458">
        <v>0</v>
      </c>
      <c r="X458" t="s">
        <v>119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1</v>
      </c>
      <c r="AE458">
        <v>0</v>
      </c>
      <c r="AG458" t="s">
        <v>120</v>
      </c>
      <c r="AH458" t="s">
        <v>139</v>
      </c>
      <c r="AI458">
        <v>0</v>
      </c>
      <c r="AJ458">
        <v>0</v>
      </c>
      <c r="AK458">
        <v>1</v>
      </c>
      <c r="AL458">
        <v>0</v>
      </c>
      <c r="AM458">
        <v>0</v>
      </c>
      <c r="AN458">
        <v>0</v>
      </c>
      <c r="AO458">
        <v>0</v>
      </c>
      <c r="AP458">
        <v>0</v>
      </c>
      <c r="AQ458" t="s">
        <v>1403</v>
      </c>
      <c r="BA458" t="s">
        <v>107</v>
      </c>
      <c r="BB458" t="e">
        <f ca="1">- Very Useful _xludf.and provides a job opportunity _xludf.right away.</f>
        <v>#NAME?</v>
      </c>
      <c r="BD458" t="e">
        <f ca="1">- Construction (builder, carpenter, electrician, blacksmith)</f>
        <v>#NAME?</v>
      </c>
      <c r="BE458">
        <v>0</v>
      </c>
      <c r="BF458">
        <v>0</v>
      </c>
      <c r="BG458">
        <v>0</v>
      </c>
      <c r="BH458">
        <v>0</v>
      </c>
      <c r="BI458">
        <v>0</v>
      </c>
      <c r="BJ458">
        <v>1</v>
      </c>
      <c r="BK458">
        <v>0</v>
      </c>
      <c r="BL458">
        <v>0</v>
      </c>
      <c r="BN458" t="s">
        <v>107</v>
      </c>
      <c r="BQ458" t="e">
        <f ca="1">- No internet connection / computer</f>
        <v>#NAME?</v>
      </c>
      <c r="BR458">
        <v>0</v>
      </c>
      <c r="BS458">
        <v>0</v>
      </c>
      <c r="BT458">
        <v>1</v>
      </c>
      <c r="BU458">
        <v>0</v>
      </c>
      <c r="BV458">
        <v>0</v>
      </c>
      <c r="BW458">
        <v>0</v>
      </c>
      <c r="BX458" t="s">
        <v>108</v>
      </c>
      <c r="BY458" t="e">
        <f ca="1">- Difficult to access</f>
        <v>#NAME?</v>
      </c>
      <c r="BZ458">
        <v>0</v>
      </c>
      <c r="CA458">
        <v>0</v>
      </c>
      <c r="CB458">
        <v>0</v>
      </c>
      <c r="CC458">
        <v>1</v>
      </c>
      <c r="CD458">
        <v>0</v>
      </c>
      <c r="CE458" t="e">
        <f ca="1">- Friends - Teachers</f>
        <v>#NAME?</v>
      </c>
      <c r="CF458">
        <v>1</v>
      </c>
      <c r="CG458">
        <v>0</v>
      </c>
      <c r="CH458">
        <v>1</v>
      </c>
      <c r="CI458">
        <v>0</v>
      </c>
      <c r="CJ458">
        <v>0</v>
      </c>
      <c r="CK458">
        <v>0</v>
      </c>
      <c r="CL458">
        <v>0</v>
      </c>
      <c r="CN458" t="s">
        <v>109</v>
      </c>
      <c r="CO458" t="s">
        <v>110</v>
      </c>
      <c r="CP458" t="s">
        <v>111</v>
      </c>
      <c r="CQ458">
        <v>3954067</v>
      </c>
      <c r="CR458" t="s">
        <v>1404</v>
      </c>
      <c r="CS458" t="s">
        <v>1405</v>
      </c>
      <c r="CT458">
        <v>458</v>
      </c>
    </row>
    <row r="459" spans="1:98">
      <c r="A459">
        <v>458</v>
      </c>
      <c r="B459" t="s">
        <v>1406</v>
      </c>
      <c r="C459">
        <v>26</v>
      </c>
      <c r="D459" t="s">
        <v>98</v>
      </c>
      <c r="E459" t="s">
        <v>177</v>
      </c>
      <c r="F459" t="s">
        <v>100</v>
      </c>
      <c r="G459" t="s">
        <v>117</v>
      </c>
      <c r="J459" t="s">
        <v>506</v>
      </c>
      <c r="K459">
        <v>0</v>
      </c>
      <c r="L459">
        <v>0</v>
      </c>
      <c r="M459">
        <v>0</v>
      </c>
      <c r="N459">
        <v>1</v>
      </c>
      <c r="O459">
        <v>0</v>
      </c>
      <c r="P459">
        <v>1</v>
      </c>
      <c r="Q459">
        <v>0</v>
      </c>
      <c r="R459">
        <v>0</v>
      </c>
      <c r="X459" t="s">
        <v>263</v>
      </c>
      <c r="Y459">
        <v>1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G459" t="s">
        <v>120</v>
      </c>
      <c r="AH459" t="s">
        <v>146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1</v>
      </c>
      <c r="BA459" t="s">
        <v>107</v>
      </c>
      <c r="BB459" t="e">
        <f ca="1">- Useful but _xludf.not as good as a regular degree</f>
        <v>#NAME?</v>
      </c>
      <c r="BD459" t="e">
        <f ca="1">- Nursing / medical care</f>
        <v>#NAME?</v>
      </c>
      <c r="BE459">
        <v>0</v>
      </c>
      <c r="BF459">
        <v>0</v>
      </c>
      <c r="BG459">
        <v>0</v>
      </c>
      <c r="BH459">
        <v>0</v>
      </c>
      <c r="BI459">
        <v>1</v>
      </c>
      <c r="BJ459">
        <v>0</v>
      </c>
      <c r="BK459">
        <v>0</v>
      </c>
      <c r="BL459">
        <v>0</v>
      </c>
      <c r="BN459" t="s">
        <v>107</v>
      </c>
      <c r="BQ459" t="e">
        <f ca="1">- Do _xludf.not _xludf.count towards a recognized qualification</f>
        <v>#NAME?</v>
      </c>
      <c r="BR459">
        <v>0</v>
      </c>
      <c r="BS459">
        <v>1</v>
      </c>
      <c r="BT459">
        <v>0</v>
      </c>
      <c r="BU459">
        <v>0</v>
      </c>
      <c r="BV459">
        <v>0</v>
      </c>
      <c r="BW459">
        <v>0</v>
      </c>
      <c r="BX459" t="s">
        <v>108</v>
      </c>
      <c r="BY459" t="e">
        <f ca="1">- Very Useful, as good as a regular degree</f>
        <v>#NAME?</v>
      </c>
      <c r="BZ459">
        <v>0</v>
      </c>
      <c r="CA459">
        <v>0</v>
      </c>
      <c r="CB459">
        <v>1</v>
      </c>
      <c r="CC459">
        <v>0</v>
      </c>
      <c r="CD459">
        <v>0</v>
      </c>
      <c r="CE459" t="e">
        <f ca="1">- Facebook groups/pages</f>
        <v>#NAME?</v>
      </c>
      <c r="CF459">
        <v>0</v>
      </c>
      <c r="CG459">
        <v>0</v>
      </c>
      <c r="CH459">
        <v>0</v>
      </c>
      <c r="CI459">
        <v>0</v>
      </c>
      <c r="CJ459">
        <v>0</v>
      </c>
      <c r="CK459">
        <v>1</v>
      </c>
      <c r="CL459">
        <v>0</v>
      </c>
      <c r="CN459" t="s">
        <v>109</v>
      </c>
      <c r="CO459" t="s">
        <v>110</v>
      </c>
      <c r="CP459" t="s">
        <v>111</v>
      </c>
      <c r="CQ459">
        <v>3954499</v>
      </c>
      <c r="CR459" t="s">
        <v>1407</v>
      </c>
      <c r="CS459" t="s">
        <v>1408</v>
      </c>
      <c r="CT459">
        <v>459</v>
      </c>
    </row>
    <row r="460" spans="1:98">
      <c r="A460">
        <v>459</v>
      </c>
      <c r="B460" t="s">
        <v>349</v>
      </c>
      <c r="C460">
        <v>23</v>
      </c>
      <c r="D460" t="s">
        <v>98</v>
      </c>
      <c r="E460" t="s">
        <v>99</v>
      </c>
      <c r="F460" t="s">
        <v>100</v>
      </c>
      <c r="G460" t="s">
        <v>117</v>
      </c>
      <c r="J460" t="s">
        <v>139</v>
      </c>
      <c r="K460">
        <v>1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T460" t="s">
        <v>1409</v>
      </c>
      <c r="X460" t="s">
        <v>197</v>
      </c>
      <c r="Y460">
        <v>1</v>
      </c>
      <c r="Z460">
        <v>0</v>
      </c>
      <c r="AA460">
        <v>0</v>
      </c>
      <c r="AB460">
        <v>1</v>
      </c>
      <c r="AC460">
        <v>0</v>
      </c>
      <c r="AD460">
        <v>0</v>
      </c>
      <c r="AE460">
        <v>0</v>
      </c>
      <c r="AG460" t="s">
        <v>137</v>
      </c>
      <c r="AH460" t="s">
        <v>216</v>
      </c>
      <c r="AI460">
        <v>0</v>
      </c>
      <c r="AJ460">
        <v>1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1</v>
      </c>
      <c r="BA460" t="s">
        <v>107</v>
      </c>
      <c r="BB460" t="e">
        <f ca="1">- Useful but _xludf.not as good as a regular degree</f>
        <v>#NAME?</v>
      </c>
      <c r="BD460" t="e">
        <f ca="1">- Project Management / Accountancy - Nursing / medical care</f>
        <v>#NAME?</v>
      </c>
      <c r="BE460">
        <v>0</v>
      </c>
      <c r="BF460">
        <v>0</v>
      </c>
      <c r="BG460">
        <v>1</v>
      </c>
      <c r="BH460">
        <v>0</v>
      </c>
      <c r="BI460">
        <v>1</v>
      </c>
      <c r="BJ460">
        <v>0</v>
      </c>
      <c r="BK460">
        <v>0</v>
      </c>
      <c r="BL460">
        <v>0</v>
      </c>
      <c r="BN460" t="s">
        <v>107</v>
      </c>
      <c r="BQ460" t="e">
        <f ca="1">- _xludf.not available in subjects I want to study - Cannot afford The courses</f>
        <v>#NAME?</v>
      </c>
      <c r="BR460">
        <v>1</v>
      </c>
      <c r="BS460">
        <v>0</v>
      </c>
      <c r="BT460">
        <v>0</v>
      </c>
      <c r="BU460">
        <v>0</v>
      </c>
      <c r="BV460">
        <v>1</v>
      </c>
      <c r="BW460">
        <v>0</v>
      </c>
      <c r="BX460" t="s">
        <v>108</v>
      </c>
      <c r="BY460" t="e">
        <f ca="1">- Useful but _xludf.not as good as going to university</f>
        <v>#NAME?</v>
      </c>
      <c r="BZ460">
        <v>1</v>
      </c>
      <c r="CA460">
        <v>0</v>
      </c>
      <c r="CB460">
        <v>0</v>
      </c>
      <c r="CC460">
        <v>0</v>
      </c>
      <c r="CD460">
        <v>0</v>
      </c>
      <c r="CE460" t="e">
        <f ca="1">- Facebook groups/pages  - Friends</f>
        <v>#NAME?</v>
      </c>
      <c r="CF460">
        <v>1</v>
      </c>
      <c r="CG460">
        <v>0</v>
      </c>
      <c r="CH460">
        <v>0</v>
      </c>
      <c r="CI460">
        <v>0</v>
      </c>
      <c r="CJ460">
        <v>0</v>
      </c>
      <c r="CK460">
        <v>1</v>
      </c>
      <c r="CL460">
        <v>0</v>
      </c>
      <c r="CN460" t="s">
        <v>109</v>
      </c>
      <c r="CO460" t="s">
        <v>110</v>
      </c>
      <c r="CP460" t="s">
        <v>111</v>
      </c>
      <c r="CQ460">
        <v>3954707</v>
      </c>
      <c r="CR460" t="s">
        <v>1410</v>
      </c>
      <c r="CS460" t="s">
        <v>1411</v>
      </c>
      <c r="CT460">
        <v>460</v>
      </c>
    </row>
    <row r="461" spans="1:98">
      <c r="A461">
        <v>460</v>
      </c>
      <c r="B461" t="s">
        <v>97</v>
      </c>
      <c r="C461">
        <v>29</v>
      </c>
      <c r="D461" t="s">
        <v>115</v>
      </c>
      <c r="E461" t="s">
        <v>133</v>
      </c>
      <c r="F461" t="s">
        <v>100</v>
      </c>
      <c r="G461" t="s">
        <v>117</v>
      </c>
      <c r="J461" t="s">
        <v>254</v>
      </c>
      <c r="K461">
        <v>0</v>
      </c>
      <c r="L461">
        <v>0</v>
      </c>
      <c r="M461">
        <v>0</v>
      </c>
      <c r="N461">
        <v>1</v>
      </c>
      <c r="O461">
        <v>1</v>
      </c>
      <c r="P461">
        <v>0</v>
      </c>
      <c r="Q461">
        <v>0</v>
      </c>
      <c r="R461">
        <v>0</v>
      </c>
      <c r="X461" t="s">
        <v>127</v>
      </c>
      <c r="Y461">
        <v>0</v>
      </c>
      <c r="Z461">
        <v>0</v>
      </c>
      <c r="AA461">
        <v>0</v>
      </c>
      <c r="AB461">
        <v>1</v>
      </c>
      <c r="AC461">
        <v>0</v>
      </c>
      <c r="AD461">
        <v>0</v>
      </c>
      <c r="AE461">
        <v>0</v>
      </c>
      <c r="AG461" t="s">
        <v>120</v>
      </c>
      <c r="AH461" t="s">
        <v>374</v>
      </c>
      <c r="AI461">
        <v>0</v>
      </c>
      <c r="AJ461">
        <v>1</v>
      </c>
      <c r="AK461">
        <v>0</v>
      </c>
      <c r="AL461">
        <v>1</v>
      </c>
      <c r="AM461">
        <v>0</v>
      </c>
      <c r="AN461">
        <v>0</v>
      </c>
      <c r="AO461">
        <v>0</v>
      </c>
      <c r="AP461">
        <v>0</v>
      </c>
      <c r="BA461" t="s">
        <v>107</v>
      </c>
      <c r="BB461" t="e">
        <f ca="1">- Very Useful _xludf.and provides a job opportunity _xludf.right away.</f>
        <v>#NAME?</v>
      </c>
      <c r="BD461" t="e">
        <f ca="1">- Construction (builder, carpenter, electrician, blacksmith) - Tourism / Restaurant _xludf.and hotel Management</f>
        <v>#NAME?</v>
      </c>
      <c r="BE461">
        <v>0</v>
      </c>
      <c r="BF461">
        <v>0</v>
      </c>
      <c r="BG461">
        <v>0</v>
      </c>
      <c r="BH461">
        <v>1</v>
      </c>
      <c r="BI461">
        <v>0</v>
      </c>
      <c r="BJ461">
        <v>1</v>
      </c>
      <c r="BK461">
        <v>0</v>
      </c>
      <c r="BL461">
        <v>0</v>
      </c>
      <c r="BN461" t="s">
        <v>107</v>
      </c>
      <c r="BQ461" t="e">
        <f ca="1">- No internet connection / computer - Donâ€™t know how to _xludf.find/enroll in a suitable program</f>
        <v>#NAME?</v>
      </c>
      <c r="BR461">
        <v>0</v>
      </c>
      <c r="BS461">
        <v>0</v>
      </c>
      <c r="BT461">
        <v>1</v>
      </c>
      <c r="BU461">
        <v>1</v>
      </c>
      <c r="BV461">
        <v>0</v>
      </c>
      <c r="BW461">
        <v>0</v>
      </c>
      <c r="BX461" t="s">
        <v>179</v>
      </c>
      <c r="BY461" t="e">
        <f ca="1">- Very Useful, as good as a regular degree</f>
        <v>#NAME?</v>
      </c>
      <c r="BZ461">
        <v>0</v>
      </c>
      <c r="CA461">
        <v>0</v>
      </c>
      <c r="CB461">
        <v>1</v>
      </c>
      <c r="CC461">
        <v>0</v>
      </c>
      <c r="CD461">
        <v>0</v>
      </c>
      <c r="CE461" t="e">
        <f ca="1">- Teachers</f>
        <v>#NAME?</v>
      </c>
      <c r="CF461">
        <v>0</v>
      </c>
      <c r="CG461">
        <v>0</v>
      </c>
      <c r="CH461">
        <v>1</v>
      </c>
      <c r="CI461">
        <v>0</v>
      </c>
      <c r="CJ461">
        <v>0</v>
      </c>
      <c r="CK461">
        <v>0</v>
      </c>
      <c r="CL461">
        <v>0</v>
      </c>
      <c r="CN461" t="s">
        <v>109</v>
      </c>
      <c r="CO461" t="s">
        <v>110</v>
      </c>
      <c r="CP461" t="s">
        <v>111</v>
      </c>
      <c r="CQ461">
        <v>3954719</v>
      </c>
      <c r="CR461" t="s">
        <v>1412</v>
      </c>
      <c r="CS461" t="s">
        <v>1413</v>
      </c>
      <c r="CT461">
        <v>461</v>
      </c>
    </row>
    <row r="462" spans="1:98">
      <c r="A462">
        <v>461</v>
      </c>
      <c r="B462" t="s">
        <v>97</v>
      </c>
      <c r="C462">
        <v>28</v>
      </c>
      <c r="D462" t="s">
        <v>115</v>
      </c>
      <c r="E462" t="s">
        <v>156</v>
      </c>
      <c r="F462" t="s">
        <v>125</v>
      </c>
      <c r="G462" t="s">
        <v>117</v>
      </c>
      <c r="J462" t="s">
        <v>139</v>
      </c>
      <c r="K462">
        <v>1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T462" t="s">
        <v>1414</v>
      </c>
      <c r="X462" t="s">
        <v>127</v>
      </c>
      <c r="Y462">
        <v>0</v>
      </c>
      <c r="Z462">
        <v>0</v>
      </c>
      <c r="AA462">
        <v>0</v>
      </c>
      <c r="AB462">
        <v>1</v>
      </c>
      <c r="AC462">
        <v>0</v>
      </c>
      <c r="AD462">
        <v>0</v>
      </c>
      <c r="AE462">
        <v>0</v>
      </c>
      <c r="AG462" t="s">
        <v>120</v>
      </c>
      <c r="AH462" t="s">
        <v>184</v>
      </c>
      <c r="AI462">
        <v>1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R462" t="s">
        <v>106</v>
      </c>
      <c r="AS462" t="e">
        <f ca="1">- Have to go in person but can _xludf.not go _xludf.for security reasons</f>
        <v>#NAME?</v>
      </c>
      <c r="AT462">
        <v>0</v>
      </c>
      <c r="AU462">
        <v>1</v>
      </c>
      <c r="AV462">
        <v>0</v>
      </c>
      <c r="AW462">
        <v>0</v>
      </c>
      <c r="AX462">
        <v>0</v>
      </c>
      <c r="AY462">
        <v>0</v>
      </c>
      <c r="BA462" t="s">
        <v>106</v>
      </c>
      <c r="BB462" t="e">
        <f ca="1">- Useful but _xludf.not as good as a regular degree</f>
        <v>#NAME?</v>
      </c>
      <c r="BD462" t="e">
        <f ca="1">- Construction (builder, carpenter, electrician, blacksmith) - Nursing / medical care</f>
        <v>#NAME?</v>
      </c>
      <c r="BE462">
        <v>0</v>
      </c>
      <c r="BF462">
        <v>0</v>
      </c>
      <c r="BG462">
        <v>0</v>
      </c>
      <c r="BH462">
        <v>0</v>
      </c>
      <c r="BI462">
        <v>1</v>
      </c>
      <c r="BJ462">
        <v>1</v>
      </c>
      <c r="BK462">
        <v>0</v>
      </c>
      <c r="BL462">
        <v>0</v>
      </c>
      <c r="BN462" t="s">
        <v>107</v>
      </c>
      <c r="BQ462" t="e">
        <f ca="1">- _xludf.not available in subjects I want to study</f>
        <v>#NAME?</v>
      </c>
      <c r="BR462">
        <v>1</v>
      </c>
      <c r="BS462">
        <v>0</v>
      </c>
      <c r="BT462">
        <v>0</v>
      </c>
      <c r="BU462">
        <v>0</v>
      </c>
      <c r="BV462">
        <v>0</v>
      </c>
      <c r="BW462">
        <v>0</v>
      </c>
      <c r="BX462" t="s">
        <v>179</v>
      </c>
      <c r="BY462" t="s">
        <v>338</v>
      </c>
      <c r="BZ462">
        <v>0</v>
      </c>
      <c r="CA462">
        <v>0</v>
      </c>
      <c r="CB462">
        <v>0</v>
      </c>
      <c r="CC462">
        <v>1</v>
      </c>
      <c r="CD462">
        <v>1</v>
      </c>
      <c r="CE462" t="e">
        <f ca="1">- Facebook groups/pages  - Friends</f>
        <v>#NAME?</v>
      </c>
      <c r="CF462">
        <v>1</v>
      </c>
      <c r="CG462">
        <v>0</v>
      </c>
      <c r="CH462">
        <v>0</v>
      </c>
      <c r="CI462">
        <v>0</v>
      </c>
      <c r="CJ462">
        <v>0</v>
      </c>
      <c r="CK462">
        <v>1</v>
      </c>
      <c r="CL462">
        <v>0</v>
      </c>
      <c r="CN462" t="s">
        <v>109</v>
      </c>
      <c r="CO462" t="s">
        <v>110</v>
      </c>
      <c r="CP462" t="s">
        <v>111</v>
      </c>
      <c r="CQ462">
        <v>3954945</v>
      </c>
      <c r="CR462" t="s">
        <v>1415</v>
      </c>
      <c r="CS462" t="s">
        <v>1416</v>
      </c>
      <c r="CT462">
        <v>462</v>
      </c>
    </row>
    <row r="463" spans="1:98">
      <c r="A463">
        <v>462</v>
      </c>
      <c r="B463" t="s">
        <v>1417</v>
      </c>
      <c r="C463">
        <v>17</v>
      </c>
      <c r="D463" t="s">
        <v>115</v>
      </c>
      <c r="E463" t="s">
        <v>177</v>
      </c>
      <c r="F463" t="s">
        <v>169</v>
      </c>
      <c r="G463" t="s">
        <v>207</v>
      </c>
      <c r="J463" t="s">
        <v>575</v>
      </c>
      <c r="K463">
        <v>1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1</v>
      </c>
      <c r="R463">
        <v>0</v>
      </c>
      <c r="T463" t="s">
        <v>1418</v>
      </c>
      <c r="X463" t="s">
        <v>327</v>
      </c>
      <c r="Y463">
        <v>0</v>
      </c>
      <c r="Z463">
        <v>1</v>
      </c>
      <c r="AA463">
        <v>0</v>
      </c>
      <c r="AB463">
        <v>0</v>
      </c>
      <c r="AC463">
        <v>0</v>
      </c>
      <c r="AD463">
        <v>0</v>
      </c>
      <c r="AE463">
        <v>0</v>
      </c>
      <c r="AG463" t="s">
        <v>120</v>
      </c>
      <c r="AH463" t="s">
        <v>184</v>
      </c>
      <c r="AI463">
        <v>1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R463" t="s">
        <v>107</v>
      </c>
      <c r="AS463" t="e">
        <f ca="1">- School, college _xludf.or directorate out of service</f>
        <v>#NAME?</v>
      </c>
      <c r="AT463">
        <v>1</v>
      </c>
      <c r="AU463">
        <v>0</v>
      </c>
      <c r="AV463">
        <v>0</v>
      </c>
      <c r="AW463">
        <v>0</v>
      </c>
      <c r="AX463">
        <v>0</v>
      </c>
      <c r="AY463">
        <v>0</v>
      </c>
      <c r="BA463" t="s">
        <v>106</v>
      </c>
      <c r="BB463" t="e">
        <f ca="1">- Useful but _xludf.not as good as a regular degree</f>
        <v>#NAME?</v>
      </c>
      <c r="BD463" t="e">
        <f ca="1">- Mechanics _xludf.and machinery</f>
        <v>#NAME?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1</v>
      </c>
      <c r="BL463">
        <v>0</v>
      </c>
      <c r="BN463" t="s">
        <v>107</v>
      </c>
      <c r="BQ463" t="e">
        <f ca="1">- Do _xludf.not _xludf.count towards a recognized qualification - Cannot afford The courses</f>
        <v>#NAME?</v>
      </c>
      <c r="BR463">
        <v>0</v>
      </c>
      <c r="BS463">
        <v>1</v>
      </c>
      <c r="BT463">
        <v>0</v>
      </c>
      <c r="BU463">
        <v>0</v>
      </c>
      <c r="BV463">
        <v>1</v>
      </c>
      <c r="BW463">
        <v>0</v>
      </c>
      <c r="BX463" t="s">
        <v>108</v>
      </c>
      <c r="BY463" t="e">
        <f ca="1">- _xludf.not worth The _xludf.time _xludf.or money spent on it - Too Difficult to study alone</f>
        <v>#NAME?</v>
      </c>
      <c r="BZ463">
        <v>0</v>
      </c>
      <c r="CA463">
        <v>1</v>
      </c>
      <c r="CB463">
        <v>0</v>
      </c>
      <c r="CC463">
        <v>0</v>
      </c>
      <c r="CD463">
        <v>1</v>
      </c>
      <c r="CE463" t="e">
        <f ca="1">- Teachers</f>
        <v>#NAME?</v>
      </c>
      <c r="CF463">
        <v>0</v>
      </c>
      <c r="CG463">
        <v>0</v>
      </c>
      <c r="CH463">
        <v>1</v>
      </c>
      <c r="CI463">
        <v>0</v>
      </c>
      <c r="CJ463">
        <v>0</v>
      </c>
      <c r="CK463">
        <v>0</v>
      </c>
      <c r="CL463">
        <v>0</v>
      </c>
      <c r="CN463" t="s">
        <v>109</v>
      </c>
      <c r="CO463" t="s">
        <v>110</v>
      </c>
      <c r="CP463" t="s">
        <v>111</v>
      </c>
      <c r="CQ463">
        <v>3955070</v>
      </c>
      <c r="CR463" t="s">
        <v>1419</v>
      </c>
      <c r="CS463" t="s">
        <v>1420</v>
      </c>
      <c r="CT463">
        <v>463</v>
      </c>
    </row>
    <row r="464" spans="1:98">
      <c r="A464">
        <v>463</v>
      </c>
      <c r="B464" t="s">
        <v>1421</v>
      </c>
      <c r="C464">
        <v>34</v>
      </c>
      <c r="D464" t="s">
        <v>98</v>
      </c>
      <c r="E464" t="s">
        <v>177</v>
      </c>
      <c r="F464" t="s">
        <v>100</v>
      </c>
      <c r="G464" t="s">
        <v>117</v>
      </c>
      <c r="J464" t="s">
        <v>457</v>
      </c>
      <c r="K464">
        <v>0</v>
      </c>
      <c r="L464">
        <v>1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 t="s">
        <v>1422</v>
      </c>
      <c r="X464" t="s">
        <v>394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1</v>
      </c>
      <c r="AF464" t="s">
        <v>1423</v>
      </c>
      <c r="AG464" t="s">
        <v>120</v>
      </c>
      <c r="AH464" t="s">
        <v>216</v>
      </c>
      <c r="AI464">
        <v>0</v>
      </c>
      <c r="AJ464">
        <v>1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1</v>
      </c>
      <c r="BA464" t="s">
        <v>107</v>
      </c>
      <c r="BB464" t="e">
        <f ca="1">- Useful but _xludf.not as good as a regular degree</f>
        <v>#NAME?</v>
      </c>
      <c r="BD464" t="e">
        <f ca="1">- Nursing / medical care</f>
        <v>#NAME?</v>
      </c>
      <c r="BE464">
        <v>0</v>
      </c>
      <c r="BF464">
        <v>0</v>
      </c>
      <c r="BG464">
        <v>0</v>
      </c>
      <c r="BH464">
        <v>0</v>
      </c>
      <c r="BI464">
        <v>1</v>
      </c>
      <c r="BJ464">
        <v>0</v>
      </c>
      <c r="BK464">
        <v>0</v>
      </c>
      <c r="BL464">
        <v>0</v>
      </c>
      <c r="BN464" t="s">
        <v>107</v>
      </c>
      <c r="BQ464" t="e">
        <f ca="1">- Do _xludf.not _xludf.count towards a recognized qualification - Cannot afford The courses</f>
        <v>#NAME?</v>
      </c>
      <c r="BR464">
        <v>0</v>
      </c>
      <c r="BS464">
        <v>1</v>
      </c>
      <c r="BT464">
        <v>0</v>
      </c>
      <c r="BU464">
        <v>0</v>
      </c>
      <c r="BV464">
        <v>1</v>
      </c>
      <c r="BW464">
        <v>0</v>
      </c>
      <c r="BX464" t="s">
        <v>108</v>
      </c>
      <c r="BY464" t="e">
        <f ca="1">- Useful but _xludf.not as good as going to university</f>
        <v>#NAME?</v>
      </c>
      <c r="BZ464">
        <v>1</v>
      </c>
      <c r="CA464">
        <v>0</v>
      </c>
      <c r="CB464">
        <v>0</v>
      </c>
      <c r="CC464">
        <v>0</v>
      </c>
      <c r="CD464">
        <v>0</v>
      </c>
      <c r="CE464" t="e">
        <f ca="1">- Al-Fanar Media   Other</f>
        <v>#NAME?</v>
      </c>
      <c r="CF464">
        <v>0</v>
      </c>
      <c r="CG464">
        <v>0</v>
      </c>
      <c r="CH464">
        <v>0</v>
      </c>
      <c r="CI464">
        <v>1</v>
      </c>
      <c r="CJ464">
        <v>0</v>
      </c>
      <c r="CK464">
        <v>0</v>
      </c>
      <c r="CL464">
        <v>1</v>
      </c>
      <c r="CM464" t="s">
        <v>1424</v>
      </c>
      <c r="CN464" t="s">
        <v>109</v>
      </c>
      <c r="CO464" t="s">
        <v>110</v>
      </c>
      <c r="CP464" t="s">
        <v>111</v>
      </c>
      <c r="CQ464">
        <v>3955083</v>
      </c>
      <c r="CR464" t="s">
        <v>1425</v>
      </c>
      <c r="CS464" t="s">
        <v>1426</v>
      </c>
      <c r="CT464">
        <v>464</v>
      </c>
    </row>
    <row r="465" spans="1:98">
      <c r="A465">
        <v>464</v>
      </c>
      <c r="B465" t="s">
        <v>114</v>
      </c>
      <c r="C465">
        <v>22</v>
      </c>
      <c r="D465" t="s">
        <v>115</v>
      </c>
      <c r="E465" t="s">
        <v>177</v>
      </c>
      <c r="F465" t="s">
        <v>169</v>
      </c>
      <c r="G465" t="s">
        <v>207</v>
      </c>
      <c r="J465" t="s">
        <v>118</v>
      </c>
      <c r="K465">
        <v>0</v>
      </c>
      <c r="L465">
        <v>0</v>
      </c>
      <c r="M465">
        <v>0</v>
      </c>
      <c r="N465">
        <v>1</v>
      </c>
      <c r="O465">
        <v>0</v>
      </c>
      <c r="P465">
        <v>0</v>
      </c>
      <c r="Q465">
        <v>0</v>
      </c>
      <c r="R465">
        <v>0</v>
      </c>
      <c r="X465" t="s">
        <v>1427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G465" t="s">
        <v>120</v>
      </c>
      <c r="AH465" t="s">
        <v>184</v>
      </c>
      <c r="AI465">
        <v>1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R465" t="s">
        <v>107</v>
      </c>
      <c r="AS465" t="e">
        <f ca="1">- Donâ€™t Have family in Syria to _xludf.help me</f>
        <v>#NAME?</v>
      </c>
      <c r="AT465">
        <v>0</v>
      </c>
      <c r="AU465">
        <v>0</v>
      </c>
      <c r="AV465">
        <v>0</v>
      </c>
      <c r="AW465">
        <v>1</v>
      </c>
      <c r="AX465">
        <v>0</v>
      </c>
      <c r="AY465">
        <v>0</v>
      </c>
      <c r="BA465" t="s">
        <v>107</v>
      </c>
      <c r="BB465" t="e">
        <f ca="1">- Useful but _xludf.not as good as a regular degree</f>
        <v>#NAME?</v>
      </c>
      <c r="BD465" t="e">
        <f ca="1">- Nursing / medical care</f>
        <v>#NAME?</v>
      </c>
      <c r="BE465">
        <v>0</v>
      </c>
      <c r="BF465">
        <v>0</v>
      </c>
      <c r="BG465">
        <v>0</v>
      </c>
      <c r="BH465">
        <v>0</v>
      </c>
      <c r="BI465">
        <v>1</v>
      </c>
      <c r="BJ465">
        <v>0</v>
      </c>
      <c r="BK465">
        <v>0</v>
      </c>
      <c r="BL465">
        <v>0</v>
      </c>
      <c r="BN465" t="s">
        <v>107</v>
      </c>
      <c r="BQ465" t="e">
        <f ca="1">- Do _xludf.not _xludf.count towards a recognized qualification</f>
        <v>#NAME?</v>
      </c>
      <c r="BR465">
        <v>0</v>
      </c>
      <c r="BS465">
        <v>1</v>
      </c>
      <c r="BT465">
        <v>0</v>
      </c>
      <c r="BU465">
        <v>0</v>
      </c>
      <c r="BV465">
        <v>0</v>
      </c>
      <c r="BW465">
        <v>0</v>
      </c>
      <c r="BX465" t="s">
        <v>108</v>
      </c>
      <c r="BY465" t="e">
        <f ca="1">- Useful but _xludf.not as good as going to university</f>
        <v>#NAME?</v>
      </c>
      <c r="BZ465">
        <v>1</v>
      </c>
      <c r="CA465">
        <v>0</v>
      </c>
      <c r="CB465">
        <v>0</v>
      </c>
      <c r="CC465">
        <v>0</v>
      </c>
      <c r="CD465">
        <v>0</v>
      </c>
      <c r="CE465" t="e">
        <f ca="1">- Facebook groups/pages</f>
        <v>#NAME?</v>
      </c>
      <c r="CF465">
        <v>0</v>
      </c>
      <c r="CG465">
        <v>0</v>
      </c>
      <c r="CH465">
        <v>0</v>
      </c>
      <c r="CI465">
        <v>0</v>
      </c>
      <c r="CJ465">
        <v>0</v>
      </c>
      <c r="CK465">
        <v>1</v>
      </c>
      <c r="CL465">
        <v>0</v>
      </c>
      <c r="CN465" t="s">
        <v>109</v>
      </c>
      <c r="CO465" t="s">
        <v>110</v>
      </c>
      <c r="CP465" t="s">
        <v>111</v>
      </c>
      <c r="CQ465">
        <v>3955129</v>
      </c>
      <c r="CR465" t="s">
        <v>1428</v>
      </c>
      <c r="CS465" t="s">
        <v>1429</v>
      </c>
      <c r="CT465">
        <v>465</v>
      </c>
    </row>
    <row r="466" spans="1:98">
      <c r="A466">
        <v>465</v>
      </c>
      <c r="B466" t="s">
        <v>224</v>
      </c>
      <c r="C466">
        <v>25</v>
      </c>
      <c r="D466" t="s">
        <v>98</v>
      </c>
      <c r="E466" t="s">
        <v>156</v>
      </c>
      <c r="F466" t="s">
        <v>100</v>
      </c>
      <c r="G466" t="s">
        <v>117</v>
      </c>
      <c r="J466" t="s">
        <v>103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1</v>
      </c>
      <c r="Q466">
        <v>0</v>
      </c>
      <c r="R466">
        <v>0</v>
      </c>
      <c r="X466" t="s">
        <v>136</v>
      </c>
      <c r="Y466">
        <v>0</v>
      </c>
      <c r="Z466">
        <v>0</v>
      </c>
      <c r="AA466">
        <v>0</v>
      </c>
      <c r="AB466">
        <v>1</v>
      </c>
      <c r="AC466">
        <v>1</v>
      </c>
      <c r="AD466">
        <v>0</v>
      </c>
      <c r="AE466">
        <v>0</v>
      </c>
      <c r="AG466" t="s">
        <v>120</v>
      </c>
      <c r="AH466" t="s">
        <v>786</v>
      </c>
      <c r="AI466">
        <v>0</v>
      </c>
      <c r="AJ466">
        <v>0</v>
      </c>
      <c r="AK466">
        <v>0</v>
      </c>
      <c r="AL466">
        <v>0</v>
      </c>
      <c r="AM466">
        <v>1</v>
      </c>
      <c r="AN466">
        <v>0</v>
      </c>
      <c r="AO466">
        <v>0</v>
      </c>
      <c r="AP466">
        <v>0</v>
      </c>
      <c r="BA466" t="s">
        <v>107</v>
      </c>
      <c r="BB466" t="e">
        <f ca="1">- Useful but _xludf.not as good as a regular degree</f>
        <v>#NAME?</v>
      </c>
      <c r="BD466" t="e">
        <f ca="1">- I am _xludf.not interested in vocational education</f>
        <v>#NAME?</v>
      </c>
      <c r="BE466">
        <v>1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N466" t="s">
        <v>107</v>
      </c>
      <c r="BQ466" t="e">
        <f ca="1">- Do _xludf.not _xludf.count towards a recognized qualification - Donâ€™t know how to _xludf.find/enroll in a suitable program</f>
        <v>#NAME?</v>
      </c>
      <c r="BR466">
        <v>0</v>
      </c>
      <c r="BS466">
        <v>1</v>
      </c>
      <c r="BT466">
        <v>0</v>
      </c>
      <c r="BU466">
        <v>1</v>
      </c>
      <c r="BV466">
        <v>0</v>
      </c>
      <c r="BW466">
        <v>0</v>
      </c>
      <c r="BX466" t="s">
        <v>108</v>
      </c>
      <c r="BY466" t="e">
        <f ca="1">- Useful but _xludf.not as good as going to university</f>
        <v>#NAME?</v>
      </c>
      <c r="BZ466">
        <v>1</v>
      </c>
      <c r="CA466">
        <v>0</v>
      </c>
      <c r="CB466">
        <v>0</v>
      </c>
      <c r="CC466">
        <v>0</v>
      </c>
      <c r="CD466">
        <v>0</v>
      </c>
      <c r="CE466" t="e">
        <f ca="1">- Facebook groups/pages  - Friends</f>
        <v>#NAME?</v>
      </c>
      <c r="CF466">
        <v>1</v>
      </c>
      <c r="CG466">
        <v>0</v>
      </c>
      <c r="CH466">
        <v>0</v>
      </c>
      <c r="CI466">
        <v>0</v>
      </c>
      <c r="CJ466">
        <v>0</v>
      </c>
      <c r="CK466">
        <v>1</v>
      </c>
      <c r="CL466">
        <v>0</v>
      </c>
      <c r="CN466" t="s">
        <v>109</v>
      </c>
      <c r="CO466" t="s">
        <v>110</v>
      </c>
      <c r="CP466" t="s">
        <v>111</v>
      </c>
      <c r="CQ466">
        <v>3955273</v>
      </c>
      <c r="CR466" t="s">
        <v>1430</v>
      </c>
      <c r="CS466" t="s">
        <v>1431</v>
      </c>
      <c r="CT466">
        <v>466</v>
      </c>
    </row>
    <row r="467" spans="1:98">
      <c r="A467">
        <v>466</v>
      </c>
      <c r="B467" t="s">
        <v>97</v>
      </c>
      <c r="C467">
        <v>20</v>
      </c>
      <c r="D467" t="s">
        <v>98</v>
      </c>
      <c r="E467" t="s">
        <v>177</v>
      </c>
      <c r="F467" t="s">
        <v>183</v>
      </c>
      <c r="G467" t="s">
        <v>117</v>
      </c>
      <c r="J467" t="s">
        <v>237</v>
      </c>
      <c r="K467">
        <v>0</v>
      </c>
      <c r="L467">
        <v>0</v>
      </c>
      <c r="M467">
        <v>1</v>
      </c>
      <c r="N467">
        <v>1</v>
      </c>
      <c r="O467">
        <v>0</v>
      </c>
      <c r="P467">
        <v>0</v>
      </c>
      <c r="Q467">
        <v>0</v>
      </c>
      <c r="R467">
        <v>0</v>
      </c>
      <c r="X467" t="s">
        <v>535</v>
      </c>
      <c r="Y467">
        <v>0</v>
      </c>
      <c r="Z467">
        <v>1</v>
      </c>
      <c r="AA467">
        <v>0</v>
      </c>
      <c r="AB467">
        <v>1</v>
      </c>
      <c r="AC467">
        <v>0</v>
      </c>
      <c r="AD467">
        <v>0</v>
      </c>
      <c r="AE467">
        <v>0</v>
      </c>
      <c r="AG467" t="s">
        <v>120</v>
      </c>
      <c r="AH467" t="s">
        <v>129</v>
      </c>
      <c r="AI467">
        <v>0</v>
      </c>
      <c r="AJ467">
        <v>1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BA467" t="s">
        <v>106</v>
      </c>
      <c r="BB467" t="e">
        <f ca="1">- Useful but _xludf.not as good as a regular degree</f>
        <v>#NAME?</v>
      </c>
      <c r="BD467" t="e">
        <f ca="1">- Project Management / Accountancy - Tourism / Restaurant _xludf.and hotel Management</f>
        <v>#NAME?</v>
      </c>
      <c r="BE467">
        <v>0</v>
      </c>
      <c r="BF467">
        <v>0</v>
      </c>
      <c r="BG467">
        <v>1</v>
      </c>
      <c r="BH467">
        <v>1</v>
      </c>
      <c r="BI467">
        <v>0</v>
      </c>
      <c r="BJ467">
        <v>0</v>
      </c>
      <c r="BK467">
        <v>0</v>
      </c>
      <c r="BL467">
        <v>0</v>
      </c>
      <c r="BN467" t="s">
        <v>107</v>
      </c>
      <c r="BQ467" t="e">
        <f ca="1">- Cannot afford The courses - Donâ€™t know how to _xludf.find/enroll in a suitable program</f>
        <v>#NAME?</v>
      </c>
      <c r="BR467">
        <v>0</v>
      </c>
      <c r="BS467">
        <v>0</v>
      </c>
      <c r="BT467">
        <v>0</v>
      </c>
      <c r="BU467">
        <v>1</v>
      </c>
      <c r="BV467">
        <v>1</v>
      </c>
      <c r="BW467">
        <v>0</v>
      </c>
      <c r="BX467" t="s">
        <v>233</v>
      </c>
      <c r="BY467" t="s">
        <v>199</v>
      </c>
      <c r="BZ467">
        <v>1</v>
      </c>
      <c r="CA467">
        <v>0</v>
      </c>
      <c r="CB467">
        <v>0</v>
      </c>
      <c r="CC467">
        <v>0</v>
      </c>
      <c r="CD467">
        <v>1</v>
      </c>
      <c r="CE467" t="e">
        <f ca="1">- Friends - Teachers</f>
        <v>#NAME?</v>
      </c>
      <c r="CF467">
        <v>1</v>
      </c>
      <c r="CG467">
        <v>0</v>
      </c>
      <c r="CH467">
        <v>1</v>
      </c>
      <c r="CI467">
        <v>0</v>
      </c>
      <c r="CJ467">
        <v>0</v>
      </c>
      <c r="CK467">
        <v>0</v>
      </c>
      <c r="CL467">
        <v>0</v>
      </c>
      <c r="CN467" t="s">
        <v>109</v>
      </c>
      <c r="CO467" t="s">
        <v>110</v>
      </c>
      <c r="CP467" t="s">
        <v>111</v>
      </c>
      <c r="CQ467">
        <v>3955297</v>
      </c>
      <c r="CR467" t="s">
        <v>1432</v>
      </c>
      <c r="CS467" t="s">
        <v>1433</v>
      </c>
      <c r="CT467">
        <v>467</v>
      </c>
    </row>
    <row r="468" spans="1:98">
      <c r="A468">
        <v>467</v>
      </c>
      <c r="B468" t="s">
        <v>1417</v>
      </c>
      <c r="C468">
        <v>29</v>
      </c>
      <c r="D468" t="s">
        <v>98</v>
      </c>
      <c r="E468" t="s">
        <v>379</v>
      </c>
      <c r="F468" t="s">
        <v>144</v>
      </c>
      <c r="G468" t="s">
        <v>117</v>
      </c>
      <c r="J468" t="s">
        <v>103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1</v>
      </c>
      <c r="Q468">
        <v>0</v>
      </c>
      <c r="R468">
        <v>0</v>
      </c>
      <c r="X468" t="s">
        <v>127</v>
      </c>
      <c r="Y468">
        <v>0</v>
      </c>
      <c r="Z468">
        <v>0</v>
      </c>
      <c r="AA468">
        <v>0</v>
      </c>
      <c r="AB468">
        <v>1</v>
      </c>
      <c r="AC468">
        <v>0</v>
      </c>
      <c r="AD468">
        <v>0</v>
      </c>
      <c r="AE468">
        <v>0</v>
      </c>
      <c r="AG468" t="s">
        <v>120</v>
      </c>
      <c r="AH468" t="s">
        <v>1160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1</v>
      </c>
      <c r="AO468">
        <v>0</v>
      </c>
      <c r="AP468">
        <v>1</v>
      </c>
      <c r="BA468" t="s">
        <v>107</v>
      </c>
      <c r="BB468" t="e">
        <f ca="1">- Useful but _xludf.not as good as a regular degree</f>
        <v>#NAME?</v>
      </c>
      <c r="BD468" t="e">
        <f ca="1">- I am _xludf.not interested in vocational education</f>
        <v>#NAME?</v>
      </c>
      <c r="BE468">
        <v>1</v>
      </c>
      <c r="BF468">
        <v>0</v>
      </c>
      <c r="BG468">
        <v>0</v>
      </c>
      <c r="BH468">
        <v>0</v>
      </c>
      <c r="BI468">
        <v>0</v>
      </c>
      <c r="BJ468">
        <v>0</v>
      </c>
      <c r="BK468">
        <v>0</v>
      </c>
      <c r="BL468">
        <v>0</v>
      </c>
      <c r="BN468" t="s">
        <v>107</v>
      </c>
      <c r="BQ468" t="e">
        <f ca="1">- Cannot afford The courses</f>
        <v>#NAME?</v>
      </c>
      <c r="BR468">
        <v>0</v>
      </c>
      <c r="BS468">
        <v>0</v>
      </c>
      <c r="BT468">
        <v>0</v>
      </c>
      <c r="BU468">
        <v>0</v>
      </c>
      <c r="BV468">
        <v>1</v>
      </c>
      <c r="BW468">
        <v>0</v>
      </c>
      <c r="BX468" t="s">
        <v>108</v>
      </c>
      <c r="BY468" t="e">
        <f ca="1">- Useful but _xludf.not as good as going to university  - Difficult to access</f>
        <v>#NAME?</v>
      </c>
      <c r="BZ468">
        <v>1</v>
      </c>
      <c r="CA468">
        <v>0</v>
      </c>
      <c r="CB468">
        <v>0</v>
      </c>
      <c r="CC468">
        <v>1</v>
      </c>
      <c r="CD468">
        <v>0</v>
      </c>
      <c r="CE468" t="e">
        <f ca="1">- Friends</f>
        <v>#NAME?</v>
      </c>
      <c r="CF468">
        <v>1</v>
      </c>
      <c r="CG468">
        <v>0</v>
      </c>
      <c r="CH468">
        <v>0</v>
      </c>
      <c r="CI468">
        <v>0</v>
      </c>
      <c r="CJ468">
        <v>0</v>
      </c>
      <c r="CK468">
        <v>0</v>
      </c>
      <c r="CL468">
        <v>0</v>
      </c>
      <c r="CN468" t="s">
        <v>109</v>
      </c>
      <c r="CO468" t="s">
        <v>110</v>
      </c>
      <c r="CP468" t="s">
        <v>111</v>
      </c>
      <c r="CQ468">
        <v>3955343</v>
      </c>
      <c r="CR468" t="s">
        <v>1434</v>
      </c>
      <c r="CS468" t="s">
        <v>1435</v>
      </c>
      <c r="CT468">
        <v>468</v>
      </c>
    </row>
    <row r="469" spans="1:98">
      <c r="A469">
        <v>468</v>
      </c>
      <c r="B469" t="s">
        <v>245</v>
      </c>
      <c r="C469">
        <v>17</v>
      </c>
      <c r="D469" t="s">
        <v>98</v>
      </c>
      <c r="E469" t="s">
        <v>177</v>
      </c>
      <c r="F469" t="s">
        <v>183</v>
      </c>
      <c r="G469" t="s">
        <v>117</v>
      </c>
      <c r="J469" t="s">
        <v>559</v>
      </c>
      <c r="K469">
        <v>0</v>
      </c>
      <c r="L469">
        <v>0</v>
      </c>
      <c r="M469">
        <v>0</v>
      </c>
      <c r="N469">
        <v>0</v>
      </c>
      <c r="O469">
        <v>1</v>
      </c>
      <c r="P469">
        <v>0</v>
      </c>
      <c r="Q469">
        <v>0</v>
      </c>
      <c r="R469">
        <v>1</v>
      </c>
      <c r="X469" t="s">
        <v>263</v>
      </c>
      <c r="Y469">
        <v>1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G469" t="s">
        <v>120</v>
      </c>
      <c r="AH469" t="s">
        <v>184</v>
      </c>
      <c r="AI469">
        <v>1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R469" t="s">
        <v>106</v>
      </c>
      <c r="AS469" t="e">
        <f ca="1">- Retrieving papers is expensive _xludf.now _xludf.and I Do _xludf.not Have The money - Donâ€™t Have family in Syria to _xludf.help me</f>
        <v>#NAME?</v>
      </c>
      <c r="AT469">
        <v>0</v>
      </c>
      <c r="AU469">
        <v>0</v>
      </c>
      <c r="AV469">
        <v>0</v>
      </c>
      <c r="AW469">
        <v>1</v>
      </c>
      <c r="AX469">
        <v>1</v>
      </c>
      <c r="AY469">
        <v>0</v>
      </c>
      <c r="BA469" t="s">
        <v>107</v>
      </c>
      <c r="BB469" t="e">
        <f ca="1">- Useful but _xludf.not as good as a regular degree</f>
        <v>#NAME?</v>
      </c>
      <c r="BD469" t="e">
        <f ca="1">- Nursing / medical care</f>
        <v>#NAME?</v>
      </c>
      <c r="BE469">
        <v>0</v>
      </c>
      <c r="BF469">
        <v>0</v>
      </c>
      <c r="BG469">
        <v>0</v>
      </c>
      <c r="BH469">
        <v>0</v>
      </c>
      <c r="BI469">
        <v>1</v>
      </c>
      <c r="BJ469">
        <v>0</v>
      </c>
      <c r="BK469">
        <v>0</v>
      </c>
      <c r="BL469">
        <v>0</v>
      </c>
      <c r="BN469" t="s">
        <v>107</v>
      </c>
      <c r="BQ469" t="e">
        <f ca="1">- Donâ€™t know how to _xludf.find/enroll in a suitable program</f>
        <v>#NAME?</v>
      </c>
      <c r="BR469">
        <v>0</v>
      </c>
      <c r="BS469">
        <v>0</v>
      </c>
      <c r="BT469">
        <v>0</v>
      </c>
      <c r="BU469">
        <v>1</v>
      </c>
      <c r="BV469">
        <v>0</v>
      </c>
      <c r="BW469">
        <v>0</v>
      </c>
      <c r="BX469" t="s">
        <v>108</v>
      </c>
      <c r="BY469" t="s">
        <v>199</v>
      </c>
      <c r="BZ469">
        <v>1</v>
      </c>
      <c r="CA469">
        <v>0</v>
      </c>
      <c r="CB469">
        <v>0</v>
      </c>
      <c r="CC469">
        <v>0</v>
      </c>
      <c r="CD469">
        <v>1</v>
      </c>
      <c r="CE469" t="e">
        <f ca="1">- Teachers</f>
        <v>#NAME?</v>
      </c>
      <c r="CF469">
        <v>0</v>
      </c>
      <c r="CG469">
        <v>0</v>
      </c>
      <c r="CH469">
        <v>1</v>
      </c>
      <c r="CI469">
        <v>0</v>
      </c>
      <c r="CJ469">
        <v>0</v>
      </c>
      <c r="CK469">
        <v>0</v>
      </c>
      <c r="CL469">
        <v>0</v>
      </c>
      <c r="CN469" t="s">
        <v>109</v>
      </c>
      <c r="CO469" t="s">
        <v>110</v>
      </c>
      <c r="CP469" t="s">
        <v>111</v>
      </c>
      <c r="CQ469">
        <v>3956632</v>
      </c>
      <c r="CR469" t="s">
        <v>1436</v>
      </c>
      <c r="CS469" t="s">
        <v>1437</v>
      </c>
      <c r="CT469">
        <v>469</v>
      </c>
    </row>
    <row r="470" spans="1:98">
      <c r="A470">
        <v>469</v>
      </c>
      <c r="B470" t="s">
        <v>167</v>
      </c>
      <c r="C470">
        <v>19</v>
      </c>
      <c r="D470" t="s">
        <v>115</v>
      </c>
      <c r="E470" t="s">
        <v>168</v>
      </c>
      <c r="F470" t="s">
        <v>169</v>
      </c>
      <c r="G470" t="s">
        <v>117</v>
      </c>
      <c r="J470" t="s">
        <v>118</v>
      </c>
      <c r="K470">
        <v>0</v>
      </c>
      <c r="L470">
        <v>0</v>
      </c>
      <c r="M470">
        <v>0</v>
      </c>
      <c r="N470">
        <v>1</v>
      </c>
      <c r="O470">
        <v>0</v>
      </c>
      <c r="P470">
        <v>0</v>
      </c>
      <c r="Q470">
        <v>0</v>
      </c>
      <c r="R470">
        <v>0</v>
      </c>
      <c r="X470" t="s">
        <v>127</v>
      </c>
      <c r="Y470">
        <v>0</v>
      </c>
      <c r="Z470">
        <v>0</v>
      </c>
      <c r="AA470">
        <v>0</v>
      </c>
      <c r="AB470">
        <v>1</v>
      </c>
      <c r="AC470">
        <v>0</v>
      </c>
      <c r="AD470">
        <v>0</v>
      </c>
      <c r="AE470">
        <v>0</v>
      </c>
      <c r="AG470" t="s">
        <v>120</v>
      </c>
      <c r="AH470" t="s">
        <v>129</v>
      </c>
      <c r="AI470">
        <v>0</v>
      </c>
      <c r="AJ470">
        <v>1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BA470" t="s">
        <v>106</v>
      </c>
      <c r="BB470" t="e">
        <f ca="1">- Useful but _xludf.not as good as a regular degree</f>
        <v>#NAME?</v>
      </c>
      <c r="BD470" t="e">
        <f ca="1">- Tourism / Restaurant _xludf.and hotel Management</f>
        <v>#NAME?</v>
      </c>
      <c r="BE470">
        <v>0</v>
      </c>
      <c r="BF470">
        <v>0</v>
      </c>
      <c r="BG470">
        <v>0</v>
      </c>
      <c r="BH470">
        <v>1</v>
      </c>
      <c r="BI470">
        <v>0</v>
      </c>
      <c r="BJ470">
        <v>0</v>
      </c>
      <c r="BK470">
        <v>0</v>
      </c>
      <c r="BL470">
        <v>0</v>
      </c>
      <c r="BN470" t="s">
        <v>107</v>
      </c>
      <c r="BQ470" t="e">
        <f ca="1">- Cannot afford The courses</f>
        <v>#NAME?</v>
      </c>
      <c r="BR470">
        <v>0</v>
      </c>
      <c r="BS470">
        <v>0</v>
      </c>
      <c r="BT470">
        <v>0</v>
      </c>
      <c r="BU470">
        <v>0</v>
      </c>
      <c r="BV470">
        <v>1</v>
      </c>
      <c r="BW470">
        <v>0</v>
      </c>
      <c r="BX470" t="s">
        <v>108</v>
      </c>
      <c r="BY470" t="e">
        <f ca="1">- Too Difficult to study alone</f>
        <v>#NAME?</v>
      </c>
      <c r="BZ470">
        <v>0</v>
      </c>
      <c r="CA470">
        <v>0</v>
      </c>
      <c r="CB470">
        <v>0</v>
      </c>
      <c r="CC470">
        <v>0</v>
      </c>
      <c r="CD470">
        <v>1</v>
      </c>
      <c r="CE470" t="e">
        <f ca="1">- Facebook groups/pages  - Friends</f>
        <v>#NAME?</v>
      </c>
      <c r="CF470">
        <v>1</v>
      </c>
      <c r="CG470">
        <v>0</v>
      </c>
      <c r="CH470">
        <v>0</v>
      </c>
      <c r="CI470">
        <v>0</v>
      </c>
      <c r="CJ470">
        <v>0</v>
      </c>
      <c r="CK470">
        <v>1</v>
      </c>
      <c r="CL470">
        <v>0</v>
      </c>
      <c r="CN470" t="s">
        <v>109</v>
      </c>
      <c r="CO470" t="s">
        <v>110</v>
      </c>
      <c r="CP470" t="s">
        <v>111</v>
      </c>
      <c r="CQ470">
        <v>3957017</v>
      </c>
      <c r="CR470" t="s">
        <v>1438</v>
      </c>
      <c r="CS470" t="s">
        <v>1439</v>
      </c>
      <c r="CT470">
        <v>470</v>
      </c>
    </row>
    <row r="471" spans="1:98">
      <c r="A471">
        <v>470</v>
      </c>
      <c r="B471" t="s">
        <v>167</v>
      </c>
      <c r="C471">
        <v>21</v>
      </c>
      <c r="D471" t="s">
        <v>115</v>
      </c>
      <c r="E471" t="s">
        <v>156</v>
      </c>
      <c r="F471" t="s">
        <v>169</v>
      </c>
      <c r="G471" t="s">
        <v>117</v>
      </c>
      <c r="J471" t="s">
        <v>1440</v>
      </c>
      <c r="K471">
        <v>0</v>
      </c>
      <c r="L471">
        <v>0</v>
      </c>
      <c r="M471">
        <v>1</v>
      </c>
      <c r="N471">
        <v>0</v>
      </c>
      <c r="O471">
        <v>0</v>
      </c>
      <c r="P471">
        <v>0</v>
      </c>
      <c r="Q471">
        <v>1</v>
      </c>
      <c r="R471">
        <v>1</v>
      </c>
      <c r="X471" t="s">
        <v>136</v>
      </c>
      <c r="Y471">
        <v>0</v>
      </c>
      <c r="Z471">
        <v>0</v>
      </c>
      <c r="AA471">
        <v>0</v>
      </c>
      <c r="AB471">
        <v>1</v>
      </c>
      <c r="AC471">
        <v>1</v>
      </c>
      <c r="AD471">
        <v>0</v>
      </c>
      <c r="AE471">
        <v>0</v>
      </c>
      <c r="AG471" t="s">
        <v>120</v>
      </c>
      <c r="AH471" t="s">
        <v>129</v>
      </c>
      <c r="AI471">
        <v>0</v>
      </c>
      <c r="AJ471">
        <v>1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BA471" t="s">
        <v>107</v>
      </c>
      <c r="BB471" t="e">
        <f ca="1">- Useful but _xludf.not as good as a regular degree</f>
        <v>#NAME?</v>
      </c>
      <c r="BD471" t="e">
        <f ca="1">- I am _xludf.not interested in vocational education</f>
        <v>#NAME?</v>
      </c>
      <c r="BE471">
        <v>1</v>
      </c>
      <c r="BF471">
        <v>0</v>
      </c>
      <c r="BG471">
        <v>0</v>
      </c>
      <c r="BH471">
        <v>0</v>
      </c>
      <c r="BI471">
        <v>0</v>
      </c>
      <c r="BJ471">
        <v>0</v>
      </c>
      <c r="BK471">
        <v>0</v>
      </c>
      <c r="BL471">
        <v>0</v>
      </c>
      <c r="BN471" t="s">
        <v>107</v>
      </c>
      <c r="BQ471" t="e">
        <f ca="1">- Do _xludf.not _xludf.count towards a recognized qualification</f>
        <v>#NAME?</v>
      </c>
      <c r="BR471">
        <v>0</v>
      </c>
      <c r="BS471">
        <v>1</v>
      </c>
      <c r="BT471">
        <v>0</v>
      </c>
      <c r="BU471">
        <v>0</v>
      </c>
      <c r="BV471">
        <v>0</v>
      </c>
      <c r="BW471">
        <v>0</v>
      </c>
      <c r="BX471" t="s">
        <v>108</v>
      </c>
      <c r="BY471" t="e">
        <f ca="1">- _xludf.not worth The _xludf.time _xludf.or money spent on it</f>
        <v>#NAME?</v>
      </c>
      <c r="BZ471">
        <v>0</v>
      </c>
      <c r="CA471">
        <v>1</v>
      </c>
      <c r="CB471">
        <v>0</v>
      </c>
      <c r="CC471">
        <v>0</v>
      </c>
      <c r="CD471">
        <v>0</v>
      </c>
      <c r="CE471" t="e">
        <f ca="1">- Facebook groups/pages</f>
        <v>#NAME?</v>
      </c>
      <c r="CF471">
        <v>0</v>
      </c>
      <c r="CG471">
        <v>0</v>
      </c>
      <c r="CH471">
        <v>0</v>
      </c>
      <c r="CI471">
        <v>0</v>
      </c>
      <c r="CJ471">
        <v>0</v>
      </c>
      <c r="CK471">
        <v>1</v>
      </c>
      <c r="CL471">
        <v>0</v>
      </c>
      <c r="CN471" t="s">
        <v>109</v>
      </c>
      <c r="CO471" t="s">
        <v>110</v>
      </c>
      <c r="CP471" t="s">
        <v>111</v>
      </c>
      <c r="CQ471">
        <v>3957051</v>
      </c>
      <c r="CR471" t="s">
        <v>1441</v>
      </c>
      <c r="CS471" t="s">
        <v>1442</v>
      </c>
      <c r="CT471">
        <v>471</v>
      </c>
    </row>
    <row r="472" spans="1:98">
      <c r="A472">
        <v>471</v>
      </c>
      <c r="B472" t="s">
        <v>97</v>
      </c>
      <c r="C472">
        <v>19</v>
      </c>
      <c r="D472" t="s">
        <v>115</v>
      </c>
      <c r="E472" t="s">
        <v>177</v>
      </c>
      <c r="F472" t="s">
        <v>169</v>
      </c>
      <c r="G472" t="s">
        <v>207</v>
      </c>
      <c r="J472" t="s">
        <v>334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1</v>
      </c>
      <c r="R472">
        <v>1</v>
      </c>
      <c r="X472" t="s">
        <v>127</v>
      </c>
      <c r="Y472">
        <v>0</v>
      </c>
      <c r="Z472">
        <v>0</v>
      </c>
      <c r="AA472">
        <v>0</v>
      </c>
      <c r="AB472">
        <v>1</v>
      </c>
      <c r="AC472">
        <v>0</v>
      </c>
      <c r="AD472">
        <v>0</v>
      </c>
      <c r="AE472">
        <v>0</v>
      </c>
      <c r="AG472" t="s">
        <v>120</v>
      </c>
      <c r="AH472" t="s">
        <v>129</v>
      </c>
      <c r="AI472">
        <v>0</v>
      </c>
      <c r="AJ472">
        <v>1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BA472" t="s">
        <v>107</v>
      </c>
      <c r="BB472" t="e">
        <f ca="1">- Useful but _xludf.not as good as a regular degree</f>
        <v>#NAME?</v>
      </c>
      <c r="BD472" t="e">
        <f ca="1">- Nursing / medical care</f>
        <v>#NAME?</v>
      </c>
      <c r="BE472">
        <v>0</v>
      </c>
      <c r="BF472">
        <v>0</v>
      </c>
      <c r="BG472">
        <v>0</v>
      </c>
      <c r="BH472">
        <v>0</v>
      </c>
      <c r="BI472">
        <v>1</v>
      </c>
      <c r="BJ472">
        <v>0</v>
      </c>
      <c r="BK472">
        <v>0</v>
      </c>
      <c r="BL472">
        <v>0</v>
      </c>
      <c r="BN472" t="s">
        <v>106</v>
      </c>
      <c r="BO472" t="s">
        <v>164</v>
      </c>
      <c r="BX472" t="s">
        <v>108</v>
      </c>
      <c r="BY472" t="e">
        <f ca="1">- Too Difficult to study alone</f>
        <v>#NAME?</v>
      </c>
      <c r="BZ472">
        <v>0</v>
      </c>
      <c r="CA472">
        <v>0</v>
      </c>
      <c r="CB472">
        <v>0</v>
      </c>
      <c r="CC472">
        <v>0</v>
      </c>
      <c r="CD472">
        <v>1</v>
      </c>
      <c r="CE472" t="e">
        <f ca="1">- Facebook groups/pages</f>
        <v>#NAME?</v>
      </c>
      <c r="CF472">
        <v>0</v>
      </c>
      <c r="CG472">
        <v>0</v>
      </c>
      <c r="CH472">
        <v>0</v>
      </c>
      <c r="CI472">
        <v>0</v>
      </c>
      <c r="CJ472">
        <v>0</v>
      </c>
      <c r="CK472">
        <v>1</v>
      </c>
      <c r="CL472">
        <v>0</v>
      </c>
      <c r="CN472" t="s">
        <v>109</v>
      </c>
      <c r="CO472" t="s">
        <v>110</v>
      </c>
      <c r="CP472" t="s">
        <v>111</v>
      </c>
      <c r="CQ472">
        <v>3961270</v>
      </c>
      <c r="CR472" t="s">
        <v>1443</v>
      </c>
      <c r="CS472" t="s">
        <v>1444</v>
      </c>
      <c r="CT472">
        <v>472</v>
      </c>
    </row>
    <row r="473" spans="1:98">
      <c r="A473">
        <v>472</v>
      </c>
      <c r="B473" t="s">
        <v>221</v>
      </c>
      <c r="C473">
        <v>19</v>
      </c>
      <c r="D473" t="s">
        <v>98</v>
      </c>
      <c r="E473" t="s">
        <v>177</v>
      </c>
      <c r="F473" t="s">
        <v>183</v>
      </c>
      <c r="G473" t="s">
        <v>117</v>
      </c>
      <c r="J473" t="s">
        <v>1445</v>
      </c>
      <c r="K473">
        <v>1</v>
      </c>
      <c r="L473">
        <v>0</v>
      </c>
      <c r="M473">
        <v>0</v>
      </c>
      <c r="N473">
        <v>0</v>
      </c>
      <c r="O473">
        <v>1</v>
      </c>
      <c r="P473">
        <v>0</v>
      </c>
      <c r="Q473">
        <v>0</v>
      </c>
      <c r="R473">
        <v>1</v>
      </c>
      <c r="T473" t="s">
        <v>1446</v>
      </c>
      <c r="X473" t="s">
        <v>661</v>
      </c>
      <c r="Y473">
        <v>0</v>
      </c>
      <c r="Z473">
        <v>0</v>
      </c>
      <c r="AA473">
        <v>0</v>
      </c>
      <c r="AB473">
        <v>1</v>
      </c>
      <c r="AC473">
        <v>0</v>
      </c>
      <c r="AD473">
        <v>0</v>
      </c>
      <c r="AE473">
        <v>1</v>
      </c>
      <c r="AF473" t="s">
        <v>1447</v>
      </c>
      <c r="AG473" t="s">
        <v>120</v>
      </c>
      <c r="AH473" t="s">
        <v>139</v>
      </c>
      <c r="AI473">
        <v>0</v>
      </c>
      <c r="AJ473">
        <v>0</v>
      </c>
      <c r="AK473">
        <v>1</v>
      </c>
      <c r="AL473">
        <v>0</v>
      </c>
      <c r="AM473">
        <v>0</v>
      </c>
      <c r="AN473">
        <v>0</v>
      </c>
      <c r="AO473">
        <v>0</v>
      </c>
      <c r="AP473">
        <v>0</v>
      </c>
      <c r="AQ473" t="s">
        <v>1448</v>
      </c>
      <c r="BA473" t="s">
        <v>106</v>
      </c>
      <c r="BB473" t="e">
        <f ca="1">- Useful but _xludf.not as good as a regular degree</f>
        <v>#NAME?</v>
      </c>
      <c r="BD473" t="e">
        <f ca="1">- Nursing / medical care</f>
        <v>#NAME?</v>
      </c>
      <c r="BE473">
        <v>0</v>
      </c>
      <c r="BF473">
        <v>0</v>
      </c>
      <c r="BG473">
        <v>0</v>
      </c>
      <c r="BH473">
        <v>0</v>
      </c>
      <c r="BI473">
        <v>1</v>
      </c>
      <c r="BJ473">
        <v>0</v>
      </c>
      <c r="BK473">
        <v>0</v>
      </c>
      <c r="BL473">
        <v>0</v>
      </c>
      <c r="BN473" t="s">
        <v>107</v>
      </c>
      <c r="BQ473" t="e">
        <f ca="1">- No internet connection / computer - Cannot afford The courses</f>
        <v>#NAME?</v>
      </c>
      <c r="BR473">
        <v>0</v>
      </c>
      <c r="BS473">
        <v>0</v>
      </c>
      <c r="BT473">
        <v>1</v>
      </c>
      <c r="BU473">
        <v>0</v>
      </c>
      <c r="BV473">
        <v>1</v>
      </c>
      <c r="BW473">
        <v>0</v>
      </c>
      <c r="BX473" t="s">
        <v>108</v>
      </c>
      <c r="BY473" t="s">
        <v>199</v>
      </c>
      <c r="BZ473">
        <v>1</v>
      </c>
      <c r="CA473">
        <v>0</v>
      </c>
      <c r="CB473">
        <v>0</v>
      </c>
      <c r="CC473">
        <v>0</v>
      </c>
      <c r="CD473">
        <v>1</v>
      </c>
      <c r="CE473" t="e">
        <f ca="1">- Facebook groups/pages  - Teachers</f>
        <v>#NAME?</v>
      </c>
      <c r="CF473">
        <v>0</v>
      </c>
      <c r="CG473">
        <v>0</v>
      </c>
      <c r="CH473">
        <v>1</v>
      </c>
      <c r="CI473">
        <v>0</v>
      </c>
      <c r="CJ473">
        <v>0</v>
      </c>
      <c r="CK473">
        <v>1</v>
      </c>
      <c r="CL473">
        <v>0</v>
      </c>
      <c r="CN473" t="s">
        <v>109</v>
      </c>
      <c r="CO473" t="s">
        <v>110</v>
      </c>
      <c r="CP473" t="s">
        <v>111</v>
      </c>
      <c r="CQ473">
        <v>3961286</v>
      </c>
      <c r="CR473" t="s">
        <v>1449</v>
      </c>
      <c r="CS473" t="s">
        <v>1450</v>
      </c>
      <c r="CT473">
        <v>473</v>
      </c>
    </row>
    <row r="474" spans="1:98">
      <c r="A474">
        <v>473</v>
      </c>
      <c r="B474" t="s">
        <v>114</v>
      </c>
      <c r="C474">
        <v>20</v>
      </c>
      <c r="D474" t="s">
        <v>98</v>
      </c>
      <c r="E474" t="s">
        <v>177</v>
      </c>
      <c r="F474" t="s">
        <v>169</v>
      </c>
      <c r="G474" t="s">
        <v>101</v>
      </c>
      <c r="H474" t="s">
        <v>230</v>
      </c>
      <c r="U474" t="s">
        <v>145</v>
      </c>
      <c r="AG474" t="s">
        <v>137</v>
      </c>
      <c r="AH474" t="s">
        <v>129</v>
      </c>
      <c r="AI474">
        <v>0</v>
      </c>
      <c r="AJ474">
        <v>1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BA474" t="s">
        <v>107</v>
      </c>
      <c r="BB474" t="e">
        <f ca="1">- Useful but _xludf.not as good as a regular degree</f>
        <v>#NAME?</v>
      </c>
      <c r="BD474" t="e">
        <f ca="1">- Project Management / Accountancy - Nursing / medical care</f>
        <v>#NAME?</v>
      </c>
      <c r="BE474">
        <v>0</v>
      </c>
      <c r="BF474">
        <v>0</v>
      </c>
      <c r="BG474">
        <v>1</v>
      </c>
      <c r="BH474">
        <v>0</v>
      </c>
      <c r="BI474">
        <v>1</v>
      </c>
      <c r="BJ474">
        <v>0</v>
      </c>
      <c r="BK474">
        <v>0</v>
      </c>
      <c r="BL474">
        <v>0</v>
      </c>
      <c r="BN474" t="s">
        <v>107</v>
      </c>
      <c r="BQ474" t="e">
        <f ca="1">- Do _xludf.not _xludf.count towards a recognized qualification - Cannot afford The courses</f>
        <v>#NAME?</v>
      </c>
      <c r="BR474">
        <v>0</v>
      </c>
      <c r="BS474">
        <v>1</v>
      </c>
      <c r="BT474">
        <v>0</v>
      </c>
      <c r="BU474">
        <v>0</v>
      </c>
      <c r="BV474">
        <v>1</v>
      </c>
      <c r="BW474">
        <v>0</v>
      </c>
      <c r="BX474" t="s">
        <v>108</v>
      </c>
      <c r="BY474" t="e">
        <f ca="1">- Useful but _xludf.not as good as going to university</f>
        <v>#NAME?</v>
      </c>
      <c r="BZ474">
        <v>1</v>
      </c>
      <c r="CA474">
        <v>0</v>
      </c>
      <c r="CB474">
        <v>0</v>
      </c>
      <c r="CC474">
        <v>0</v>
      </c>
      <c r="CD474">
        <v>0</v>
      </c>
      <c r="CE474" t="e">
        <f ca="1">- Facebook groups/pages</f>
        <v>#NAME?</v>
      </c>
      <c r="CF474">
        <v>0</v>
      </c>
      <c r="CG474">
        <v>0</v>
      </c>
      <c r="CH474">
        <v>0</v>
      </c>
      <c r="CI474">
        <v>0</v>
      </c>
      <c r="CJ474">
        <v>0</v>
      </c>
      <c r="CK474">
        <v>1</v>
      </c>
      <c r="CL474">
        <v>0</v>
      </c>
      <c r="CN474" t="s">
        <v>109</v>
      </c>
      <c r="CO474" t="s">
        <v>110</v>
      </c>
      <c r="CP474" t="s">
        <v>111</v>
      </c>
      <c r="CQ474">
        <v>4289884</v>
      </c>
      <c r="CR474" t="s">
        <v>1451</v>
      </c>
      <c r="CS474" t="s">
        <v>1452</v>
      </c>
      <c r="CT474">
        <v>474</v>
      </c>
    </row>
    <row r="475" spans="1:98">
      <c r="A475">
        <v>474</v>
      </c>
      <c r="B475" t="s">
        <v>224</v>
      </c>
      <c r="C475">
        <v>45</v>
      </c>
      <c r="D475" t="s">
        <v>115</v>
      </c>
      <c r="E475" t="s">
        <v>124</v>
      </c>
      <c r="F475" t="s">
        <v>144</v>
      </c>
      <c r="G475" t="s">
        <v>117</v>
      </c>
      <c r="J475" t="s">
        <v>297</v>
      </c>
      <c r="K475">
        <v>0</v>
      </c>
      <c r="L475">
        <v>0</v>
      </c>
      <c r="M475">
        <v>0</v>
      </c>
      <c r="N475">
        <v>1</v>
      </c>
      <c r="O475">
        <v>0</v>
      </c>
      <c r="P475">
        <v>0</v>
      </c>
      <c r="Q475">
        <v>1</v>
      </c>
      <c r="R475">
        <v>0</v>
      </c>
      <c r="X475" t="s">
        <v>440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1</v>
      </c>
      <c r="AE475">
        <v>0</v>
      </c>
      <c r="AG475" t="s">
        <v>120</v>
      </c>
      <c r="AH475" t="s">
        <v>163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1</v>
      </c>
      <c r="AP475">
        <v>0</v>
      </c>
      <c r="BA475" t="s">
        <v>107</v>
      </c>
      <c r="BB475" t="e">
        <f ca="1">- Useful but _xludf.not as good as a regular degree</f>
        <v>#NAME?</v>
      </c>
      <c r="BD475" t="e">
        <f ca="1">- Project Management / Accountancy - Tourism / Restaurant _xludf.and hotel Management</f>
        <v>#NAME?</v>
      </c>
      <c r="BE475">
        <v>0</v>
      </c>
      <c r="BF475">
        <v>0</v>
      </c>
      <c r="BG475">
        <v>1</v>
      </c>
      <c r="BH475">
        <v>1</v>
      </c>
      <c r="BI475">
        <v>0</v>
      </c>
      <c r="BJ475">
        <v>0</v>
      </c>
      <c r="BK475">
        <v>0</v>
      </c>
      <c r="BL475">
        <v>0</v>
      </c>
      <c r="BN475" t="s">
        <v>107</v>
      </c>
      <c r="BQ475" t="e">
        <f ca="1">- Cannot afford The courses - Donâ€™t know how to _xludf.find/enroll in a suitable program</f>
        <v>#NAME?</v>
      </c>
      <c r="BR475">
        <v>0</v>
      </c>
      <c r="BS475">
        <v>0</v>
      </c>
      <c r="BT475">
        <v>0</v>
      </c>
      <c r="BU475">
        <v>1</v>
      </c>
      <c r="BV475">
        <v>1</v>
      </c>
      <c r="BW475">
        <v>0</v>
      </c>
      <c r="BX475" t="s">
        <v>108</v>
      </c>
      <c r="BY475" t="s">
        <v>338</v>
      </c>
      <c r="BZ475">
        <v>0</v>
      </c>
      <c r="CA475">
        <v>0</v>
      </c>
      <c r="CB475">
        <v>0</v>
      </c>
      <c r="CC475">
        <v>1</v>
      </c>
      <c r="CD475">
        <v>1</v>
      </c>
      <c r="CE475" t="e">
        <f ca="1">- Facebook groups/pages  - Friends</f>
        <v>#NAME?</v>
      </c>
      <c r="CF475">
        <v>1</v>
      </c>
      <c r="CG475">
        <v>0</v>
      </c>
      <c r="CH475">
        <v>0</v>
      </c>
      <c r="CI475">
        <v>0</v>
      </c>
      <c r="CJ475">
        <v>0</v>
      </c>
      <c r="CK475">
        <v>1</v>
      </c>
      <c r="CL475">
        <v>0</v>
      </c>
      <c r="CN475" t="s">
        <v>109</v>
      </c>
      <c r="CO475" t="s">
        <v>110</v>
      </c>
      <c r="CP475" t="s">
        <v>111</v>
      </c>
      <c r="CQ475">
        <v>3963884</v>
      </c>
      <c r="CR475" t="s">
        <v>1453</v>
      </c>
      <c r="CS475" t="s">
        <v>1454</v>
      </c>
      <c r="CT475">
        <v>475</v>
      </c>
    </row>
    <row r="476" spans="1:98">
      <c r="A476">
        <v>475</v>
      </c>
      <c r="B476" t="s">
        <v>224</v>
      </c>
      <c r="C476">
        <v>18</v>
      </c>
      <c r="D476" t="s">
        <v>98</v>
      </c>
      <c r="E476" t="s">
        <v>99</v>
      </c>
      <c r="F476" t="s">
        <v>169</v>
      </c>
      <c r="G476" t="s">
        <v>207</v>
      </c>
      <c r="J476" t="s">
        <v>126</v>
      </c>
      <c r="K476">
        <v>0</v>
      </c>
      <c r="L476">
        <v>0</v>
      </c>
      <c r="M476">
        <v>0</v>
      </c>
      <c r="N476">
        <v>0</v>
      </c>
      <c r="O476">
        <v>1</v>
      </c>
      <c r="P476">
        <v>0</v>
      </c>
      <c r="Q476">
        <v>1</v>
      </c>
      <c r="R476">
        <v>0</v>
      </c>
      <c r="X476" t="s">
        <v>136</v>
      </c>
      <c r="Y476">
        <v>0</v>
      </c>
      <c r="Z476">
        <v>0</v>
      </c>
      <c r="AA476">
        <v>0</v>
      </c>
      <c r="AB476">
        <v>1</v>
      </c>
      <c r="AC476">
        <v>1</v>
      </c>
      <c r="AD476">
        <v>0</v>
      </c>
      <c r="AE476">
        <v>0</v>
      </c>
      <c r="AG476" t="s">
        <v>137</v>
      </c>
      <c r="AH476" t="s">
        <v>129</v>
      </c>
      <c r="AI476">
        <v>0</v>
      </c>
      <c r="AJ476">
        <v>1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BA476" t="s">
        <v>107</v>
      </c>
      <c r="BB476" t="e">
        <f ca="1">- Very Useful _xludf.and provides a job opportunity _xludf.right away.</f>
        <v>#NAME?</v>
      </c>
      <c r="BD476" t="e">
        <f ca="1">- Project Management / Accountancy - Tourism / Restaurant _xludf.and hotel Management</f>
        <v>#NAME?</v>
      </c>
      <c r="BE476">
        <v>0</v>
      </c>
      <c r="BF476">
        <v>0</v>
      </c>
      <c r="BG476">
        <v>1</v>
      </c>
      <c r="BH476">
        <v>1</v>
      </c>
      <c r="BI476">
        <v>0</v>
      </c>
      <c r="BJ476">
        <v>0</v>
      </c>
      <c r="BK476">
        <v>0</v>
      </c>
      <c r="BL476">
        <v>0</v>
      </c>
      <c r="BN476" t="s">
        <v>107</v>
      </c>
      <c r="BQ476" t="e">
        <f ca="1">- Donâ€™t know how to _xludf.find/enroll in a suitable program</f>
        <v>#NAME?</v>
      </c>
      <c r="BR476">
        <v>0</v>
      </c>
      <c r="BS476">
        <v>0</v>
      </c>
      <c r="BT476">
        <v>0</v>
      </c>
      <c r="BU476">
        <v>1</v>
      </c>
      <c r="BV476">
        <v>0</v>
      </c>
      <c r="BW476">
        <v>0</v>
      </c>
      <c r="BX476" t="s">
        <v>108</v>
      </c>
      <c r="BY476" t="e">
        <f ca="1">- Too Difficult to study alone</f>
        <v>#NAME?</v>
      </c>
      <c r="BZ476">
        <v>0</v>
      </c>
      <c r="CA476">
        <v>0</v>
      </c>
      <c r="CB476">
        <v>0</v>
      </c>
      <c r="CC476">
        <v>0</v>
      </c>
      <c r="CD476">
        <v>1</v>
      </c>
      <c r="CE476" t="e">
        <f ca="1">- Facebook groups/pages  - Friends</f>
        <v>#NAME?</v>
      </c>
      <c r="CF476">
        <v>1</v>
      </c>
      <c r="CG476">
        <v>0</v>
      </c>
      <c r="CH476">
        <v>0</v>
      </c>
      <c r="CI476">
        <v>0</v>
      </c>
      <c r="CJ476">
        <v>0</v>
      </c>
      <c r="CK476">
        <v>1</v>
      </c>
      <c r="CL476">
        <v>0</v>
      </c>
      <c r="CN476" t="s">
        <v>109</v>
      </c>
      <c r="CO476" t="s">
        <v>110</v>
      </c>
      <c r="CP476" t="s">
        <v>111</v>
      </c>
      <c r="CQ476">
        <v>3974769</v>
      </c>
      <c r="CR476" t="s">
        <v>1455</v>
      </c>
      <c r="CS476" t="s">
        <v>1456</v>
      </c>
      <c r="CT476">
        <v>476</v>
      </c>
    </row>
    <row r="477" spans="1:98">
      <c r="A477">
        <v>476</v>
      </c>
      <c r="B477" t="s">
        <v>97</v>
      </c>
      <c r="C477">
        <v>25</v>
      </c>
      <c r="D477" t="s">
        <v>115</v>
      </c>
      <c r="E477" t="s">
        <v>177</v>
      </c>
      <c r="F477" t="s">
        <v>169</v>
      </c>
      <c r="G477" t="s">
        <v>117</v>
      </c>
      <c r="J477" t="s">
        <v>103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1</v>
      </c>
      <c r="Q477">
        <v>0</v>
      </c>
      <c r="R477">
        <v>0</v>
      </c>
      <c r="X477" t="s">
        <v>127</v>
      </c>
      <c r="Y477">
        <v>0</v>
      </c>
      <c r="Z477">
        <v>0</v>
      </c>
      <c r="AA477">
        <v>0</v>
      </c>
      <c r="AB477">
        <v>1</v>
      </c>
      <c r="AC477">
        <v>0</v>
      </c>
      <c r="AD477">
        <v>0</v>
      </c>
      <c r="AE477">
        <v>0</v>
      </c>
      <c r="AG477" t="s">
        <v>120</v>
      </c>
      <c r="AH477" t="s">
        <v>129</v>
      </c>
      <c r="AI477">
        <v>0</v>
      </c>
      <c r="AJ477">
        <v>1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BA477" t="s">
        <v>106</v>
      </c>
      <c r="BB477" t="e">
        <f ca="1">- Very Useful _xludf.and provides a job opportunity _xludf.right away.</f>
        <v>#NAME?</v>
      </c>
      <c r="BD477" t="e">
        <f ca="1">- Project Management / Accountancy - Tourism / Restaurant _xludf.and hotel Management</f>
        <v>#NAME?</v>
      </c>
      <c r="BE477">
        <v>0</v>
      </c>
      <c r="BF477">
        <v>0</v>
      </c>
      <c r="BG477">
        <v>1</v>
      </c>
      <c r="BH477">
        <v>1</v>
      </c>
      <c r="BI477">
        <v>0</v>
      </c>
      <c r="BJ477">
        <v>0</v>
      </c>
      <c r="BK477">
        <v>0</v>
      </c>
      <c r="BL477">
        <v>0</v>
      </c>
      <c r="BN477" t="s">
        <v>107</v>
      </c>
      <c r="BQ477" t="e">
        <f ca="1">- No internet connection / computer</f>
        <v>#NAME?</v>
      </c>
      <c r="BR477">
        <v>0</v>
      </c>
      <c r="BS477">
        <v>0</v>
      </c>
      <c r="BT477">
        <v>1</v>
      </c>
      <c r="BU477">
        <v>0</v>
      </c>
      <c r="BV477">
        <v>0</v>
      </c>
      <c r="BW477">
        <v>0</v>
      </c>
      <c r="BX477" t="s">
        <v>179</v>
      </c>
      <c r="BY477" t="e">
        <f ca="1">- Very Useful, as good as a regular degree</f>
        <v>#NAME?</v>
      </c>
      <c r="BZ477">
        <v>0</v>
      </c>
      <c r="CA477">
        <v>0</v>
      </c>
      <c r="CB477">
        <v>1</v>
      </c>
      <c r="CC477">
        <v>0</v>
      </c>
      <c r="CD477">
        <v>0</v>
      </c>
      <c r="CE477" t="e">
        <f ca="1">- Teachers</f>
        <v>#NAME?</v>
      </c>
      <c r="CF477">
        <v>0</v>
      </c>
      <c r="CG477">
        <v>0</v>
      </c>
      <c r="CH477">
        <v>1</v>
      </c>
      <c r="CI477">
        <v>0</v>
      </c>
      <c r="CJ477">
        <v>0</v>
      </c>
      <c r="CK477">
        <v>0</v>
      </c>
      <c r="CL477">
        <v>0</v>
      </c>
      <c r="CN477" t="s">
        <v>109</v>
      </c>
      <c r="CO477" t="s">
        <v>110</v>
      </c>
      <c r="CP477" t="s">
        <v>111</v>
      </c>
      <c r="CQ477">
        <v>4156204</v>
      </c>
      <c r="CR477" t="s">
        <v>1457</v>
      </c>
      <c r="CS477" t="s">
        <v>1458</v>
      </c>
      <c r="CT477">
        <v>477</v>
      </c>
    </row>
    <row r="478" spans="1:98">
      <c r="A478">
        <v>477</v>
      </c>
      <c r="B478" t="s">
        <v>114</v>
      </c>
      <c r="C478">
        <v>19</v>
      </c>
      <c r="D478" t="s">
        <v>98</v>
      </c>
      <c r="E478" t="s">
        <v>168</v>
      </c>
      <c r="F478" t="s">
        <v>169</v>
      </c>
      <c r="G478" t="s">
        <v>101</v>
      </c>
      <c r="H478" t="s">
        <v>102</v>
      </c>
      <c r="U478" t="s">
        <v>145</v>
      </c>
      <c r="AG478" t="s">
        <v>104</v>
      </c>
      <c r="AH478" t="s">
        <v>129</v>
      </c>
      <c r="AI478">
        <v>0</v>
      </c>
      <c r="AJ478">
        <v>1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BA478" t="s">
        <v>107</v>
      </c>
      <c r="BB478" t="e">
        <f ca="1">- Useful but _xludf.not as good as a regular degree</f>
        <v>#NAME?</v>
      </c>
      <c r="BD478" t="e">
        <f ca="1">- Project Management / Accountancy - Nursing / medical care</f>
        <v>#NAME?</v>
      </c>
      <c r="BE478">
        <v>0</v>
      </c>
      <c r="BF478">
        <v>0</v>
      </c>
      <c r="BG478">
        <v>1</v>
      </c>
      <c r="BH478">
        <v>0</v>
      </c>
      <c r="BI478">
        <v>1</v>
      </c>
      <c r="BJ478">
        <v>0</v>
      </c>
      <c r="BK478">
        <v>0</v>
      </c>
      <c r="BL478">
        <v>0</v>
      </c>
      <c r="BN478" t="s">
        <v>107</v>
      </c>
      <c r="BQ478" t="e">
        <f ca="1">- Do _xludf.not _xludf.count towards a recognized qualification</f>
        <v>#NAME?</v>
      </c>
      <c r="BR478">
        <v>0</v>
      </c>
      <c r="BS478">
        <v>1</v>
      </c>
      <c r="BT478">
        <v>0</v>
      </c>
      <c r="BU478">
        <v>0</v>
      </c>
      <c r="BV478">
        <v>0</v>
      </c>
      <c r="BW478">
        <v>0</v>
      </c>
      <c r="BX478" t="s">
        <v>108</v>
      </c>
      <c r="BY478" t="e">
        <f ca="1">- Too Difficult to study alone</f>
        <v>#NAME?</v>
      </c>
      <c r="BZ478">
        <v>0</v>
      </c>
      <c r="CA478">
        <v>0</v>
      </c>
      <c r="CB478">
        <v>0</v>
      </c>
      <c r="CC478">
        <v>0</v>
      </c>
      <c r="CD478">
        <v>1</v>
      </c>
      <c r="CE478" t="e">
        <f ca="1">- Facebook groups/pages</f>
        <v>#NAME?</v>
      </c>
      <c r="CF478">
        <v>0</v>
      </c>
      <c r="CG478">
        <v>0</v>
      </c>
      <c r="CH478">
        <v>0</v>
      </c>
      <c r="CI478">
        <v>0</v>
      </c>
      <c r="CJ478">
        <v>0</v>
      </c>
      <c r="CK478">
        <v>1</v>
      </c>
      <c r="CL478">
        <v>0</v>
      </c>
      <c r="CN478" t="s">
        <v>109</v>
      </c>
      <c r="CO478" t="s">
        <v>110</v>
      </c>
      <c r="CP478" t="s">
        <v>111</v>
      </c>
      <c r="CQ478">
        <v>4154168</v>
      </c>
      <c r="CR478" t="s">
        <v>1459</v>
      </c>
      <c r="CS478" t="s">
        <v>1460</v>
      </c>
      <c r="CT478">
        <v>478</v>
      </c>
    </row>
    <row r="479" spans="1:98">
      <c r="A479">
        <v>478</v>
      </c>
      <c r="B479" t="s">
        <v>97</v>
      </c>
      <c r="C479">
        <v>17</v>
      </c>
      <c r="D479" t="s">
        <v>115</v>
      </c>
      <c r="E479" t="s">
        <v>156</v>
      </c>
      <c r="F479" t="s">
        <v>169</v>
      </c>
      <c r="G479" t="s">
        <v>207</v>
      </c>
      <c r="J479" t="s">
        <v>152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1</v>
      </c>
      <c r="X479" t="s">
        <v>327</v>
      </c>
      <c r="Y479">
        <v>0</v>
      </c>
      <c r="Z479">
        <v>1</v>
      </c>
      <c r="AA479">
        <v>0</v>
      </c>
      <c r="AB479">
        <v>0</v>
      </c>
      <c r="AC479">
        <v>0</v>
      </c>
      <c r="AD479">
        <v>0</v>
      </c>
      <c r="AE479">
        <v>0</v>
      </c>
      <c r="AG479" t="s">
        <v>120</v>
      </c>
      <c r="AH479" t="s">
        <v>129</v>
      </c>
      <c r="AI479">
        <v>0</v>
      </c>
      <c r="AJ479">
        <v>1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BA479" t="s">
        <v>107</v>
      </c>
      <c r="BB479" t="e">
        <f ca="1">- Useful but _xludf.not as good as a regular degree</f>
        <v>#NAME?</v>
      </c>
      <c r="BD479" t="e">
        <f ca="1">- I am _xludf.not interested in vocational education</f>
        <v>#NAME?</v>
      </c>
      <c r="BE479">
        <v>1</v>
      </c>
      <c r="BF479">
        <v>0</v>
      </c>
      <c r="BG479">
        <v>0</v>
      </c>
      <c r="BH479">
        <v>0</v>
      </c>
      <c r="BI479">
        <v>0</v>
      </c>
      <c r="BJ479">
        <v>0</v>
      </c>
      <c r="BK479">
        <v>0</v>
      </c>
      <c r="BL479">
        <v>0</v>
      </c>
      <c r="BN479" t="s">
        <v>107</v>
      </c>
      <c r="BQ479" t="e">
        <f ca="1">- Donâ€™t know how to _xludf.find/enroll in a suitable program</f>
        <v>#NAME?</v>
      </c>
      <c r="BR479">
        <v>0</v>
      </c>
      <c r="BS479">
        <v>0</v>
      </c>
      <c r="BT479">
        <v>0</v>
      </c>
      <c r="BU479">
        <v>1</v>
      </c>
      <c r="BV479">
        <v>0</v>
      </c>
      <c r="BW479">
        <v>0</v>
      </c>
      <c r="BX479" t="s">
        <v>108</v>
      </c>
      <c r="BY479" t="e">
        <f ca="1">- _xludf.not worth The _xludf.time _xludf.or money spent on it</f>
        <v>#NAME?</v>
      </c>
      <c r="BZ479">
        <v>0</v>
      </c>
      <c r="CA479">
        <v>1</v>
      </c>
      <c r="CB479">
        <v>0</v>
      </c>
      <c r="CC479">
        <v>0</v>
      </c>
      <c r="CD479">
        <v>0</v>
      </c>
      <c r="CE479" t="e">
        <f ca="1">- Facebook groups/pages</f>
        <v>#NAME?</v>
      </c>
      <c r="CF479">
        <v>0</v>
      </c>
      <c r="CG479">
        <v>0</v>
      </c>
      <c r="CH479">
        <v>0</v>
      </c>
      <c r="CI479">
        <v>0</v>
      </c>
      <c r="CJ479">
        <v>0</v>
      </c>
      <c r="CK479">
        <v>1</v>
      </c>
      <c r="CL479">
        <v>0</v>
      </c>
      <c r="CN479" t="s">
        <v>109</v>
      </c>
      <c r="CO479" t="s">
        <v>110</v>
      </c>
      <c r="CP479" t="s">
        <v>111</v>
      </c>
      <c r="CQ479">
        <v>4290288</v>
      </c>
      <c r="CR479" t="s">
        <v>1461</v>
      </c>
      <c r="CS479" t="s">
        <v>1462</v>
      </c>
      <c r="CT479">
        <v>479</v>
      </c>
    </row>
    <row r="480" spans="1:98">
      <c r="A480">
        <v>479</v>
      </c>
      <c r="B480" t="s">
        <v>114</v>
      </c>
      <c r="C480">
        <v>28</v>
      </c>
      <c r="D480" t="s">
        <v>115</v>
      </c>
      <c r="E480" t="s">
        <v>177</v>
      </c>
      <c r="F480" t="s">
        <v>157</v>
      </c>
      <c r="G480" t="s">
        <v>117</v>
      </c>
      <c r="J480" t="s">
        <v>145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1</v>
      </c>
      <c r="R480">
        <v>0</v>
      </c>
      <c r="X480" t="s">
        <v>119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1</v>
      </c>
      <c r="AE480">
        <v>0</v>
      </c>
      <c r="AG480" t="s">
        <v>120</v>
      </c>
      <c r="AH480" t="s">
        <v>198</v>
      </c>
      <c r="AI480">
        <v>0</v>
      </c>
      <c r="AJ480">
        <v>1</v>
      </c>
      <c r="AK480">
        <v>0</v>
      </c>
      <c r="AL480">
        <v>1</v>
      </c>
      <c r="AM480">
        <v>0</v>
      </c>
      <c r="AN480">
        <v>1</v>
      </c>
      <c r="AO480">
        <v>0</v>
      </c>
      <c r="AP480">
        <v>0</v>
      </c>
      <c r="BA480" t="s">
        <v>107</v>
      </c>
      <c r="BB480" t="e">
        <f ca="1">- Very Useful _xludf.and provides a job opportunity _xludf.right away.</f>
        <v>#NAME?</v>
      </c>
      <c r="BD480" t="e">
        <f ca="1">- Mechanics _xludf.and machinery</f>
        <v>#NAME?</v>
      </c>
      <c r="BE480">
        <v>0</v>
      </c>
      <c r="BF480">
        <v>0</v>
      </c>
      <c r="BG480">
        <v>0</v>
      </c>
      <c r="BH480">
        <v>0</v>
      </c>
      <c r="BI480">
        <v>0</v>
      </c>
      <c r="BJ480">
        <v>0</v>
      </c>
      <c r="BK480">
        <v>1</v>
      </c>
      <c r="BL480">
        <v>0</v>
      </c>
      <c r="BN480" t="s">
        <v>107</v>
      </c>
      <c r="BQ480" t="e">
        <f ca="1">- Do _xludf.not _xludf.count towards a recognized qualification</f>
        <v>#NAME?</v>
      </c>
      <c r="BR480">
        <v>0</v>
      </c>
      <c r="BS480">
        <v>1</v>
      </c>
      <c r="BT480">
        <v>0</v>
      </c>
      <c r="BU480">
        <v>0</v>
      </c>
      <c r="BV480">
        <v>0</v>
      </c>
      <c r="BW480">
        <v>0</v>
      </c>
      <c r="BX480" t="s">
        <v>108</v>
      </c>
      <c r="BY480" t="e">
        <f ca="1">- Useful but _xludf.not as good as going to university</f>
        <v>#NAME?</v>
      </c>
      <c r="BZ480">
        <v>1</v>
      </c>
      <c r="CA480">
        <v>0</v>
      </c>
      <c r="CB480">
        <v>0</v>
      </c>
      <c r="CC480">
        <v>0</v>
      </c>
      <c r="CD480">
        <v>0</v>
      </c>
      <c r="CE480" t="e">
        <f ca="1">- Facebook groups/pages  - Friends</f>
        <v>#NAME?</v>
      </c>
      <c r="CF480">
        <v>1</v>
      </c>
      <c r="CG480">
        <v>0</v>
      </c>
      <c r="CH480">
        <v>0</v>
      </c>
      <c r="CI480">
        <v>0</v>
      </c>
      <c r="CJ480">
        <v>0</v>
      </c>
      <c r="CK480">
        <v>1</v>
      </c>
      <c r="CL480">
        <v>0</v>
      </c>
      <c r="CN480" t="s">
        <v>109</v>
      </c>
      <c r="CO480" t="s">
        <v>110</v>
      </c>
      <c r="CP480" t="s">
        <v>111</v>
      </c>
      <c r="CQ480">
        <v>4290206</v>
      </c>
      <c r="CR480" t="s">
        <v>1463</v>
      </c>
      <c r="CS480" t="s">
        <v>1464</v>
      </c>
      <c r="CT480">
        <v>480</v>
      </c>
    </row>
    <row r="481" spans="1:98">
      <c r="A481">
        <v>480</v>
      </c>
      <c r="B481" t="s">
        <v>97</v>
      </c>
      <c r="C481">
        <v>19</v>
      </c>
      <c r="D481" t="s">
        <v>98</v>
      </c>
      <c r="E481" t="s">
        <v>133</v>
      </c>
      <c r="F481" t="s">
        <v>183</v>
      </c>
      <c r="G481" t="s">
        <v>117</v>
      </c>
      <c r="J481" t="s">
        <v>103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1</v>
      </c>
      <c r="Q481">
        <v>0</v>
      </c>
      <c r="R481">
        <v>0</v>
      </c>
      <c r="X481" t="s">
        <v>127</v>
      </c>
      <c r="Y481">
        <v>0</v>
      </c>
      <c r="Z481">
        <v>0</v>
      </c>
      <c r="AA481">
        <v>0</v>
      </c>
      <c r="AB481">
        <v>1</v>
      </c>
      <c r="AC481">
        <v>0</v>
      </c>
      <c r="AD481">
        <v>0</v>
      </c>
      <c r="AE481">
        <v>0</v>
      </c>
      <c r="AG481" t="s">
        <v>120</v>
      </c>
      <c r="AH481" t="s">
        <v>129</v>
      </c>
      <c r="AI481">
        <v>0</v>
      </c>
      <c r="AJ481">
        <v>1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BA481" t="s">
        <v>107</v>
      </c>
      <c r="BB481" t="e">
        <f ca="1">- Useful but _xludf.not as good as a regular degree</f>
        <v>#NAME?</v>
      </c>
      <c r="BD481" t="e">
        <f ca="1">- Nursing / medical care</f>
        <v>#NAME?</v>
      </c>
      <c r="BE481">
        <v>0</v>
      </c>
      <c r="BF481">
        <v>0</v>
      </c>
      <c r="BG481">
        <v>0</v>
      </c>
      <c r="BH481">
        <v>0</v>
      </c>
      <c r="BI481">
        <v>1</v>
      </c>
      <c r="BJ481">
        <v>0</v>
      </c>
      <c r="BK481">
        <v>0</v>
      </c>
      <c r="BL481">
        <v>0</v>
      </c>
      <c r="BN481" t="s">
        <v>107</v>
      </c>
      <c r="BQ481" t="e">
        <f ca="1">- Do _xludf.not _xludf.count towards a recognized qualification</f>
        <v>#NAME?</v>
      </c>
      <c r="BR481">
        <v>0</v>
      </c>
      <c r="BS481">
        <v>1</v>
      </c>
      <c r="BT481">
        <v>0</v>
      </c>
      <c r="BU481">
        <v>0</v>
      </c>
      <c r="BV481">
        <v>0</v>
      </c>
      <c r="BW481">
        <v>0</v>
      </c>
      <c r="BX481" t="s">
        <v>108</v>
      </c>
      <c r="BY481" t="e">
        <f ca="1">- Too Difficult to study alone</f>
        <v>#NAME?</v>
      </c>
      <c r="BZ481">
        <v>0</v>
      </c>
      <c r="CA481">
        <v>0</v>
      </c>
      <c r="CB481">
        <v>0</v>
      </c>
      <c r="CC481">
        <v>0</v>
      </c>
      <c r="CD481">
        <v>1</v>
      </c>
      <c r="CE481" t="e">
        <f ca="1">- Teachers</f>
        <v>#NAME?</v>
      </c>
      <c r="CF481">
        <v>0</v>
      </c>
      <c r="CG481">
        <v>0</v>
      </c>
      <c r="CH481">
        <v>1</v>
      </c>
      <c r="CI481">
        <v>0</v>
      </c>
      <c r="CJ481">
        <v>0</v>
      </c>
      <c r="CK481">
        <v>0</v>
      </c>
      <c r="CL481">
        <v>0</v>
      </c>
      <c r="CN481" t="s">
        <v>109</v>
      </c>
      <c r="CO481" t="s">
        <v>110</v>
      </c>
      <c r="CP481" t="s">
        <v>111</v>
      </c>
      <c r="CQ481">
        <v>4035358</v>
      </c>
      <c r="CR481" t="s">
        <v>1465</v>
      </c>
      <c r="CS481" t="s">
        <v>1466</v>
      </c>
      <c r="CT481">
        <v>481</v>
      </c>
    </row>
    <row r="482" spans="1:98">
      <c r="A482">
        <v>481</v>
      </c>
      <c r="B482" t="s">
        <v>97</v>
      </c>
      <c r="C482">
        <v>28</v>
      </c>
      <c r="D482" t="s">
        <v>115</v>
      </c>
      <c r="E482" t="s">
        <v>133</v>
      </c>
      <c r="F482" t="s">
        <v>144</v>
      </c>
      <c r="G482" t="s">
        <v>117</v>
      </c>
      <c r="J482" t="s">
        <v>254</v>
      </c>
      <c r="K482">
        <v>0</v>
      </c>
      <c r="L482">
        <v>0</v>
      </c>
      <c r="M482">
        <v>0</v>
      </c>
      <c r="N482">
        <v>1</v>
      </c>
      <c r="O482">
        <v>1</v>
      </c>
      <c r="P482">
        <v>0</v>
      </c>
      <c r="Q482">
        <v>0</v>
      </c>
      <c r="R482">
        <v>0</v>
      </c>
      <c r="X482" t="s">
        <v>523</v>
      </c>
      <c r="Y482">
        <v>1</v>
      </c>
      <c r="Z482">
        <v>0</v>
      </c>
      <c r="AA482">
        <v>0</v>
      </c>
      <c r="AB482">
        <v>1</v>
      </c>
      <c r="AC482">
        <v>0</v>
      </c>
      <c r="AD482">
        <v>1</v>
      </c>
      <c r="AE482">
        <v>0</v>
      </c>
      <c r="AG482" t="s">
        <v>120</v>
      </c>
      <c r="AH482" t="s">
        <v>129</v>
      </c>
      <c r="AI482">
        <v>0</v>
      </c>
      <c r="AJ482">
        <v>1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BA482" t="s">
        <v>107</v>
      </c>
      <c r="BB482" t="e">
        <f ca="1">- Very Useful _xludf.and provides a job opportunity _xludf.right away.</f>
        <v>#NAME?</v>
      </c>
      <c r="BD482" t="e">
        <f ca="1">- Project Management / Accountancy - Tourism / Restaurant _xludf.and hotel Management</f>
        <v>#NAME?</v>
      </c>
      <c r="BE482">
        <v>0</v>
      </c>
      <c r="BF482">
        <v>0</v>
      </c>
      <c r="BG482">
        <v>1</v>
      </c>
      <c r="BH482">
        <v>1</v>
      </c>
      <c r="BI482">
        <v>0</v>
      </c>
      <c r="BJ482">
        <v>0</v>
      </c>
      <c r="BK482">
        <v>0</v>
      </c>
      <c r="BL482">
        <v>0</v>
      </c>
      <c r="BN482" t="s">
        <v>107</v>
      </c>
      <c r="BQ482" t="e">
        <f ca="1">- No internet connection / computer</f>
        <v>#NAME?</v>
      </c>
      <c r="BR482">
        <v>0</v>
      </c>
      <c r="BS482">
        <v>0</v>
      </c>
      <c r="BT482">
        <v>1</v>
      </c>
      <c r="BU482">
        <v>0</v>
      </c>
      <c r="BV482">
        <v>0</v>
      </c>
      <c r="BW482">
        <v>0</v>
      </c>
      <c r="BX482" t="s">
        <v>108</v>
      </c>
      <c r="BY482" t="e">
        <f ca="1">- Useful but _xludf.not as good as going to university</f>
        <v>#NAME?</v>
      </c>
      <c r="BZ482">
        <v>1</v>
      </c>
      <c r="CA482">
        <v>0</v>
      </c>
      <c r="CB482">
        <v>0</v>
      </c>
      <c r="CC482">
        <v>0</v>
      </c>
      <c r="CD482">
        <v>0</v>
      </c>
      <c r="CE482" t="e">
        <f ca="1">- Al-Fanar Media - Friends</f>
        <v>#NAME?</v>
      </c>
      <c r="CF482">
        <v>1</v>
      </c>
      <c r="CG482">
        <v>0</v>
      </c>
      <c r="CH482">
        <v>0</v>
      </c>
      <c r="CI482">
        <v>1</v>
      </c>
      <c r="CJ482">
        <v>0</v>
      </c>
      <c r="CK482">
        <v>0</v>
      </c>
      <c r="CL482">
        <v>0</v>
      </c>
      <c r="CN482" t="s">
        <v>109</v>
      </c>
      <c r="CO482" t="s">
        <v>110</v>
      </c>
      <c r="CP482" t="s">
        <v>111</v>
      </c>
      <c r="CQ482">
        <v>4147351</v>
      </c>
      <c r="CR482" t="s">
        <v>1467</v>
      </c>
      <c r="CS482" t="s">
        <v>340</v>
      </c>
      <c r="CT482">
        <v>482</v>
      </c>
    </row>
    <row r="483" spans="1:98">
      <c r="A483">
        <v>482</v>
      </c>
      <c r="B483" t="s">
        <v>97</v>
      </c>
      <c r="C483">
        <v>19</v>
      </c>
      <c r="D483" t="s">
        <v>98</v>
      </c>
      <c r="E483" t="s">
        <v>177</v>
      </c>
      <c r="F483" t="s">
        <v>169</v>
      </c>
      <c r="G483" t="s">
        <v>117</v>
      </c>
      <c r="J483" t="s">
        <v>781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1</v>
      </c>
      <c r="Q483">
        <v>1</v>
      </c>
      <c r="R483">
        <v>0</v>
      </c>
      <c r="X483" t="s">
        <v>127</v>
      </c>
      <c r="Y483">
        <v>0</v>
      </c>
      <c r="Z483">
        <v>0</v>
      </c>
      <c r="AA483">
        <v>0</v>
      </c>
      <c r="AB483">
        <v>1</v>
      </c>
      <c r="AC483">
        <v>0</v>
      </c>
      <c r="AD483">
        <v>0</v>
      </c>
      <c r="AE483">
        <v>0</v>
      </c>
      <c r="AG483" t="s">
        <v>120</v>
      </c>
      <c r="AH483" t="s">
        <v>129</v>
      </c>
      <c r="AI483">
        <v>0</v>
      </c>
      <c r="AJ483">
        <v>1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BA483" t="s">
        <v>106</v>
      </c>
      <c r="BB483" t="e">
        <f ca="1">- Useful but _xludf.not as good as a regular degree</f>
        <v>#NAME?</v>
      </c>
      <c r="BD483" t="e">
        <f ca="1">- Project Management / Accountancy   Other</f>
        <v>#NAME?</v>
      </c>
      <c r="BE483">
        <v>0</v>
      </c>
      <c r="BF483">
        <v>1</v>
      </c>
      <c r="BG483">
        <v>1</v>
      </c>
      <c r="BH483">
        <v>0</v>
      </c>
      <c r="BI483">
        <v>0</v>
      </c>
      <c r="BJ483">
        <v>0</v>
      </c>
      <c r="BK483">
        <v>0</v>
      </c>
      <c r="BL483">
        <v>0</v>
      </c>
      <c r="BM483" t="s">
        <v>1468</v>
      </c>
      <c r="BN483" t="s">
        <v>107</v>
      </c>
      <c r="BQ483" t="e">
        <f ca="1">- Cannot afford The courses - Donâ€™t know how to _xludf.find/enroll in a suitable program</f>
        <v>#NAME?</v>
      </c>
      <c r="BR483">
        <v>0</v>
      </c>
      <c r="BS483">
        <v>0</v>
      </c>
      <c r="BT483">
        <v>0</v>
      </c>
      <c r="BU483">
        <v>1</v>
      </c>
      <c r="BV483">
        <v>1</v>
      </c>
      <c r="BW483">
        <v>0</v>
      </c>
      <c r="BX483" t="s">
        <v>108</v>
      </c>
      <c r="BY483" t="s">
        <v>199</v>
      </c>
      <c r="BZ483">
        <v>1</v>
      </c>
      <c r="CA483">
        <v>0</v>
      </c>
      <c r="CB483">
        <v>0</v>
      </c>
      <c r="CC483">
        <v>0</v>
      </c>
      <c r="CD483">
        <v>1</v>
      </c>
      <c r="CE483" t="e">
        <f ca="1">- Facebook groups/pages</f>
        <v>#NAME?</v>
      </c>
      <c r="CF483">
        <v>0</v>
      </c>
      <c r="CG483">
        <v>0</v>
      </c>
      <c r="CH483">
        <v>0</v>
      </c>
      <c r="CI483">
        <v>0</v>
      </c>
      <c r="CJ483">
        <v>0</v>
      </c>
      <c r="CK483">
        <v>1</v>
      </c>
      <c r="CL483">
        <v>0</v>
      </c>
      <c r="CN483" t="s">
        <v>109</v>
      </c>
      <c r="CO483" t="s">
        <v>110</v>
      </c>
      <c r="CP483" t="s">
        <v>111</v>
      </c>
      <c r="CQ483">
        <v>4147363</v>
      </c>
      <c r="CR483" t="s">
        <v>1469</v>
      </c>
      <c r="CS483" t="s">
        <v>1470</v>
      </c>
      <c r="CT483">
        <v>483</v>
      </c>
    </row>
    <row r="484" spans="1:98">
      <c r="A484">
        <v>483</v>
      </c>
      <c r="B484" t="s">
        <v>1471</v>
      </c>
      <c r="C484">
        <v>27</v>
      </c>
      <c r="D484" t="s">
        <v>98</v>
      </c>
      <c r="E484" t="s">
        <v>151</v>
      </c>
      <c r="F484" t="s">
        <v>169</v>
      </c>
      <c r="G484" t="s">
        <v>117</v>
      </c>
      <c r="J484" t="s">
        <v>187</v>
      </c>
      <c r="K484">
        <v>0</v>
      </c>
      <c r="L484">
        <v>0</v>
      </c>
      <c r="M484">
        <v>1</v>
      </c>
      <c r="N484">
        <v>0</v>
      </c>
      <c r="O484">
        <v>0</v>
      </c>
      <c r="P484">
        <v>0</v>
      </c>
      <c r="Q484">
        <v>0</v>
      </c>
      <c r="R484">
        <v>0</v>
      </c>
      <c r="X484" t="s">
        <v>119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1</v>
      </c>
      <c r="AE484">
        <v>0</v>
      </c>
      <c r="AG484" t="s">
        <v>120</v>
      </c>
      <c r="AH484" t="s">
        <v>184</v>
      </c>
      <c r="AI484">
        <v>1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R484" t="s">
        <v>106</v>
      </c>
      <c r="AS484" t="e">
        <f ca="1">- Donâ€™t Have family in Syria to _xludf.help me</f>
        <v>#NAME?</v>
      </c>
      <c r="AT484">
        <v>0</v>
      </c>
      <c r="AU484">
        <v>0</v>
      </c>
      <c r="AV484">
        <v>0</v>
      </c>
      <c r="AW484">
        <v>1</v>
      </c>
      <c r="AX484">
        <v>0</v>
      </c>
      <c r="AY484">
        <v>0</v>
      </c>
      <c r="BA484" t="s">
        <v>106</v>
      </c>
      <c r="BB484" t="e">
        <f ca="1">- Useful but _xludf.not as good as a regular degree</f>
        <v>#NAME?</v>
      </c>
      <c r="BD484" t="e">
        <f ca="1">- Tourism / Restaurant _xludf.and hotel Management</f>
        <v>#NAME?</v>
      </c>
      <c r="BE484">
        <v>0</v>
      </c>
      <c r="BF484">
        <v>0</v>
      </c>
      <c r="BG484">
        <v>0</v>
      </c>
      <c r="BH484">
        <v>1</v>
      </c>
      <c r="BI484">
        <v>0</v>
      </c>
      <c r="BJ484">
        <v>0</v>
      </c>
      <c r="BK484">
        <v>0</v>
      </c>
      <c r="BL484">
        <v>0</v>
      </c>
      <c r="BN484" t="s">
        <v>107</v>
      </c>
      <c r="BQ484" t="e">
        <f ca="1">- Cannot afford The courses</f>
        <v>#NAME?</v>
      </c>
      <c r="BR484">
        <v>0</v>
      </c>
      <c r="BS484">
        <v>0</v>
      </c>
      <c r="BT484">
        <v>0</v>
      </c>
      <c r="BU484">
        <v>0</v>
      </c>
      <c r="BV484">
        <v>1</v>
      </c>
      <c r="BW484">
        <v>0</v>
      </c>
      <c r="BX484" t="s">
        <v>108</v>
      </c>
      <c r="BY484" t="e">
        <f ca="1">- Useful but _xludf.not as good as going to university</f>
        <v>#NAME?</v>
      </c>
      <c r="BZ484">
        <v>1</v>
      </c>
      <c r="CA484">
        <v>0</v>
      </c>
      <c r="CB484">
        <v>0</v>
      </c>
      <c r="CC484">
        <v>0</v>
      </c>
      <c r="CD484">
        <v>0</v>
      </c>
      <c r="CE484" t="e">
        <f ca="1">- Friends - Teachers</f>
        <v>#NAME?</v>
      </c>
      <c r="CF484">
        <v>1</v>
      </c>
      <c r="CG484">
        <v>0</v>
      </c>
      <c r="CH484">
        <v>1</v>
      </c>
      <c r="CI484">
        <v>0</v>
      </c>
      <c r="CJ484">
        <v>0</v>
      </c>
      <c r="CK484">
        <v>0</v>
      </c>
      <c r="CL484">
        <v>0</v>
      </c>
      <c r="CN484" t="s">
        <v>109</v>
      </c>
      <c r="CO484" t="s">
        <v>110</v>
      </c>
      <c r="CP484" t="s">
        <v>111</v>
      </c>
      <c r="CQ484">
        <v>4147442</v>
      </c>
      <c r="CR484" t="s">
        <v>1472</v>
      </c>
      <c r="CS484" t="s">
        <v>1473</v>
      </c>
      <c r="CT484">
        <v>484</v>
      </c>
    </row>
    <row r="485" spans="1:98">
      <c r="A485">
        <v>484</v>
      </c>
      <c r="B485" t="s">
        <v>221</v>
      </c>
      <c r="C485">
        <v>28</v>
      </c>
      <c r="D485" t="s">
        <v>115</v>
      </c>
      <c r="E485" t="s">
        <v>177</v>
      </c>
      <c r="F485" t="s">
        <v>157</v>
      </c>
      <c r="G485" t="s">
        <v>117</v>
      </c>
      <c r="J485" t="s">
        <v>139</v>
      </c>
      <c r="K485">
        <v>1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T485" t="s">
        <v>1474</v>
      </c>
      <c r="X485" t="s">
        <v>127</v>
      </c>
      <c r="Y485">
        <v>0</v>
      </c>
      <c r="Z485">
        <v>0</v>
      </c>
      <c r="AA485">
        <v>0</v>
      </c>
      <c r="AB485">
        <v>1</v>
      </c>
      <c r="AC485">
        <v>0</v>
      </c>
      <c r="AD485">
        <v>0</v>
      </c>
      <c r="AE485">
        <v>0</v>
      </c>
      <c r="AG485" t="s">
        <v>137</v>
      </c>
      <c r="AH485" t="s">
        <v>273</v>
      </c>
      <c r="AI485">
        <v>0</v>
      </c>
      <c r="AJ485">
        <v>1</v>
      </c>
      <c r="AK485">
        <v>0</v>
      </c>
      <c r="AL485">
        <v>1</v>
      </c>
      <c r="AM485">
        <v>0</v>
      </c>
      <c r="AN485">
        <v>1</v>
      </c>
      <c r="AO485">
        <v>1</v>
      </c>
      <c r="AP485">
        <v>0</v>
      </c>
      <c r="BA485" t="s">
        <v>107</v>
      </c>
      <c r="BB485" t="e">
        <f ca="1">- Very Useful _xludf.and provides a job opportunity _xludf.right away.</f>
        <v>#NAME?</v>
      </c>
      <c r="BD485" t="e">
        <f ca="1">- Project Management / Accountancy - Tourism / Restaurant _xludf.and hotel Management</f>
        <v>#NAME?</v>
      </c>
      <c r="BE485">
        <v>0</v>
      </c>
      <c r="BF485">
        <v>0</v>
      </c>
      <c r="BG485">
        <v>1</v>
      </c>
      <c r="BH485">
        <v>1</v>
      </c>
      <c r="BI485">
        <v>0</v>
      </c>
      <c r="BJ485">
        <v>0</v>
      </c>
      <c r="BK485">
        <v>0</v>
      </c>
      <c r="BL485">
        <v>0</v>
      </c>
      <c r="BN485" t="s">
        <v>107</v>
      </c>
      <c r="BQ485" t="e">
        <f ca="1">- Do _xludf.not _xludf.count towards a recognized qualification - Cannot afford The courses</f>
        <v>#NAME?</v>
      </c>
      <c r="BR485">
        <v>0</v>
      </c>
      <c r="BS485">
        <v>1</v>
      </c>
      <c r="BT485">
        <v>0</v>
      </c>
      <c r="BU485">
        <v>0</v>
      </c>
      <c r="BV485">
        <v>1</v>
      </c>
      <c r="BW485">
        <v>0</v>
      </c>
      <c r="BX485" t="s">
        <v>108</v>
      </c>
      <c r="BY485" t="s">
        <v>199</v>
      </c>
      <c r="BZ485">
        <v>1</v>
      </c>
      <c r="CA485">
        <v>0</v>
      </c>
      <c r="CB485">
        <v>0</v>
      </c>
      <c r="CC485">
        <v>0</v>
      </c>
      <c r="CD485">
        <v>1</v>
      </c>
      <c r="CE485" t="e">
        <f ca="1">- Facebook groups/pages  - Friends</f>
        <v>#NAME?</v>
      </c>
      <c r="CF485">
        <v>1</v>
      </c>
      <c r="CG485">
        <v>0</v>
      </c>
      <c r="CH485">
        <v>0</v>
      </c>
      <c r="CI485">
        <v>0</v>
      </c>
      <c r="CJ485">
        <v>0</v>
      </c>
      <c r="CK485">
        <v>1</v>
      </c>
      <c r="CL485">
        <v>0</v>
      </c>
      <c r="CN485" t="s">
        <v>109</v>
      </c>
      <c r="CO485" t="s">
        <v>110</v>
      </c>
      <c r="CP485" t="s">
        <v>111</v>
      </c>
      <c r="CQ485">
        <v>4147473</v>
      </c>
      <c r="CR485" t="s">
        <v>1475</v>
      </c>
      <c r="CS485" t="s">
        <v>1476</v>
      </c>
      <c r="CT485">
        <v>485</v>
      </c>
    </row>
    <row r="486" spans="1:98">
      <c r="A486">
        <v>485</v>
      </c>
      <c r="B486" t="s">
        <v>97</v>
      </c>
      <c r="C486">
        <v>26</v>
      </c>
      <c r="D486" t="s">
        <v>115</v>
      </c>
      <c r="E486" t="s">
        <v>162</v>
      </c>
      <c r="F486" t="s">
        <v>169</v>
      </c>
      <c r="G486" t="s">
        <v>117</v>
      </c>
      <c r="J486" t="s">
        <v>457</v>
      </c>
      <c r="K486">
        <v>0</v>
      </c>
      <c r="L486">
        <v>1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 t="s">
        <v>1477</v>
      </c>
      <c r="X486" t="s">
        <v>305</v>
      </c>
      <c r="Y486">
        <v>0</v>
      </c>
      <c r="Z486">
        <v>0</v>
      </c>
      <c r="AA486">
        <v>0</v>
      </c>
      <c r="AB486">
        <v>1</v>
      </c>
      <c r="AC486">
        <v>1</v>
      </c>
      <c r="AD486">
        <v>1</v>
      </c>
      <c r="AE486">
        <v>0</v>
      </c>
      <c r="AG486" t="s">
        <v>120</v>
      </c>
      <c r="AH486" t="s">
        <v>129</v>
      </c>
      <c r="AI486">
        <v>0</v>
      </c>
      <c r="AJ486">
        <v>1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BA486" t="s">
        <v>107</v>
      </c>
      <c r="BB486" t="e">
        <f ca="1">- Useful but _xludf.not as good as a regular degree</f>
        <v>#NAME?</v>
      </c>
      <c r="BD486" t="e">
        <f ca="1">- Tourism / Restaurant _xludf.and hotel Management</f>
        <v>#NAME?</v>
      </c>
      <c r="BE486">
        <v>0</v>
      </c>
      <c r="BF486">
        <v>0</v>
      </c>
      <c r="BG486">
        <v>0</v>
      </c>
      <c r="BH486">
        <v>1</v>
      </c>
      <c r="BI486">
        <v>0</v>
      </c>
      <c r="BJ486">
        <v>0</v>
      </c>
      <c r="BK486">
        <v>0</v>
      </c>
      <c r="BL486">
        <v>0</v>
      </c>
      <c r="BN486" t="s">
        <v>107</v>
      </c>
      <c r="BQ486" t="e">
        <f ca="1">- No internet connection / computer - Do _xludf.not _xludf.count towards a recognized qualification - Cannot afford The courses - Donâ€™t know how to _xludf.find/enroll in a suitable program</f>
        <v>#NAME?</v>
      </c>
      <c r="BR486">
        <v>0</v>
      </c>
      <c r="BS486">
        <v>1</v>
      </c>
      <c r="BT486">
        <v>1</v>
      </c>
      <c r="BU486">
        <v>1</v>
      </c>
      <c r="BV486">
        <v>1</v>
      </c>
      <c r="BW486">
        <v>0</v>
      </c>
      <c r="BX486" t="s">
        <v>108</v>
      </c>
      <c r="BY486" t="e">
        <f ca="1">- _xludf.not worth The _xludf.time _xludf.or money spent on it - Too Difficult to study alone</f>
        <v>#NAME?</v>
      </c>
      <c r="BZ486">
        <v>0</v>
      </c>
      <c r="CA486">
        <v>1</v>
      </c>
      <c r="CB486">
        <v>0</v>
      </c>
      <c r="CC486">
        <v>0</v>
      </c>
      <c r="CD486">
        <v>1</v>
      </c>
      <c r="CE486" t="e">
        <f ca="1">- Friends</f>
        <v>#NAME?</v>
      </c>
      <c r="CF486">
        <v>1</v>
      </c>
      <c r="CG486">
        <v>0</v>
      </c>
      <c r="CH486">
        <v>0</v>
      </c>
      <c r="CI486">
        <v>0</v>
      </c>
      <c r="CJ486">
        <v>0</v>
      </c>
      <c r="CK486">
        <v>0</v>
      </c>
      <c r="CL486">
        <v>0</v>
      </c>
      <c r="CN486" t="s">
        <v>109</v>
      </c>
      <c r="CO486" t="s">
        <v>110</v>
      </c>
      <c r="CP486" t="s">
        <v>111</v>
      </c>
      <c r="CQ486">
        <v>4147524</v>
      </c>
      <c r="CR486" t="s">
        <v>1478</v>
      </c>
      <c r="CS486" t="s">
        <v>1479</v>
      </c>
      <c r="CT486">
        <v>486</v>
      </c>
    </row>
    <row r="487" spans="1:98">
      <c r="A487">
        <v>486</v>
      </c>
      <c r="B487" t="s">
        <v>143</v>
      </c>
      <c r="C487">
        <v>20</v>
      </c>
      <c r="D487" t="s">
        <v>98</v>
      </c>
      <c r="E487" t="s">
        <v>451</v>
      </c>
      <c r="F487" t="s">
        <v>169</v>
      </c>
      <c r="G487" t="s">
        <v>117</v>
      </c>
      <c r="J487" t="s">
        <v>781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1</v>
      </c>
      <c r="Q487">
        <v>1</v>
      </c>
      <c r="R487">
        <v>0</v>
      </c>
      <c r="X487" t="s">
        <v>136</v>
      </c>
      <c r="Y487">
        <v>0</v>
      </c>
      <c r="Z487">
        <v>0</v>
      </c>
      <c r="AA487">
        <v>0</v>
      </c>
      <c r="AB487">
        <v>1</v>
      </c>
      <c r="AC487">
        <v>1</v>
      </c>
      <c r="AD487">
        <v>0</v>
      </c>
      <c r="AE487">
        <v>0</v>
      </c>
      <c r="AG487" t="s">
        <v>128</v>
      </c>
      <c r="AH487" t="s">
        <v>216</v>
      </c>
      <c r="AI487">
        <v>0</v>
      </c>
      <c r="AJ487">
        <v>1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1</v>
      </c>
      <c r="BA487" t="s">
        <v>107</v>
      </c>
      <c r="BB487" t="e">
        <f ca="1">- Useful but _xludf.not as good as a regular degree</f>
        <v>#NAME?</v>
      </c>
      <c r="BD487" t="e">
        <f ca="1">- I am _xludf.not interested in vocational education</f>
        <v>#NAME?</v>
      </c>
      <c r="BE487">
        <v>1</v>
      </c>
      <c r="BF487">
        <v>0</v>
      </c>
      <c r="BG487">
        <v>0</v>
      </c>
      <c r="BH487">
        <v>0</v>
      </c>
      <c r="BI487">
        <v>0</v>
      </c>
      <c r="BJ487">
        <v>0</v>
      </c>
      <c r="BK487">
        <v>0</v>
      </c>
      <c r="BL487">
        <v>0</v>
      </c>
      <c r="BN487" t="s">
        <v>107</v>
      </c>
      <c r="BQ487" t="e">
        <f ca="1">- Do _xludf.not _xludf.count towards a recognized qualification - Cannot afford The courses</f>
        <v>#NAME?</v>
      </c>
      <c r="BR487">
        <v>0</v>
      </c>
      <c r="BS487">
        <v>1</v>
      </c>
      <c r="BT487">
        <v>0</v>
      </c>
      <c r="BU487">
        <v>0</v>
      </c>
      <c r="BV487">
        <v>1</v>
      </c>
      <c r="BW487">
        <v>0</v>
      </c>
      <c r="BX487" t="s">
        <v>108</v>
      </c>
      <c r="BY487" t="e">
        <f ca="1">- Useful but _xludf.not as good as going to university  - Difficult to access</f>
        <v>#NAME?</v>
      </c>
      <c r="BZ487">
        <v>1</v>
      </c>
      <c r="CA487">
        <v>0</v>
      </c>
      <c r="CB487">
        <v>0</v>
      </c>
      <c r="CC487">
        <v>1</v>
      </c>
      <c r="CD487">
        <v>0</v>
      </c>
      <c r="CE487" t="e">
        <f ca="1">- Facebook groups/pages  - Friends</f>
        <v>#NAME?</v>
      </c>
      <c r="CF487">
        <v>1</v>
      </c>
      <c r="CG487">
        <v>0</v>
      </c>
      <c r="CH487">
        <v>0</v>
      </c>
      <c r="CI487">
        <v>0</v>
      </c>
      <c r="CJ487">
        <v>0</v>
      </c>
      <c r="CK487">
        <v>1</v>
      </c>
      <c r="CL487">
        <v>0</v>
      </c>
      <c r="CN487" t="s">
        <v>109</v>
      </c>
      <c r="CO487" t="s">
        <v>110</v>
      </c>
      <c r="CP487" t="s">
        <v>111</v>
      </c>
      <c r="CQ487">
        <v>4147582</v>
      </c>
      <c r="CR487" t="s">
        <v>1480</v>
      </c>
      <c r="CS487" t="s">
        <v>1481</v>
      </c>
      <c r="CT487">
        <v>487</v>
      </c>
    </row>
    <row r="488" spans="1:98">
      <c r="A488">
        <v>487</v>
      </c>
      <c r="B488" t="s">
        <v>150</v>
      </c>
      <c r="C488">
        <v>19</v>
      </c>
      <c r="D488" t="s">
        <v>115</v>
      </c>
      <c r="E488" t="s">
        <v>177</v>
      </c>
      <c r="F488" t="s">
        <v>183</v>
      </c>
      <c r="G488" t="s">
        <v>117</v>
      </c>
      <c r="J488" t="s">
        <v>145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1</v>
      </c>
      <c r="R488">
        <v>0</v>
      </c>
      <c r="X488" t="s">
        <v>1482</v>
      </c>
      <c r="Y488">
        <v>0</v>
      </c>
      <c r="Z488">
        <v>1</v>
      </c>
      <c r="AA488">
        <v>0</v>
      </c>
      <c r="AB488">
        <v>0</v>
      </c>
      <c r="AC488">
        <v>0</v>
      </c>
      <c r="AD488">
        <v>0</v>
      </c>
      <c r="AE488">
        <v>0</v>
      </c>
      <c r="AG488" t="s">
        <v>120</v>
      </c>
      <c r="AH488" t="s">
        <v>184</v>
      </c>
      <c r="AI488">
        <v>1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R488" t="s">
        <v>107</v>
      </c>
      <c r="AS488" t="e">
        <f ca="1">- Cannot contact public servants _xludf.or Teachers - Have to go in person but can _xludf.not go _xludf.for security reasons</f>
        <v>#NAME?</v>
      </c>
      <c r="AT488">
        <v>0</v>
      </c>
      <c r="AU488">
        <v>1</v>
      </c>
      <c r="AV488">
        <v>1</v>
      </c>
      <c r="AW488">
        <v>0</v>
      </c>
      <c r="AX488">
        <v>0</v>
      </c>
      <c r="AY488">
        <v>0</v>
      </c>
      <c r="BA488" t="s">
        <v>106</v>
      </c>
      <c r="BB488" t="e">
        <f ca="1">- Very Useful _xludf.and provides a job opportunity _xludf.right away.</f>
        <v>#NAME?</v>
      </c>
      <c r="BD488" t="e">
        <f ca="1">- Construction (builder, carpenter, electrician, blacksmith)</f>
        <v>#NAME?</v>
      </c>
      <c r="BE488">
        <v>0</v>
      </c>
      <c r="BF488">
        <v>0</v>
      </c>
      <c r="BG488">
        <v>0</v>
      </c>
      <c r="BH488">
        <v>0</v>
      </c>
      <c r="BI488">
        <v>0</v>
      </c>
      <c r="BJ488">
        <v>1</v>
      </c>
      <c r="BK488">
        <v>0</v>
      </c>
      <c r="BL488">
        <v>0</v>
      </c>
      <c r="BN488" t="s">
        <v>107</v>
      </c>
      <c r="BQ488" t="e">
        <f ca="1">- No internet connection / computer</f>
        <v>#NAME?</v>
      </c>
      <c r="BR488">
        <v>0</v>
      </c>
      <c r="BS488">
        <v>0</v>
      </c>
      <c r="BT488">
        <v>1</v>
      </c>
      <c r="BU488">
        <v>0</v>
      </c>
      <c r="BV488">
        <v>0</v>
      </c>
      <c r="BW488">
        <v>0</v>
      </c>
      <c r="BX488" t="s">
        <v>108</v>
      </c>
      <c r="BY488" t="e">
        <f ca="1">- Difficult to access</f>
        <v>#NAME?</v>
      </c>
      <c r="BZ488">
        <v>0</v>
      </c>
      <c r="CA488">
        <v>0</v>
      </c>
      <c r="CB488">
        <v>0</v>
      </c>
      <c r="CC488">
        <v>1</v>
      </c>
      <c r="CD488">
        <v>0</v>
      </c>
      <c r="CE488" t="e">
        <f ca="1">- Teachers</f>
        <v>#NAME?</v>
      </c>
      <c r="CF488">
        <v>0</v>
      </c>
      <c r="CG488">
        <v>0</v>
      </c>
      <c r="CH488">
        <v>1</v>
      </c>
      <c r="CI488">
        <v>0</v>
      </c>
      <c r="CJ488">
        <v>0</v>
      </c>
      <c r="CK488">
        <v>0</v>
      </c>
      <c r="CL488">
        <v>0</v>
      </c>
      <c r="CN488" t="s">
        <v>109</v>
      </c>
      <c r="CO488" t="s">
        <v>110</v>
      </c>
      <c r="CP488" t="s">
        <v>111</v>
      </c>
      <c r="CQ488">
        <v>4147700</v>
      </c>
      <c r="CR488" t="s">
        <v>1483</v>
      </c>
      <c r="CS488" t="s">
        <v>1484</v>
      </c>
      <c r="CT488">
        <v>488</v>
      </c>
    </row>
    <row r="489" spans="1:98">
      <c r="A489">
        <v>488</v>
      </c>
      <c r="B489" t="s">
        <v>97</v>
      </c>
      <c r="C489">
        <v>26</v>
      </c>
      <c r="D489" t="s">
        <v>115</v>
      </c>
      <c r="E489" t="s">
        <v>156</v>
      </c>
      <c r="F489" t="s">
        <v>100</v>
      </c>
      <c r="G489" t="s">
        <v>117</v>
      </c>
      <c r="J489" t="s">
        <v>103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1</v>
      </c>
      <c r="Q489">
        <v>0</v>
      </c>
      <c r="R489">
        <v>0</v>
      </c>
      <c r="X489" t="s">
        <v>197</v>
      </c>
      <c r="Y489">
        <v>1</v>
      </c>
      <c r="Z489">
        <v>0</v>
      </c>
      <c r="AA489">
        <v>0</v>
      </c>
      <c r="AB489">
        <v>1</v>
      </c>
      <c r="AC489">
        <v>0</v>
      </c>
      <c r="AD489">
        <v>0</v>
      </c>
      <c r="AE489">
        <v>0</v>
      </c>
      <c r="AG489" t="s">
        <v>120</v>
      </c>
      <c r="AH489" t="s">
        <v>184</v>
      </c>
      <c r="AI489">
        <v>1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R489" t="s">
        <v>107</v>
      </c>
      <c r="AS489" t="e">
        <f ca="1">- Have to go in person but can _xludf.not go _xludf.for security reasons</f>
        <v>#NAME?</v>
      </c>
      <c r="AT489">
        <v>0</v>
      </c>
      <c r="AU489">
        <v>1</v>
      </c>
      <c r="AV489">
        <v>0</v>
      </c>
      <c r="AW489">
        <v>0</v>
      </c>
      <c r="AX489">
        <v>0</v>
      </c>
      <c r="AY489">
        <v>0</v>
      </c>
      <c r="BA489" t="s">
        <v>107</v>
      </c>
      <c r="BB489" t="e">
        <f ca="1">- _xludf.not Useful</f>
        <v>#NAME?</v>
      </c>
      <c r="BD489" t="e">
        <f ca="1">- I am _xludf.not interested in vocational education</f>
        <v>#NAME?</v>
      </c>
      <c r="BE489">
        <v>1</v>
      </c>
      <c r="BF489">
        <v>0</v>
      </c>
      <c r="BG489">
        <v>0</v>
      </c>
      <c r="BH489">
        <v>0</v>
      </c>
      <c r="BI489">
        <v>0</v>
      </c>
      <c r="BJ489">
        <v>0</v>
      </c>
      <c r="BK489">
        <v>0</v>
      </c>
      <c r="BL489">
        <v>0</v>
      </c>
      <c r="BN489" t="s">
        <v>107</v>
      </c>
      <c r="BQ489" t="e">
        <f ca="1">- Cannot afford The courses</f>
        <v>#NAME?</v>
      </c>
      <c r="BR489">
        <v>0</v>
      </c>
      <c r="BS489">
        <v>0</v>
      </c>
      <c r="BT489">
        <v>0</v>
      </c>
      <c r="BU489">
        <v>0</v>
      </c>
      <c r="BV489">
        <v>1</v>
      </c>
      <c r="BW489">
        <v>0</v>
      </c>
      <c r="BX489" t="s">
        <v>108</v>
      </c>
      <c r="BY489" t="e">
        <f ca="1">- Useful but _xludf.not as good as going to university</f>
        <v>#NAME?</v>
      </c>
      <c r="BZ489">
        <v>1</v>
      </c>
      <c r="CA489">
        <v>0</v>
      </c>
      <c r="CB489">
        <v>0</v>
      </c>
      <c r="CC489">
        <v>0</v>
      </c>
      <c r="CD489">
        <v>0</v>
      </c>
      <c r="CE489" t="e">
        <f ca="1">- Facebook groups/pages  - Teachers</f>
        <v>#NAME?</v>
      </c>
      <c r="CF489">
        <v>0</v>
      </c>
      <c r="CG489">
        <v>0</v>
      </c>
      <c r="CH489">
        <v>1</v>
      </c>
      <c r="CI489">
        <v>0</v>
      </c>
      <c r="CJ489">
        <v>0</v>
      </c>
      <c r="CK489">
        <v>1</v>
      </c>
      <c r="CL489">
        <v>0</v>
      </c>
      <c r="CN489" t="s">
        <v>109</v>
      </c>
      <c r="CO489" t="s">
        <v>110</v>
      </c>
      <c r="CP489" t="s">
        <v>111</v>
      </c>
      <c r="CQ489">
        <v>4147859</v>
      </c>
      <c r="CR489" t="s">
        <v>1485</v>
      </c>
      <c r="CS489" t="s">
        <v>1486</v>
      </c>
      <c r="CT489">
        <v>489</v>
      </c>
    </row>
    <row r="490" spans="1:98">
      <c r="A490">
        <v>489</v>
      </c>
      <c r="B490" t="s">
        <v>758</v>
      </c>
      <c r="C490">
        <v>28</v>
      </c>
      <c r="D490" t="s">
        <v>115</v>
      </c>
      <c r="E490" t="s">
        <v>151</v>
      </c>
      <c r="F490" t="s">
        <v>100</v>
      </c>
      <c r="G490" t="s">
        <v>117</v>
      </c>
      <c r="J490" t="s">
        <v>655</v>
      </c>
      <c r="K490">
        <v>1</v>
      </c>
      <c r="L490">
        <v>0</v>
      </c>
      <c r="M490">
        <v>1</v>
      </c>
      <c r="N490">
        <v>0</v>
      </c>
      <c r="O490">
        <v>0</v>
      </c>
      <c r="P490">
        <v>0</v>
      </c>
      <c r="Q490">
        <v>0</v>
      </c>
      <c r="R490">
        <v>0</v>
      </c>
      <c r="T490" t="s">
        <v>215</v>
      </c>
      <c r="X490" t="s">
        <v>127</v>
      </c>
      <c r="Y490">
        <v>0</v>
      </c>
      <c r="Z490">
        <v>0</v>
      </c>
      <c r="AA490">
        <v>0</v>
      </c>
      <c r="AB490">
        <v>1</v>
      </c>
      <c r="AC490">
        <v>0</v>
      </c>
      <c r="AD490">
        <v>0</v>
      </c>
      <c r="AE490">
        <v>0</v>
      </c>
      <c r="AG490" t="s">
        <v>120</v>
      </c>
      <c r="AH490" t="s">
        <v>146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1</v>
      </c>
      <c r="BA490" t="s">
        <v>107</v>
      </c>
      <c r="BB490" t="e">
        <f ca="1">- Very Useful _xludf.and provides a job opportunity _xludf.right away.</f>
        <v>#NAME?</v>
      </c>
      <c r="BD490" t="e">
        <f ca="1">- Nursing / medical care</f>
        <v>#NAME?</v>
      </c>
      <c r="BE490">
        <v>0</v>
      </c>
      <c r="BF490">
        <v>0</v>
      </c>
      <c r="BG490">
        <v>0</v>
      </c>
      <c r="BH490">
        <v>0</v>
      </c>
      <c r="BI490">
        <v>1</v>
      </c>
      <c r="BJ490">
        <v>0</v>
      </c>
      <c r="BK490">
        <v>0</v>
      </c>
      <c r="BL490">
        <v>0</v>
      </c>
      <c r="BN490" t="s">
        <v>107</v>
      </c>
      <c r="BQ490" t="e">
        <f ca="1">- Do _xludf.not _xludf.count towards a recognized qualification</f>
        <v>#NAME?</v>
      </c>
      <c r="BR490">
        <v>0</v>
      </c>
      <c r="BS490">
        <v>1</v>
      </c>
      <c r="BT490">
        <v>0</v>
      </c>
      <c r="BU490">
        <v>0</v>
      </c>
      <c r="BV490">
        <v>0</v>
      </c>
      <c r="BW490">
        <v>0</v>
      </c>
      <c r="BX490" t="s">
        <v>108</v>
      </c>
      <c r="BY490" t="e">
        <f ca="1">- Too Difficult to study alone</f>
        <v>#NAME?</v>
      </c>
      <c r="BZ490">
        <v>0</v>
      </c>
      <c r="CA490">
        <v>0</v>
      </c>
      <c r="CB490">
        <v>0</v>
      </c>
      <c r="CC490">
        <v>0</v>
      </c>
      <c r="CD490">
        <v>1</v>
      </c>
      <c r="CE490" t="e">
        <f ca="1">- Facebook groups/pages</f>
        <v>#NAME?</v>
      </c>
      <c r="CF490">
        <v>0</v>
      </c>
      <c r="CG490">
        <v>0</v>
      </c>
      <c r="CH490">
        <v>0</v>
      </c>
      <c r="CI490">
        <v>0</v>
      </c>
      <c r="CJ490">
        <v>0</v>
      </c>
      <c r="CK490">
        <v>1</v>
      </c>
      <c r="CL490">
        <v>0</v>
      </c>
      <c r="CN490" t="s">
        <v>109</v>
      </c>
      <c r="CO490" t="s">
        <v>110</v>
      </c>
      <c r="CP490" t="s">
        <v>111</v>
      </c>
      <c r="CQ490">
        <v>4147886</v>
      </c>
      <c r="CR490" t="s">
        <v>1487</v>
      </c>
      <c r="CS490" t="s">
        <v>1488</v>
      </c>
      <c r="CT490">
        <v>490</v>
      </c>
    </row>
    <row r="491" spans="1:98">
      <c r="A491">
        <v>490</v>
      </c>
      <c r="B491" t="s">
        <v>533</v>
      </c>
      <c r="C491">
        <v>29</v>
      </c>
      <c r="D491" t="s">
        <v>98</v>
      </c>
      <c r="E491" t="s">
        <v>177</v>
      </c>
      <c r="F491" t="s">
        <v>100</v>
      </c>
      <c r="G491" t="s">
        <v>101</v>
      </c>
      <c r="H491" t="s">
        <v>1288</v>
      </c>
      <c r="I491" t="s">
        <v>1489</v>
      </c>
      <c r="U491" t="s">
        <v>139</v>
      </c>
      <c r="W491" t="s">
        <v>1490</v>
      </c>
      <c r="AG491" t="s">
        <v>120</v>
      </c>
      <c r="AH491" t="s">
        <v>129</v>
      </c>
      <c r="AI491">
        <v>0</v>
      </c>
      <c r="AJ491">
        <v>1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BA491" t="s">
        <v>107</v>
      </c>
      <c r="BB491" t="e">
        <f ca="1">- Useful but _xludf.not as good as a regular degree</f>
        <v>#NAME?</v>
      </c>
      <c r="BD491" t="e">
        <f ca="1">- Project Management / Accountancy - Tourism / Restaurant _xludf.and hotel Management</f>
        <v>#NAME?</v>
      </c>
      <c r="BE491">
        <v>0</v>
      </c>
      <c r="BF491">
        <v>0</v>
      </c>
      <c r="BG491">
        <v>1</v>
      </c>
      <c r="BH491">
        <v>1</v>
      </c>
      <c r="BI491">
        <v>0</v>
      </c>
      <c r="BJ491">
        <v>0</v>
      </c>
      <c r="BK491">
        <v>0</v>
      </c>
      <c r="BL491">
        <v>0</v>
      </c>
      <c r="BN491" t="s">
        <v>106</v>
      </c>
      <c r="BO491" t="s">
        <v>164</v>
      </c>
      <c r="BX491" t="s">
        <v>179</v>
      </c>
      <c r="BY491" t="s">
        <v>199</v>
      </c>
      <c r="BZ491">
        <v>1</v>
      </c>
      <c r="CA491">
        <v>0</v>
      </c>
      <c r="CB491">
        <v>0</v>
      </c>
      <c r="CC491">
        <v>0</v>
      </c>
      <c r="CD491">
        <v>1</v>
      </c>
      <c r="CE491" t="e">
        <f ca="1">- Facebook groups/pages</f>
        <v>#NAME?</v>
      </c>
      <c r="CF491">
        <v>0</v>
      </c>
      <c r="CG491">
        <v>0</v>
      </c>
      <c r="CH491">
        <v>0</v>
      </c>
      <c r="CI491">
        <v>0</v>
      </c>
      <c r="CJ491">
        <v>0</v>
      </c>
      <c r="CK491">
        <v>1</v>
      </c>
      <c r="CL491">
        <v>0</v>
      </c>
      <c r="CN491" t="s">
        <v>109</v>
      </c>
      <c r="CO491" t="s">
        <v>110</v>
      </c>
      <c r="CP491" t="s">
        <v>111</v>
      </c>
      <c r="CQ491">
        <v>4148604</v>
      </c>
      <c r="CR491" t="s">
        <v>1491</v>
      </c>
      <c r="CS491" t="s">
        <v>1492</v>
      </c>
      <c r="CT491">
        <v>491</v>
      </c>
    </row>
    <row r="492" spans="1:98">
      <c r="A492">
        <v>491</v>
      </c>
      <c r="B492" t="s">
        <v>97</v>
      </c>
      <c r="C492">
        <v>29</v>
      </c>
      <c r="D492" t="s">
        <v>115</v>
      </c>
      <c r="E492" t="s">
        <v>574</v>
      </c>
      <c r="F492" t="s">
        <v>183</v>
      </c>
      <c r="G492" t="s">
        <v>117</v>
      </c>
      <c r="J492" t="s">
        <v>139</v>
      </c>
      <c r="K492">
        <v>1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T492" t="s">
        <v>534</v>
      </c>
      <c r="X492" t="s">
        <v>419</v>
      </c>
      <c r="Y492">
        <v>0</v>
      </c>
      <c r="Z492">
        <v>1</v>
      </c>
      <c r="AA492">
        <v>0</v>
      </c>
      <c r="AB492">
        <v>1</v>
      </c>
      <c r="AC492">
        <v>0</v>
      </c>
      <c r="AD492">
        <v>1</v>
      </c>
      <c r="AE492">
        <v>0</v>
      </c>
      <c r="AG492" t="s">
        <v>120</v>
      </c>
      <c r="AH492" t="s">
        <v>184</v>
      </c>
      <c r="AI492">
        <v>1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R492" t="s">
        <v>106</v>
      </c>
      <c r="AS492" t="e">
        <f ca="1">- Donâ€™t Have family in Syria to _xludf.help me - Have to go in person but can _xludf.not go _xludf.for security reasons</f>
        <v>#NAME?</v>
      </c>
      <c r="AT492">
        <v>0</v>
      </c>
      <c r="AU492">
        <v>1</v>
      </c>
      <c r="AV492">
        <v>0</v>
      </c>
      <c r="AW492">
        <v>1</v>
      </c>
      <c r="AX492">
        <v>0</v>
      </c>
      <c r="AY492">
        <v>0</v>
      </c>
      <c r="BA492" t="s">
        <v>107</v>
      </c>
      <c r="BB492" t="e">
        <f ca="1">- Useful but _xludf.not as good as a regular degree</f>
        <v>#NAME?</v>
      </c>
      <c r="BD492" t="e">
        <f ca="1">- Tourism / Restaurant _xludf.and hotel Management</f>
        <v>#NAME?</v>
      </c>
      <c r="BE492">
        <v>0</v>
      </c>
      <c r="BF492">
        <v>0</v>
      </c>
      <c r="BG492">
        <v>0</v>
      </c>
      <c r="BH492">
        <v>1</v>
      </c>
      <c r="BI492">
        <v>0</v>
      </c>
      <c r="BJ492">
        <v>0</v>
      </c>
      <c r="BK492">
        <v>0</v>
      </c>
      <c r="BL492">
        <v>0</v>
      </c>
      <c r="BN492" t="s">
        <v>107</v>
      </c>
      <c r="BQ492" t="e">
        <f ca="1">- No internet connection / computer - Do _xludf.not _xludf.count towards a recognized qualification - _xludf.not available in subjects I want to study - _xludf.not available in _xludf.Arabic - Cannot afford The courses</f>
        <v>#NAME?</v>
      </c>
      <c r="BR492">
        <v>1</v>
      </c>
      <c r="BS492">
        <v>1</v>
      </c>
      <c r="BT492">
        <v>1</v>
      </c>
      <c r="BU492">
        <v>0</v>
      </c>
      <c r="BV492">
        <v>1</v>
      </c>
      <c r="BW492">
        <v>1</v>
      </c>
      <c r="BX492" t="s">
        <v>108</v>
      </c>
      <c r="BY492" t="e">
        <f ca="1">- _xludf.not worth The _xludf.time _xludf.or money spent on it Ù…- Useful but _xludf.not as good as going to university  - Too Difficult to study alone</f>
        <v>#NAME?</v>
      </c>
      <c r="BZ492">
        <v>1</v>
      </c>
      <c r="CA492">
        <v>1</v>
      </c>
      <c r="CB492">
        <v>0</v>
      </c>
      <c r="CC492">
        <v>0</v>
      </c>
      <c r="CD492">
        <v>1</v>
      </c>
      <c r="CE492" t="e">
        <f ca="1">- Facebook groups/pages DUBARAH</f>
        <v>#NAME?</v>
      </c>
      <c r="CF492">
        <v>0</v>
      </c>
      <c r="CG492">
        <v>1</v>
      </c>
      <c r="CH492">
        <v>0</v>
      </c>
      <c r="CI492">
        <v>0</v>
      </c>
      <c r="CJ492">
        <v>0</v>
      </c>
      <c r="CK492">
        <v>1</v>
      </c>
      <c r="CL492">
        <v>0</v>
      </c>
      <c r="CN492" t="s">
        <v>109</v>
      </c>
      <c r="CO492" t="s">
        <v>110</v>
      </c>
      <c r="CP492" t="s">
        <v>111</v>
      </c>
      <c r="CQ492">
        <v>4148642</v>
      </c>
      <c r="CR492" t="s">
        <v>1493</v>
      </c>
      <c r="CS492" t="s">
        <v>1494</v>
      </c>
      <c r="CT492">
        <v>492</v>
      </c>
    </row>
    <row r="493" spans="1:98">
      <c r="A493">
        <v>492</v>
      </c>
      <c r="B493" t="s">
        <v>224</v>
      </c>
      <c r="C493">
        <v>25</v>
      </c>
      <c r="D493" t="s">
        <v>98</v>
      </c>
      <c r="E493" t="s">
        <v>177</v>
      </c>
      <c r="F493" t="s">
        <v>100</v>
      </c>
      <c r="G493" t="s">
        <v>117</v>
      </c>
      <c r="J493" t="s">
        <v>1495</v>
      </c>
      <c r="K493">
        <v>1</v>
      </c>
      <c r="L493">
        <v>0</v>
      </c>
      <c r="M493">
        <v>0</v>
      </c>
      <c r="N493">
        <v>1</v>
      </c>
      <c r="O493">
        <v>0</v>
      </c>
      <c r="P493">
        <v>1</v>
      </c>
      <c r="Q493">
        <v>0</v>
      </c>
      <c r="R493">
        <v>0</v>
      </c>
      <c r="T493" t="s">
        <v>1496</v>
      </c>
      <c r="X493" t="s">
        <v>127</v>
      </c>
      <c r="Y493">
        <v>0</v>
      </c>
      <c r="Z493">
        <v>0</v>
      </c>
      <c r="AA493">
        <v>0</v>
      </c>
      <c r="AB493">
        <v>1</v>
      </c>
      <c r="AC493">
        <v>0</v>
      </c>
      <c r="AD493">
        <v>0</v>
      </c>
      <c r="AE493">
        <v>0</v>
      </c>
      <c r="AG493" t="s">
        <v>128</v>
      </c>
      <c r="AH493" t="s">
        <v>193</v>
      </c>
      <c r="AI493">
        <v>0</v>
      </c>
      <c r="AJ493">
        <v>1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BA493" t="s">
        <v>107</v>
      </c>
      <c r="BB493" t="e">
        <f ca="1">- Useful but _xludf.not as good as a regular degree</f>
        <v>#NAME?</v>
      </c>
      <c r="BD493" t="e">
        <f ca="1">- Nursing / medical care</f>
        <v>#NAME?</v>
      </c>
      <c r="BE493">
        <v>0</v>
      </c>
      <c r="BF493">
        <v>0</v>
      </c>
      <c r="BG493">
        <v>0</v>
      </c>
      <c r="BH493">
        <v>0</v>
      </c>
      <c r="BI493">
        <v>1</v>
      </c>
      <c r="BJ493">
        <v>0</v>
      </c>
      <c r="BK493">
        <v>0</v>
      </c>
      <c r="BL493">
        <v>0</v>
      </c>
      <c r="BN493" t="s">
        <v>107</v>
      </c>
      <c r="BQ493" t="e">
        <f ca="1">- Do _xludf.not _xludf.count towards a recognized qualification - _xludf.not available in subjects I want to study</f>
        <v>#NAME?</v>
      </c>
      <c r="BR493">
        <v>1</v>
      </c>
      <c r="BS493">
        <v>1</v>
      </c>
      <c r="BT493">
        <v>0</v>
      </c>
      <c r="BU493">
        <v>0</v>
      </c>
      <c r="BV493">
        <v>0</v>
      </c>
      <c r="BW493">
        <v>0</v>
      </c>
      <c r="BX493" t="s">
        <v>108</v>
      </c>
      <c r="BY493" t="e">
        <f ca="1">- _xludf.not worth The _xludf.time _xludf.or money spent on it - Useful but _xludf.not as good as going to university</f>
        <v>#NAME?</v>
      </c>
      <c r="BZ493">
        <v>1</v>
      </c>
      <c r="CA493">
        <v>1</v>
      </c>
      <c r="CB493">
        <v>0</v>
      </c>
      <c r="CC493">
        <v>0</v>
      </c>
      <c r="CD493">
        <v>0</v>
      </c>
      <c r="CE493" t="e">
        <f ca="1">- Teachers</f>
        <v>#NAME?</v>
      </c>
      <c r="CF493">
        <v>0</v>
      </c>
      <c r="CG493">
        <v>0</v>
      </c>
      <c r="CH493">
        <v>1</v>
      </c>
      <c r="CI493">
        <v>0</v>
      </c>
      <c r="CJ493">
        <v>0</v>
      </c>
      <c r="CK493">
        <v>0</v>
      </c>
      <c r="CL493">
        <v>0</v>
      </c>
      <c r="CN493" t="s">
        <v>109</v>
      </c>
      <c r="CO493" t="s">
        <v>110</v>
      </c>
      <c r="CP493" t="s">
        <v>111</v>
      </c>
      <c r="CQ493">
        <v>4148709</v>
      </c>
      <c r="CR493" t="s">
        <v>1497</v>
      </c>
      <c r="CS493" t="s">
        <v>1498</v>
      </c>
      <c r="CT493">
        <v>493</v>
      </c>
    </row>
    <row r="494" spans="1:98">
      <c r="A494">
        <v>493</v>
      </c>
      <c r="B494" t="s">
        <v>97</v>
      </c>
      <c r="C494">
        <v>19</v>
      </c>
      <c r="D494" t="s">
        <v>98</v>
      </c>
      <c r="E494" t="s">
        <v>379</v>
      </c>
      <c r="F494" t="s">
        <v>183</v>
      </c>
      <c r="G494" t="s">
        <v>117</v>
      </c>
      <c r="J494" t="s">
        <v>438</v>
      </c>
      <c r="K494">
        <v>1</v>
      </c>
      <c r="L494">
        <v>0</v>
      </c>
      <c r="M494">
        <v>0</v>
      </c>
      <c r="N494">
        <v>0</v>
      </c>
      <c r="O494">
        <v>1</v>
      </c>
      <c r="P494">
        <v>0</v>
      </c>
      <c r="Q494">
        <v>0</v>
      </c>
      <c r="R494">
        <v>0</v>
      </c>
      <c r="T494" t="s">
        <v>534</v>
      </c>
      <c r="X494" t="s">
        <v>535</v>
      </c>
      <c r="Y494">
        <v>0</v>
      </c>
      <c r="Z494">
        <v>1</v>
      </c>
      <c r="AA494">
        <v>0</v>
      </c>
      <c r="AB494">
        <v>1</v>
      </c>
      <c r="AC494">
        <v>0</v>
      </c>
      <c r="AD494">
        <v>0</v>
      </c>
      <c r="AE494">
        <v>0</v>
      </c>
      <c r="AG494" t="s">
        <v>120</v>
      </c>
      <c r="AH494" t="s">
        <v>129</v>
      </c>
      <c r="AI494">
        <v>0</v>
      </c>
      <c r="AJ494">
        <v>1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BA494" t="s">
        <v>107</v>
      </c>
      <c r="BB494" t="e">
        <f ca="1">- Very Useful _xludf.and provides a job opportunity _xludf.right away.</f>
        <v>#NAME?</v>
      </c>
      <c r="BD494" t="s">
        <v>147</v>
      </c>
      <c r="BE494">
        <v>0</v>
      </c>
      <c r="BF494">
        <v>0</v>
      </c>
      <c r="BG494">
        <v>0</v>
      </c>
      <c r="BH494">
        <v>0</v>
      </c>
      <c r="BI494">
        <v>0</v>
      </c>
      <c r="BJ494">
        <v>0</v>
      </c>
      <c r="BK494">
        <v>0</v>
      </c>
      <c r="BL494">
        <v>1</v>
      </c>
      <c r="BN494" t="s">
        <v>107</v>
      </c>
      <c r="BQ494" t="e">
        <f ca="1">- _xludf.not available in _xludf.Arabic - Cannot afford The courses - Donâ€™t know how to _xludf.find/enroll in a suitable program</f>
        <v>#NAME?</v>
      </c>
      <c r="BR494">
        <v>0</v>
      </c>
      <c r="BS494">
        <v>0</v>
      </c>
      <c r="BT494">
        <v>0</v>
      </c>
      <c r="BU494">
        <v>1</v>
      </c>
      <c r="BV494">
        <v>1</v>
      </c>
      <c r="BW494">
        <v>1</v>
      </c>
      <c r="BX494" t="s">
        <v>179</v>
      </c>
      <c r="BY494" t="e">
        <f ca="1">- _xludf.not worth The _xludf.time _xludf.or money spent on it Ù…- Useful but _xludf.not as good as going to university  - Too Difficult to study alone - Difficult to access</f>
        <v>#NAME?</v>
      </c>
      <c r="BZ494">
        <v>1</v>
      </c>
      <c r="CA494">
        <v>1</v>
      </c>
      <c r="CB494">
        <v>0</v>
      </c>
      <c r="CC494">
        <v>1</v>
      </c>
      <c r="CD494">
        <v>1</v>
      </c>
      <c r="CE494" t="e">
        <f ca="1">- Facebook groups/pages  - Teachers</f>
        <v>#NAME?</v>
      </c>
      <c r="CF494">
        <v>0</v>
      </c>
      <c r="CG494">
        <v>0</v>
      </c>
      <c r="CH494">
        <v>1</v>
      </c>
      <c r="CI494">
        <v>0</v>
      </c>
      <c r="CJ494">
        <v>0</v>
      </c>
      <c r="CK494">
        <v>1</v>
      </c>
      <c r="CL494">
        <v>0</v>
      </c>
      <c r="CN494" t="s">
        <v>109</v>
      </c>
      <c r="CO494" t="s">
        <v>110</v>
      </c>
      <c r="CP494" t="s">
        <v>111</v>
      </c>
      <c r="CQ494">
        <v>4148721</v>
      </c>
      <c r="CR494" t="s">
        <v>1499</v>
      </c>
      <c r="CS494" t="s">
        <v>1500</v>
      </c>
      <c r="CT494">
        <v>494</v>
      </c>
    </row>
    <row r="495" spans="1:98">
      <c r="A495">
        <v>494</v>
      </c>
      <c r="B495" t="s">
        <v>97</v>
      </c>
      <c r="C495">
        <v>28</v>
      </c>
      <c r="D495" t="s">
        <v>98</v>
      </c>
      <c r="E495" t="s">
        <v>162</v>
      </c>
      <c r="F495" t="s">
        <v>169</v>
      </c>
      <c r="G495" t="s">
        <v>117</v>
      </c>
      <c r="J495" t="s">
        <v>237</v>
      </c>
      <c r="K495">
        <v>0</v>
      </c>
      <c r="L495">
        <v>0</v>
      </c>
      <c r="M495">
        <v>1</v>
      </c>
      <c r="N495">
        <v>1</v>
      </c>
      <c r="O495">
        <v>0</v>
      </c>
      <c r="P495">
        <v>0</v>
      </c>
      <c r="Q495">
        <v>0</v>
      </c>
      <c r="R495">
        <v>0</v>
      </c>
      <c r="X495" t="s">
        <v>127</v>
      </c>
      <c r="Y495">
        <v>0</v>
      </c>
      <c r="Z495">
        <v>0</v>
      </c>
      <c r="AA495">
        <v>0</v>
      </c>
      <c r="AB495">
        <v>1</v>
      </c>
      <c r="AC495">
        <v>0</v>
      </c>
      <c r="AD495">
        <v>0</v>
      </c>
      <c r="AE495">
        <v>0</v>
      </c>
      <c r="AG495" t="s">
        <v>128</v>
      </c>
      <c r="AH495" t="s">
        <v>129</v>
      </c>
      <c r="AI495">
        <v>0</v>
      </c>
      <c r="AJ495">
        <v>1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BA495" t="s">
        <v>107</v>
      </c>
      <c r="BB495" t="e">
        <f ca="1">- Useful but _xludf.not as good as a regular degree</f>
        <v>#NAME?</v>
      </c>
      <c r="BD495" t="e">
        <f ca="1">- Project Management / Accountancy</f>
        <v>#NAME?</v>
      </c>
      <c r="BE495">
        <v>0</v>
      </c>
      <c r="BF495">
        <v>0</v>
      </c>
      <c r="BG495">
        <v>1</v>
      </c>
      <c r="BH495">
        <v>0</v>
      </c>
      <c r="BI495">
        <v>0</v>
      </c>
      <c r="BJ495">
        <v>0</v>
      </c>
      <c r="BK495">
        <v>0</v>
      </c>
      <c r="BL495">
        <v>0</v>
      </c>
      <c r="BN495" t="s">
        <v>107</v>
      </c>
      <c r="BQ495" t="e">
        <f ca="1">- Cannot afford The courses - Donâ€™t know how to _xludf.find/enroll in a suitable program</f>
        <v>#NAME?</v>
      </c>
      <c r="BR495">
        <v>0</v>
      </c>
      <c r="BS495">
        <v>0</v>
      </c>
      <c r="BT495">
        <v>0</v>
      </c>
      <c r="BU495">
        <v>1</v>
      </c>
      <c r="BV495">
        <v>1</v>
      </c>
      <c r="BW495">
        <v>0</v>
      </c>
      <c r="BX495" t="s">
        <v>179</v>
      </c>
      <c r="BY495" t="e">
        <f ca="1">- Very Useful, as good as a regular - - Difficult to access</f>
        <v>#NAME?</v>
      </c>
      <c r="BZ495">
        <v>0</v>
      </c>
      <c r="CA495">
        <v>0</v>
      </c>
      <c r="CB495">
        <v>1</v>
      </c>
      <c r="CC495">
        <v>1</v>
      </c>
      <c r="CD495">
        <v>0</v>
      </c>
      <c r="CE495" t="e">
        <f ca="1">- Facebook groups/pages  - Friends</f>
        <v>#NAME?</v>
      </c>
      <c r="CF495">
        <v>1</v>
      </c>
      <c r="CG495">
        <v>0</v>
      </c>
      <c r="CH495">
        <v>0</v>
      </c>
      <c r="CI495">
        <v>0</v>
      </c>
      <c r="CJ495">
        <v>0</v>
      </c>
      <c r="CK495">
        <v>1</v>
      </c>
      <c r="CL495">
        <v>0</v>
      </c>
      <c r="CN495" t="s">
        <v>109</v>
      </c>
      <c r="CO495" t="s">
        <v>110</v>
      </c>
      <c r="CP495" t="s">
        <v>111</v>
      </c>
      <c r="CQ495">
        <v>4148741</v>
      </c>
      <c r="CR495" t="s">
        <v>1501</v>
      </c>
      <c r="CS495" t="s">
        <v>1502</v>
      </c>
      <c r="CT495">
        <v>495</v>
      </c>
    </row>
    <row r="496" spans="1:98">
      <c r="A496">
        <v>495</v>
      </c>
      <c r="B496" t="s">
        <v>143</v>
      </c>
      <c r="C496">
        <v>18</v>
      </c>
      <c r="D496" t="s">
        <v>98</v>
      </c>
      <c r="E496" t="s">
        <v>156</v>
      </c>
      <c r="F496" t="s">
        <v>169</v>
      </c>
      <c r="G496" t="s">
        <v>117</v>
      </c>
      <c r="J496" t="s">
        <v>334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1</v>
      </c>
      <c r="R496">
        <v>1</v>
      </c>
      <c r="X496" t="s">
        <v>308</v>
      </c>
      <c r="Y496">
        <v>0</v>
      </c>
      <c r="Z496">
        <v>0</v>
      </c>
      <c r="AA496">
        <v>0</v>
      </c>
      <c r="AB496">
        <v>0</v>
      </c>
      <c r="AC496">
        <v>1</v>
      </c>
      <c r="AD496">
        <v>0</v>
      </c>
      <c r="AE496">
        <v>0</v>
      </c>
      <c r="AG496" t="s">
        <v>120</v>
      </c>
      <c r="AH496" t="s">
        <v>129</v>
      </c>
      <c r="AI496">
        <v>0</v>
      </c>
      <c r="AJ496">
        <v>1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BA496" t="s">
        <v>107</v>
      </c>
      <c r="BB496" t="e">
        <f ca="1">- Very Useful _xludf.and provides a job opportunity _xludf.right away.</f>
        <v>#NAME?</v>
      </c>
      <c r="BD496" t="e">
        <f ca="1">- Nursing / medical care</f>
        <v>#NAME?</v>
      </c>
      <c r="BE496">
        <v>0</v>
      </c>
      <c r="BF496">
        <v>0</v>
      </c>
      <c r="BG496">
        <v>0</v>
      </c>
      <c r="BH496">
        <v>0</v>
      </c>
      <c r="BI496">
        <v>1</v>
      </c>
      <c r="BJ496">
        <v>0</v>
      </c>
      <c r="BK496">
        <v>0</v>
      </c>
      <c r="BL496">
        <v>0</v>
      </c>
      <c r="BN496" t="s">
        <v>107</v>
      </c>
      <c r="BQ496" t="e">
        <f ca="1">- Do _xludf.not _xludf.count towards a recognized qualification</f>
        <v>#NAME?</v>
      </c>
      <c r="BR496">
        <v>0</v>
      </c>
      <c r="BS496">
        <v>1</v>
      </c>
      <c r="BT496">
        <v>0</v>
      </c>
      <c r="BU496">
        <v>0</v>
      </c>
      <c r="BV496">
        <v>0</v>
      </c>
      <c r="BW496">
        <v>0</v>
      </c>
      <c r="BX496" t="s">
        <v>179</v>
      </c>
      <c r="BY496" t="s">
        <v>338</v>
      </c>
      <c r="BZ496">
        <v>0</v>
      </c>
      <c r="CA496">
        <v>0</v>
      </c>
      <c r="CB496">
        <v>0</v>
      </c>
      <c r="CC496">
        <v>1</v>
      </c>
      <c r="CD496">
        <v>1</v>
      </c>
      <c r="CE496" t="e">
        <f ca="1">- Facebook groups/pages  - Friends</f>
        <v>#NAME?</v>
      </c>
      <c r="CF496">
        <v>1</v>
      </c>
      <c r="CG496">
        <v>0</v>
      </c>
      <c r="CH496">
        <v>0</v>
      </c>
      <c r="CI496">
        <v>0</v>
      </c>
      <c r="CJ496">
        <v>0</v>
      </c>
      <c r="CK496">
        <v>1</v>
      </c>
      <c r="CL496">
        <v>0</v>
      </c>
      <c r="CN496" t="s">
        <v>109</v>
      </c>
      <c r="CO496" t="s">
        <v>110</v>
      </c>
      <c r="CP496" t="s">
        <v>111</v>
      </c>
      <c r="CQ496">
        <v>4148751</v>
      </c>
      <c r="CR496" t="s">
        <v>1503</v>
      </c>
      <c r="CS496" t="s">
        <v>1504</v>
      </c>
      <c r="CT496">
        <v>496</v>
      </c>
    </row>
    <row r="497" spans="1:98">
      <c r="A497">
        <v>496</v>
      </c>
      <c r="B497" t="s">
        <v>97</v>
      </c>
      <c r="C497">
        <v>18</v>
      </c>
      <c r="D497" t="s">
        <v>98</v>
      </c>
      <c r="E497" t="s">
        <v>162</v>
      </c>
      <c r="F497" t="s">
        <v>183</v>
      </c>
      <c r="G497" t="s">
        <v>117</v>
      </c>
      <c r="J497" t="s">
        <v>334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1</v>
      </c>
      <c r="R497">
        <v>1</v>
      </c>
      <c r="X497" t="s">
        <v>127</v>
      </c>
      <c r="Y497">
        <v>0</v>
      </c>
      <c r="Z497">
        <v>0</v>
      </c>
      <c r="AA497">
        <v>0</v>
      </c>
      <c r="AB497">
        <v>1</v>
      </c>
      <c r="AC497">
        <v>0</v>
      </c>
      <c r="AD497">
        <v>0</v>
      </c>
      <c r="AE497">
        <v>0</v>
      </c>
      <c r="AG497" t="s">
        <v>137</v>
      </c>
      <c r="AH497" t="s">
        <v>129</v>
      </c>
      <c r="AI497">
        <v>0</v>
      </c>
      <c r="AJ497">
        <v>1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BA497" t="s">
        <v>106</v>
      </c>
      <c r="BB497" t="e">
        <f ca="1">- Very Useful _xludf.and provides a job opportunity _xludf.right away.</f>
        <v>#NAME?</v>
      </c>
      <c r="BD497" t="e">
        <f ca="1">- Project Management / Accountancy - Nursing / medical care</f>
        <v>#NAME?</v>
      </c>
      <c r="BE497">
        <v>0</v>
      </c>
      <c r="BF497">
        <v>0</v>
      </c>
      <c r="BG497">
        <v>1</v>
      </c>
      <c r="BH497">
        <v>0</v>
      </c>
      <c r="BI497">
        <v>1</v>
      </c>
      <c r="BJ497">
        <v>0</v>
      </c>
      <c r="BK497">
        <v>0</v>
      </c>
      <c r="BL497">
        <v>0</v>
      </c>
      <c r="BN497" t="s">
        <v>107</v>
      </c>
      <c r="BQ497" t="e">
        <f ca="1">- Cannot afford The courses</f>
        <v>#NAME?</v>
      </c>
      <c r="BR497">
        <v>0</v>
      </c>
      <c r="BS497">
        <v>0</v>
      </c>
      <c r="BT497">
        <v>0</v>
      </c>
      <c r="BU497">
        <v>0</v>
      </c>
      <c r="BV497">
        <v>1</v>
      </c>
      <c r="BW497">
        <v>0</v>
      </c>
      <c r="BX497" t="s">
        <v>108</v>
      </c>
      <c r="BY497" t="e">
        <f ca="1">- Useful but _xludf.not as good as going to university</f>
        <v>#NAME?</v>
      </c>
      <c r="BZ497">
        <v>1</v>
      </c>
      <c r="CA497">
        <v>0</v>
      </c>
      <c r="CB497">
        <v>0</v>
      </c>
      <c r="CC497">
        <v>0</v>
      </c>
      <c r="CD497">
        <v>0</v>
      </c>
      <c r="CE497" t="e">
        <f ca="1">- Friends - Teachers</f>
        <v>#NAME?</v>
      </c>
      <c r="CF497">
        <v>1</v>
      </c>
      <c r="CG497">
        <v>0</v>
      </c>
      <c r="CH497">
        <v>1</v>
      </c>
      <c r="CI497">
        <v>0</v>
      </c>
      <c r="CJ497">
        <v>0</v>
      </c>
      <c r="CK497">
        <v>0</v>
      </c>
      <c r="CL497">
        <v>0</v>
      </c>
      <c r="CN497" t="s">
        <v>109</v>
      </c>
      <c r="CO497" t="s">
        <v>110</v>
      </c>
      <c r="CP497" t="s">
        <v>111</v>
      </c>
      <c r="CQ497">
        <v>4148842</v>
      </c>
      <c r="CR497" t="s">
        <v>1505</v>
      </c>
      <c r="CS497" t="s">
        <v>1506</v>
      </c>
      <c r="CT497">
        <v>497</v>
      </c>
    </row>
    <row r="498" spans="1:98">
      <c r="A498">
        <v>497</v>
      </c>
      <c r="B498" t="s">
        <v>97</v>
      </c>
      <c r="C498">
        <v>26</v>
      </c>
      <c r="D498" t="s">
        <v>115</v>
      </c>
      <c r="E498" t="s">
        <v>162</v>
      </c>
      <c r="F498" t="s">
        <v>100</v>
      </c>
      <c r="G498" t="s">
        <v>207</v>
      </c>
      <c r="J498" t="s">
        <v>145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1</v>
      </c>
      <c r="R498">
        <v>0</v>
      </c>
      <c r="X498" t="s">
        <v>127</v>
      </c>
      <c r="Y498">
        <v>0</v>
      </c>
      <c r="Z498">
        <v>0</v>
      </c>
      <c r="AA498">
        <v>0</v>
      </c>
      <c r="AB498">
        <v>1</v>
      </c>
      <c r="AC498">
        <v>0</v>
      </c>
      <c r="AD498">
        <v>0</v>
      </c>
      <c r="AE498">
        <v>0</v>
      </c>
      <c r="AG498" t="s">
        <v>128</v>
      </c>
      <c r="AH498" t="s">
        <v>153</v>
      </c>
      <c r="AI498">
        <v>0</v>
      </c>
      <c r="AJ498">
        <v>1</v>
      </c>
      <c r="AK498">
        <v>0</v>
      </c>
      <c r="AL498">
        <v>0</v>
      </c>
      <c r="AM498">
        <v>1</v>
      </c>
      <c r="AN498">
        <v>0</v>
      </c>
      <c r="AO498">
        <v>0</v>
      </c>
      <c r="AP498">
        <v>1</v>
      </c>
      <c r="BA498" t="s">
        <v>107</v>
      </c>
      <c r="BB498" t="e">
        <f ca="1">- Useful but _xludf.not as good as a regular degree</f>
        <v>#NAME?</v>
      </c>
      <c r="BD498" t="s">
        <v>139</v>
      </c>
      <c r="BE498">
        <v>0</v>
      </c>
      <c r="BF498">
        <v>1</v>
      </c>
      <c r="BG498">
        <v>0</v>
      </c>
      <c r="BH498">
        <v>0</v>
      </c>
      <c r="BI498">
        <v>0</v>
      </c>
      <c r="BJ498">
        <v>0</v>
      </c>
      <c r="BK498">
        <v>0</v>
      </c>
      <c r="BL498">
        <v>0</v>
      </c>
      <c r="BM498" t="s">
        <v>1507</v>
      </c>
      <c r="BN498" t="s">
        <v>107</v>
      </c>
      <c r="BQ498" t="e">
        <f ca="1">- _xludf.not available in subjects I want to study - Cannot afford The courses</f>
        <v>#NAME?</v>
      </c>
      <c r="BR498">
        <v>1</v>
      </c>
      <c r="BS498">
        <v>0</v>
      </c>
      <c r="BT498">
        <v>0</v>
      </c>
      <c r="BU498">
        <v>0</v>
      </c>
      <c r="BV498">
        <v>1</v>
      </c>
      <c r="BW498">
        <v>0</v>
      </c>
      <c r="BX498" t="s">
        <v>179</v>
      </c>
      <c r="BY498" t="s">
        <v>199</v>
      </c>
      <c r="BZ498">
        <v>1</v>
      </c>
      <c r="CA498">
        <v>0</v>
      </c>
      <c r="CB498">
        <v>0</v>
      </c>
      <c r="CC498">
        <v>0</v>
      </c>
      <c r="CD498">
        <v>1</v>
      </c>
      <c r="CE498" t="e">
        <f ca="1">- Facebook groups/pages  - Friends</f>
        <v>#NAME?</v>
      </c>
      <c r="CF498">
        <v>1</v>
      </c>
      <c r="CG498">
        <v>0</v>
      </c>
      <c r="CH498">
        <v>0</v>
      </c>
      <c r="CI498">
        <v>0</v>
      </c>
      <c r="CJ498">
        <v>0</v>
      </c>
      <c r="CK498">
        <v>1</v>
      </c>
      <c r="CL498">
        <v>0</v>
      </c>
      <c r="CN498" t="s">
        <v>109</v>
      </c>
      <c r="CO498" t="s">
        <v>110</v>
      </c>
      <c r="CP498" t="s">
        <v>111</v>
      </c>
      <c r="CQ498">
        <v>4148853</v>
      </c>
      <c r="CR498" t="s">
        <v>1508</v>
      </c>
      <c r="CS498" t="s">
        <v>1509</v>
      </c>
      <c r="CT498">
        <v>498</v>
      </c>
    </row>
    <row r="499" spans="1:98">
      <c r="A499">
        <v>498</v>
      </c>
      <c r="B499" t="s">
        <v>97</v>
      </c>
      <c r="C499">
        <v>26</v>
      </c>
      <c r="D499" t="s">
        <v>115</v>
      </c>
      <c r="E499" t="s">
        <v>451</v>
      </c>
      <c r="F499" t="s">
        <v>100</v>
      </c>
      <c r="G499" t="s">
        <v>207</v>
      </c>
      <c r="J499" t="s">
        <v>208</v>
      </c>
      <c r="K499">
        <v>0</v>
      </c>
      <c r="L499">
        <v>0</v>
      </c>
      <c r="M499">
        <v>1</v>
      </c>
      <c r="N499">
        <v>0</v>
      </c>
      <c r="O499">
        <v>0</v>
      </c>
      <c r="P499">
        <v>0</v>
      </c>
      <c r="Q499">
        <v>1</v>
      </c>
      <c r="R499">
        <v>0</v>
      </c>
      <c r="X499" t="s">
        <v>127</v>
      </c>
      <c r="Y499">
        <v>0</v>
      </c>
      <c r="Z499">
        <v>0</v>
      </c>
      <c r="AA499">
        <v>0</v>
      </c>
      <c r="AB499">
        <v>1</v>
      </c>
      <c r="AC499">
        <v>0</v>
      </c>
      <c r="AD499">
        <v>0</v>
      </c>
      <c r="AE499">
        <v>0</v>
      </c>
      <c r="AG499" t="s">
        <v>137</v>
      </c>
      <c r="AH499" t="s">
        <v>146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1</v>
      </c>
      <c r="BA499" t="s">
        <v>107</v>
      </c>
      <c r="BB499" t="e">
        <f ca="1">- Useful but _xludf.not as good as a regular degree</f>
        <v>#NAME?</v>
      </c>
      <c r="BD499" t="e">
        <f ca="1">- Project Management / Accountancy</f>
        <v>#NAME?</v>
      </c>
      <c r="BE499">
        <v>0</v>
      </c>
      <c r="BF499">
        <v>0</v>
      </c>
      <c r="BG499">
        <v>1</v>
      </c>
      <c r="BH499">
        <v>0</v>
      </c>
      <c r="BI499">
        <v>0</v>
      </c>
      <c r="BJ499">
        <v>0</v>
      </c>
      <c r="BK499">
        <v>0</v>
      </c>
      <c r="BL499">
        <v>0</v>
      </c>
      <c r="BN499" t="s">
        <v>107</v>
      </c>
      <c r="BQ499" t="e">
        <f ca="1">- Cannot afford The courses</f>
        <v>#NAME?</v>
      </c>
      <c r="BR499">
        <v>0</v>
      </c>
      <c r="BS499">
        <v>0</v>
      </c>
      <c r="BT499">
        <v>0</v>
      </c>
      <c r="BU499">
        <v>0</v>
      </c>
      <c r="BV499">
        <v>1</v>
      </c>
      <c r="BW499">
        <v>0</v>
      </c>
      <c r="BX499" t="s">
        <v>108</v>
      </c>
      <c r="BY499" t="s">
        <v>199</v>
      </c>
      <c r="BZ499">
        <v>1</v>
      </c>
      <c r="CA499">
        <v>0</v>
      </c>
      <c r="CB499">
        <v>0</v>
      </c>
      <c r="CC499">
        <v>0</v>
      </c>
      <c r="CD499">
        <v>1</v>
      </c>
      <c r="CE499" t="e">
        <f ca="1">- Friends</f>
        <v>#NAME?</v>
      </c>
      <c r="CF499">
        <v>1</v>
      </c>
      <c r="CG499">
        <v>0</v>
      </c>
      <c r="CH499">
        <v>0</v>
      </c>
      <c r="CI499">
        <v>0</v>
      </c>
      <c r="CJ499">
        <v>0</v>
      </c>
      <c r="CK499">
        <v>0</v>
      </c>
      <c r="CL499">
        <v>0</v>
      </c>
      <c r="CN499" t="s">
        <v>109</v>
      </c>
      <c r="CO499" t="s">
        <v>110</v>
      </c>
      <c r="CP499" t="s">
        <v>111</v>
      </c>
      <c r="CQ499">
        <v>4148873</v>
      </c>
      <c r="CR499" t="s">
        <v>1510</v>
      </c>
      <c r="CS499" t="s">
        <v>1511</v>
      </c>
      <c r="CT499">
        <v>499</v>
      </c>
    </row>
    <row r="500" spans="1:98">
      <c r="A500">
        <v>499</v>
      </c>
      <c r="B500" t="s">
        <v>114</v>
      </c>
      <c r="C500">
        <v>20</v>
      </c>
      <c r="D500" t="s">
        <v>115</v>
      </c>
      <c r="E500" t="s">
        <v>177</v>
      </c>
      <c r="F500" t="s">
        <v>183</v>
      </c>
      <c r="G500" t="s">
        <v>117</v>
      </c>
      <c r="J500" t="s">
        <v>334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1</v>
      </c>
      <c r="R500">
        <v>1</v>
      </c>
      <c r="X500" t="s">
        <v>930</v>
      </c>
      <c r="Y500">
        <v>0</v>
      </c>
      <c r="Z500">
        <v>0</v>
      </c>
      <c r="AA500">
        <v>1</v>
      </c>
      <c r="AB500">
        <v>1</v>
      </c>
      <c r="AC500">
        <v>0</v>
      </c>
      <c r="AD500">
        <v>0</v>
      </c>
      <c r="AE500">
        <v>0</v>
      </c>
      <c r="AG500" t="s">
        <v>120</v>
      </c>
      <c r="AH500" t="s">
        <v>139</v>
      </c>
      <c r="AI500">
        <v>0</v>
      </c>
      <c r="AJ500">
        <v>0</v>
      </c>
      <c r="AK500">
        <v>1</v>
      </c>
      <c r="AL500">
        <v>0</v>
      </c>
      <c r="AM500">
        <v>0</v>
      </c>
      <c r="AN500">
        <v>0</v>
      </c>
      <c r="AO500">
        <v>0</v>
      </c>
      <c r="AP500">
        <v>0</v>
      </c>
      <c r="AQ500" t="s">
        <v>1512</v>
      </c>
      <c r="BA500" t="s">
        <v>106</v>
      </c>
      <c r="BB500" t="e">
        <f ca="1">- Useful but _xludf.not as good as a regular degree</f>
        <v>#NAME?</v>
      </c>
      <c r="BD500" t="e">
        <f ca="1">- Tourism / Restaurant _xludf.and hotel Management - Nursing / medical care</f>
        <v>#NAME?</v>
      </c>
      <c r="BE500">
        <v>0</v>
      </c>
      <c r="BF500">
        <v>0</v>
      </c>
      <c r="BG500">
        <v>0</v>
      </c>
      <c r="BH500">
        <v>1</v>
      </c>
      <c r="BI500">
        <v>1</v>
      </c>
      <c r="BJ500">
        <v>0</v>
      </c>
      <c r="BK500">
        <v>0</v>
      </c>
      <c r="BL500">
        <v>0</v>
      </c>
      <c r="BN500" t="s">
        <v>107</v>
      </c>
      <c r="BQ500" t="e">
        <f ca="1">- Cannot afford The courses</f>
        <v>#NAME?</v>
      </c>
      <c r="BR500">
        <v>0</v>
      </c>
      <c r="BS500">
        <v>0</v>
      </c>
      <c r="BT500">
        <v>0</v>
      </c>
      <c r="BU500">
        <v>0</v>
      </c>
      <c r="BV500">
        <v>1</v>
      </c>
      <c r="BW500">
        <v>0</v>
      </c>
      <c r="BX500" t="s">
        <v>108</v>
      </c>
      <c r="BY500" t="s">
        <v>199</v>
      </c>
      <c r="BZ500">
        <v>1</v>
      </c>
      <c r="CA500">
        <v>0</v>
      </c>
      <c r="CB500">
        <v>0</v>
      </c>
      <c r="CC500">
        <v>0</v>
      </c>
      <c r="CD500">
        <v>1</v>
      </c>
      <c r="CE500" t="e">
        <f ca="1">- Facebook groups/pages</f>
        <v>#NAME?</v>
      </c>
      <c r="CF500">
        <v>0</v>
      </c>
      <c r="CG500">
        <v>0</v>
      </c>
      <c r="CH500">
        <v>0</v>
      </c>
      <c r="CI500">
        <v>0</v>
      </c>
      <c r="CJ500">
        <v>0</v>
      </c>
      <c r="CK500">
        <v>1</v>
      </c>
      <c r="CL500">
        <v>0</v>
      </c>
      <c r="CN500" t="s">
        <v>109</v>
      </c>
      <c r="CO500" t="s">
        <v>110</v>
      </c>
      <c r="CP500" t="s">
        <v>111</v>
      </c>
      <c r="CQ500">
        <v>4148892</v>
      </c>
      <c r="CR500" t="s">
        <v>1513</v>
      </c>
      <c r="CS500" t="s">
        <v>1514</v>
      </c>
      <c r="CT500">
        <v>500</v>
      </c>
    </row>
    <row r="501" spans="1:98">
      <c r="A501">
        <v>500</v>
      </c>
      <c r="B501" t="s">
        <v>97</v>
      </c>
      <c r="C501">
        <v>17</v>
      </c>
      <c r="D501" t="s">
        <v>115</v>
      </c>
      <c r="E501" t="s">
        <v>177</v>
      </c>
      <c r="F501" t="s">
        <v>183</v>
      </c>
      <c r="G501" t="s">
        <v>117</v>
      </c>
      <c r="J501" t="s">
        <v>118</v>
      </c>
      <c r="K501">
        <v>0</v>
      </c>
      <c r="L501">
        <v>0</v>
      </c>
      <c r="M501">
        <v>0</v>
      </c>
      <c r="N501">
        <v>1</v>
      </c>
      <c r="O501">
        <v>0</v>
      </c>
      <c r="P501">
        <v>0</v>
      </c>
      <c r="Q501">
        <v>0</v>
      </c>
      <c r="R501">
        <v>0</v>
      </c>
      <c r="X501" t="s">
        <v>127</v>
      </c>
      <c r="Y501">
        <v>0</v>
      </c>
      <c r="Z501">
        <v>0</v>
      </c>
      <c r="AA501">
        <v>0</v>
      </c>
      <c r="AB501">
        <v>1</v>
      </c>
      <c r="AC501">
        <v>0</v>
      </c>
      <c r="AD501">
        <v>0</v>
      </c>
      <c r="AE501">
        <v>0</v>
      </c>
      <c r="AG501" t="s">
        <v>120</v>
      </c>
      <c r="AH501" t="s">
        <v>184</v>
      </c>
      <c r="AI501">
        <v>1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R501" t="s">
        <v>106</v>
      </c>
      <c r="AS501" t="e">
        <f ca="1">- Donâ€™t Have family in Syria to _xludf.help me</f>
        <v>#NAME?</v>
      </c>
      <c r="AT501">
        <v>0</v>
      </c>
      <c r="AU501">
        <v>0</v>
      </c>
      <c r="AV501">
        <v>0</v>
      </c>
      <c r="AW501">
        <v>1</v>
      </c>
      <c r="AX501">
        <v>0</v>
      </c>
      <c r="AY501">
        <v>0</v>
      </c>
      <c r="BA501" t="s">
        <v>107</v>
      </c>
      <c r="BB501" t="e">
        <f ca="1">- Very Useful _xludf.and provides a job opportunity _xludf.right away.</f>
        <v>#NAME?</v>
      </c>
      <c r="BD501" t="s">
        <v>139</v>
      </c>
      <c r="BE501">
        <v>0</v>
      </c>
      <c r="BF501">
        <v>1</v>
      </c>
      <c r="BG501">
        <v>0</v>
      </c>
      <c r="BH501">
        <v>0</v>
      </c>
      <c r="BI501">
        <v>0</v>
      </c>
      <c r="BJ501">
        <v>0</v>
      </c>
      <c r="BK501">
        <v>0</v>
      </c>
      <c r="BL501">
        <v>0</v>
      </c>
      <c r="BM501" t="s">
        <v>709</v>
      </c>
      <c r="BN501" t="s">
        <v>107</v>
      </c>
      <c r="BQ501" t="e">
        <f ca="1">- _xludf.not available in subjects I want to study - Donâ€™t know how to _xludf.find/enroll in a suitable program</f>
        <v>#NAME?</v>
      </c>
      <c r="BR501">
        <v>1</v>
      </c>
      <c r="BS501">
        <v>0</v>
      </c>
      <c r="BT501">
        <v>0</v>
      </c>
      <c r="BU501">
        <v>1</v>
      </c>
      <c r="BV501">
        <v>0</v>
      </c>
      <c r="BW501">
        <v>0</v>
      </c>
      <c r="BX501" t="s">
        <v>108</v>
      </c>
      <c r="BY501" t="e">
        <f ca="1">- Very Useful, as good as a regular degree</f>
        <v>#NAME?</v>
      </c>
      <c r="BZ501">
        <v>0</v>
      </c>
      <c r="CA501">
        <v>0</v>
      </c>
      <c r="CB501">
        <v>1</v>
      </c>
      <c r="CC501">
        <v>0</v>
      </c>
      <c r="CD501">
        <v>0</v>
      </c>
      <c r="CE501" t="e">
        <f ca="1">- Teachers</f>
        <v>#NAME?</v>
      </c>
      <c r="CF501">
        <v>0</v>
      </c>
      <c r="CG501">
        <v>0</v>
      </c>
      <c r="CH501">
        <v>1</v>
      </c>
      <c r="CI501">
        <v>0</v>
      </c>
      <c r="CJ501">
        <v>0</v>
      </c>
      <c r="CK501">
        <v>0</v>
      </c>
      <c r="CL501">
        <v>0</v>
      </c>
      <c r="CN501" t="s">
        <v>109</v>
      </c>
      <c r="CO501" t="s">
        <v>110</v>
      </c>
      <c r="CP501" t="s">
        <v>111</v>
      </c>
      <c r="CQ501">
        <v>4148893</v>
      </c>
      <c r="CR501" t="s">
        <v>1515</v>
      </c>
      <c r="CS501" t="s">
        <v>1516</v>
      </c>
      <c r="CT501">
        <v>501</v>
      </c>
    </row>
    <row r="502" spans="1:98">
      <c r="A502">
        <v>501</v>
      </c>
      <c r="B502" t="s">
        <v>1517</v>
      </c>
      <c r="C502">
        <v>18</v>
      </c>
      <c r="D502" t="s">
        <v>98</v>
      </c>
      <c r="E502" t="s">
        <v>99</v>
      </c>
      <c r="F502" t="s">
        <v>183</v>
      </c>
      <c r="G502" t="s">
        <v>117</v>
      </c>
      <c r="J502" t="s">
        <v>334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1</v>
      </c>
      <c r="R502">
        <v>1</v>
      </c>
      <c r="X502" t="s">
        <v>308</v>
      </c>
      <c r="Y502">
        <v>0</v>
      </c>
      <c r="Z502">
        <v>0</v>
      </c>
      <c r="AA502">
        <v>0</v>
      </c>
      <c r="AB502">
        <v>0</v>
      </c>
      <c r="AC502">
        <v>1</v>
      </c>
      <c r="AD502">
        <v>0</v>
      </c>
      <c r="AE502">
        <v>0</v>
      </c>
      <c r="AG502" t="s">
        <v>128</v>
      </c>
      <c r="AH502" t="s">
        <v>139</v>
      </c>
      <c r="AI502">
        <v>0</v>
      </c>
      <c r="AJ502">
        <v>0</v>
      </c>
      <c r="AK502">
        <v>1</v>
      </c>
      <c r="AL502">
        <v>0</v>
      </c>
      <c r="AM502">
        <v>0</v>
      </c>
      <c r="AN502">
        <v>0</v>
      </c>
      <c r="AO502">
        <v>0</v>
      </c>
      <c r="AP502">
        <v>0</v>
      </c>
      <c r="AQ502" t="s">
        <v>1518</v>
      </c>
      <c r="BA502" t="s">
        <v>107</v>
      </c>
      <c r="BB502" t="e">
        <f ca="1">- Useful but _xludf.not as good as a regular degree</f>
        <v>#NAME?</v>
      </c>
      <c r="BD502" t="e">
        <f ca="1">- I am _xludf.not interested in vocational education</f>
        <v>#NAME?</v>
      </c>
      <c r="BE502">
        <v>1</v>
      </c>
      <c r="BF502">
        <v>0</v>
      </c>
      <c r="BG502">
        <v>0</v>
      </c>
      <c r="BH502">
        <v>0</v>
      </c>
      <c r="BI502">
        <v>0</v>
      </c>
      <c r="BJ502">
        <v>0</v>
      </c>
      <c r="BK502">
        <v>0</v>
      </c>
      <c r="BL502">
        <v>0</v>
      </c>
      <c r="BN502" t="s">
        <v>107</v>
      </c>
      <c r="BQ502" t="e">
        <f ca="1">- Do _xludf.not _xludf.count towards a recognized qualification - _xludf.not available in _xludf.Arabic</f>
        <v>#NAME?</v>
      </c>
      <c r="BR502">
        <v>0</v>
      </c>
      <c r="BS502">
        <v>1</v>
      </c>
      <c r="BT502">
        <v>0</v>
      </c>
      <c r="BU502">
        <v>0</v>
      </c>
      <c r="BV502">
        <v>0</v>
      </c>
      <c r="BW502">
        <v>1</v>
      </c>
      <c r="BX502" t="s">
        <v>108</v>
      </c>
      <c r="BY502" t="s">
        <v>199</v>
      </c>
      <c r="BZ502">
        <v>1</v>
      </c>
      <c r="CA502">
        <v>0</v>
      </c>
      <c r="CB502">
        <v>0</v>
      </c>
      <c r="CC502">
        <v>0</v>
      </c>
      <c r="CD502">
        <v>1</v>
      </c>
      <c r="CE502" t="e">
        <f ca="1">- Facebook groups/pages  - Friends</f>
        <v>#NAME?</v>
      </c>
      <c r="CF502">
        <v>1</v>
      </c>
      <c r="CG502">
        <v>0</v>
      </c>
      <c r="CH502">
        <v>0</v>
      </c>
      <c r="CI502">
        <v>0</v>
      </c>
      <c r="CJ502">
        <v>0</v>
      </c>
      <c r="CK502">
        <v>1</v>
      </c>
      <c r="CL502">
        <v>0</v>
      </c>
      <c r="CN502" t="s">
        <v>109</v>
      </c>
      <c r="CO502" t="s">
        <v>110</v>
      </c>
      <c r="CP502" t="s">
        <v>111</v>
      </c>
      <c r="CQ502">
        <v>4148907</v>
      </c>
      <c r="CR502" t="s">
        <v>1519</v>
      </c>
      <c r="CS502" t="s">
        <v>1520</v>
      </c>
      <c r="CT502">
        <v>502</v>
      </c>
    </row>
    <row r="503" spans="1:98">
      <c r="A503">
        <v>502</v>
      </c>
      <c r="B503" t="s">
        <v>97</v>
      </c>
      <c r="C503">
        <v>18</v>
      </c>
      <c r="D503" t="s">
        <v>115</v>
      </c>
      <c r="E503" t="s">
        <v>156</v>
      </c>
      <c r="F503" t="s">
        <v>183</v>
      </c>
      <c r="G503" t="s">
        <v>207</v>
      </c>
      <c r="J503" t="s">
        <v>145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1</v>
      </c>
      <c r="R503">
        <v>0</v>
      </c>
      <c r="X503" t="s">
        <v>197</v>
      </c>
      <c r="Y503">
        <v>1</v>
      </c>
      <c r="Z503">
        <v>0</v>
      </c>
      <c r="AA503">
        <v>0</v>
      </c>
      <c r="AB503">
        <v>1</v>
      </c>
      <c r="AC503">
        <v>0</v>
      </c>
      <c r="AD503">
        <v>0</v>
      </c>
      <c r="AE503">
        <v>0</v>
      </c>
      <c r="AG503" t="s">
        <v>120</v>
      </c>
      <c r="AH503" t="s">
        <v>129</v>
      </c>
      <c r="AI503">
        <v>0</v>
      </c>
      <c r="AJ503">
        <v>1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BA503" t="s">
        <v>107</v>
      </c>
      <c r="BB503" t="e">
        <f ca="1">- Useful but _xludf.not as good as a regular degree</f>
        <v>#NAME?</v>
      </c>
      <c r="BD503" t="e">
        <f ca="1">- Project Management / Accountancy - Nursing / medical care</f>
        <v>#NAME?</v>
      </c>
      <c r="BE503">
        <v>0</v>
      </c>
      <c r="BF503">
        <v>0</v>
      </c>
      <c r="BG503">
        <v>1</v>
      </c>
      <c r="BH503">
        <v>0</v>
      </c>
      <c r="BI503">
        <v>1</v>
      </c>
      <c r="BJ503">
        <v>0</v>
      </c>
      <c r="BK503">
        <v>0</v>
      </c>
      <c r="BL503">
        <v>0</v>
      </c>
      <c r="BN503" t="s">
        <v>107</v>
      </c>
      <c r="BQ503" t="e">
        <f ca="1">- Do _xludf.not _xludf.count towards a recognized qualification</f>
        <v>#NAME?</v>
      </c>
      <c r="BR503">
        <v>0</v>
      </c>
      <c r="BS503">
        <v>1</v>
      </c>
      <c r="BT503">
        <v>0</v>
      </c>
      <c r="BU503">
        <v>0</v>
      </c>
      <c r="BV503">
        <v>0</v>
      </c>
      <c r="BW503">
        <v>0</v>
      </c>
      <c r="BX503" t="s">
        <v>108</v>
      </c>
      <c r="BY503" t="s">
        <v>199</v>
      </c>
      <c r="BZ503">
        <v>1</v>
      </c>
      <c r="CA503">
        <v>0</v>
      </c>
      <c r="CB503">
        <v>0</v>
      </c>
      <c r="CC503">
        <v>0</v>
      </c>
      <c r="CD503">
        <v>1</v>
      </c>
      <c r="CE503" t="e">
        <f ca="1">- Facebook groups/pages  - Teachers</f>
        <v>#NAME?</v>
      </c>
      <c r="CF503">
        <v>0</v>
      </c>
      <c r="CG503">
        <v>0</v>
      </c>
      <c r="CH503">
        <v>1</v>
      </c>
      <c r="CI503">
        <v>0</v>
      </c>
      <c r="CJ503">
        <v>0</v>
      </c>
      <c r="CK503">
        <v>1</v>
      </c>
      <c r="CL503">
        <v>0</v>
      </c>
      <c r="CN503" t="s">
        <v>109</v>
      </c>
      <c r="CO503" t="s">
        <v>110</v>
      </c>
      <c r="CP503" t="s">
        <v>111</v>
      </c>
      <c r="CQ503">
        <v>4148924</v>
      </c>
      <c r="CR503" t="s">
        <v>1521</v>
      </c>
      <c r="CS503" t="s">
        <v>1522</v>
      </c>
      <c r="CT503">
        <v>503</v>
      </c>
    </row>
    <row r="504" spans="1:98">
      <c r="A504">
        <v>503</v>
      </c>
      <c r="B504" t="s">
        <v>533</v>
      </c>
      <c r="C504">
        <v>21</v>
      </c>
      <c r="D504" t="s">
        <v>115</v>
      </c>
      <c r="E504" t="s">
        <v>177</v>
      </c>
      <c r="F504" t="s">
        <v>100</v>
      </c>
      <c r="G504" t="s">
        <v>117</v>
      </c>
      <c r="J504" t="s">
        <v>139</v>
      </c>
      <c r="K504">
        <v>1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T504" t="s">
        <v>1523</v>
      </c>
      <c r="X504" t="s">
        <v>136</v>
      </c>
      <c r="Y504">
        <v>0</v>
      </c>
      <c r="Z504">
        <v>0</v>
      </c>
      <c r="AA504">
        <v>0</v>
      </c>
      <c r="AB504">
        <v>1</v>
      </c>
      <c r="AC504">
        <v>1</v>
      </c>
      <c r="AD504">
        <v>0</v>
      </c>
      <c r="AE504">
        <v>0</v>
      </c>
      <c r="AG504" t="s">
        <v>120</v>
      </c>
      <c r="AH504" t="s">
        <v>416</v>
      </c>
      <c r="AI504">
        <v>0</v>
      </c>
      <c r="AJ504">
        <v>1</v>
      </c>
      <c r="AK504">
        <v>0</v>
      </c>
      <c r="AL504">
        <v>0</v>
      </c>
      <c r="AM504">
        <v>1</v>
      </c>
      <c r="AN504">
        <v>0</v>
      </c>
      <c r="AO504">
        <v>0</v>
      </c>
      <c r="AP504">
        <v>0</v>
      </c>
      <c r="BA504" t="s">
        <v>107</v>
      </c>
      <c r="BB504" t="e">
        <f ca="1">- Useful but _xludf.not as good as a regular degree</f>
        <v>#NAME?</v>
      </c>
      <c r="BD504" t="e">
        <f ca="1">- I am _xludf.not interested in vocational education</f>
        <v>#NAME?</v>
      </c>
      <c r="BE504">
        <v>1</v>
      </c>
      <c r="BF504">
        <v>0</v>
      </c>
      <c r="BG504">
        <v>0</v>
      </c>
      <c r="BH504">
        <v>0</v>
      </c>
      <c r="BI504">
        <v>0</v>
      </c>
      <c r="BJ504">
        <v>0</v>
      </c>
      <c r="BK504">
        <v>0</v>
      </c>
      <c r="BL504">
        <v>0</v>
      </c>
      <c r="BN504" t="s">
        <v>107</v>
      </c>
      <c r="BQ504" t="e">
        <f ca="1">- No internet connection / computer - Do _xludf.not _xludf.count towards a recognized qualification</f>
        <v>#NAME?</v>
      </c>
      <c r="BR504">
        <v>0</v>
      </c>
      <c r="BS504">
        <v>1</v>
      </c>
      <c r="BT504">
        <v>1</v>
      </c>
      <c r="BU504">
        <v>0</v>
      </c>
      <c r="BV504">
        <v>0</v>
      </c>
      <c r="BW504">
        <v>0</v>
      </c>
      <c r="BX504" t="s">
        <v>233</v>
      </c>
      <c r="BY504" t="e">
        <f ca="1">- Useful but _xludf.not as good as going to university</f>
        <v>#NAME?</v>
      </c>
      <c r="BZ504">
        <v>1</v>
      </c>
      <c r="CA504">
        <v>0</v>
      </c>
      <c r="CB504">
        <v>0</v>
      </c>
      <c r="CC504">
        <v>0</v>
      </c>
      <c r="CD504">
        <v>0</v>
      </c>
      <c r="CE504" t="e">
        <f ca="1">- Al-Fanar Media - DUBARAH</f>
        <v>#NAME?</v>
      </c>
      <c r="CF504">
        <v>0</v>
      </c>
      <c r="CG504">
        <v>1</v>
      </c>
      <c r="CH504">
        <v>0</v>
      </c>
      <c r="CI504">
        <v>1</v>
      </c>
      <c r="CJ504">
        <v>0</v>
      </c>
      <c r="CK504">
        <v>0</v>
      </c>
      <c r="CL504">
        <v>0</v>
      </c>
      <c r="CN504" t="s">
        <v>109</v>
      </c>
      <c r="CO504" t="s">
        <v>110</v>
      </c>
      <c r="CP504" t="s">
        <v>111</v>
      </c>
      <c r="CQ504">
        <v>4148960</v>
      </c>
      <c r="CR504" t="s">
        <v>1524</v>
      </c>
      <c r="CS504" t="s">
        <v>1525</v>
      </c>
      <c r="CT504">
        <v>504</v>
      </c>
    </row>
    <row r="505" spans="1:98">
      <c r="A505">
        <v>504</v>
      </c>
      <c r="B505" t="s">
        <v>97</v>
      </c>
      <c r="C505">
        <v>26</v>
      </c>
      <c r="D505" t="s">
        <v>115</v>
      </c>
      <c r="E505" t="s">
        <v>162</v>
      </c>
      <c r="F505" t="s">
        <v>277</v>
      </c>
      <c r="G505" t="s">
        <v>117</v>
      </c>
      <c r="J505" t="s">
        <v>187</v>
      </c>
      <c r="K505">
        <v>0</v>
      </c>
      <c r="L505">
        <v>0</v>
      </c>
      <c r="M505">
        <v>1</v>
      </c>
      <c r="N505">
        <v>0</v>
      </c>
      <c r="O505">
        <v>0</v>
      </c>
      <c r="P505">
        <v>0</v>
      </c>
      <c r="Q505">
        <v>0</v>
      </c>
      <c r="R505">
        <v>0</v>
      </c>
      <c r="X505" t="s">
        <v>127</v>
      </c>
      <c r="Y505">
        <v>0</v>
      </c>
      <c r="Z505">
        <v>0</v>
      </c>
      <c r="AA505">
        <v>0</v>
      </c>
      <c r="AB505">
        <v>1</v>
      </c>
      <c r="AC505">
        <v>0</v>
      </c>
      <c r="AD505">
        <v>0</v>
      </c>
      <c r="AE505">
        <v>0</v>
      </c>
      <c r="AG505" t="s">
        <v>120</v>
      </c>
      <c r="AH505" t="s">
        <v>184</v>
      </c>
      <c r="AI505">
        <v>1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R505" t="s">
        <v>107</v>
      </c>
      <c r="AS505" t="e">
        <f ca="1">- Cannot contact public servants _xludf.or Teachers</f>
        <v>#NAME?</v>
      </c>
      <c r="AT505">
        <v>0</v>
      </c>
      <c r="AU505">
        <v>0</v>
      </c>
      <c r="AV505">
        <v>1</v>
      </c>
      <c r="AW505">
        <v>0</v>
      </c>
      <c r="AX505">
        <v>0</v>
      </c>
      <c r="AY505">
        <v>0</v>
      </c>
      <c r="BA505" t="s">
        <v>106</v>
      </c>
      <c r="BB505" t="e">
        <f ca="1">- Very Useful _xludf.and provides a job opportunity _xludf.right away.</f>
        <v>#NAME?</v>
      </c>
      <c r="BD505" t="e">
        <f ca="1">- Construction (builder, carpenter, electrician, blacksmith)</f>
        <v>#NAME?</v>
      </c>
      <c r="BE505">
        <v>0</v>
      </c>
      <c r="BF505">
        <v>0</v>
      </c>
      <c r="BG505">
        <v>0</v>
      </c>
      <c r="BH505">
        <v>0</v>
      </c>
      <c r="BI505">
        <v>0</v>
      </c>
      <c r="BJ505">
        <v>1</v>
      </c>
      <c r="BK505">
        <v>0</v>
      </c>
      <c r="BL505">
        <v>0</v>
      </c>
      <c r="BN505" t="s">
        <v>107</v>
      </c>
      <c r="BQ505" t="e">
        <f ca="1">- No internet connection / computer</f>
        <v>#NAME?</v>
      </c>
      <c r="BR505">
        <v>0</v>
      </c>
      <c r="BS505">
        <v>0</v>
      </c>
      <c r="BT505">
        <v>1</v>
      </c>
      <c r="BU505">
        <v>0</v>
      </c>
      <c r="BV505">
        <v>0</v>
      </c>
      <c r="BW505">
        <v>0</v>
      </c>
      <c r="BX505" t="s">
        <v>179</v>
      </c>
      <c r="BY505" t="e">
        <f ca="1">- Useful but _xludf.not as good as going to university</f>
        <v>#NAME?</v>
      </c>
      <c r="BZ505">
        <v>1</v>
      </c>
      <c r="CA505">
        <v>0</v>
      </c>
      <c r="CB505">
        <v>0</v>
      </c>
      <c r="CC505">
        <v>0</v>
      </c>
      <c r="CD505">
        <v>0</v>
      </c>
      <c r="CE505" t="e">
        <f ca="1">- Facebook groups/pages</f>
        <v>#NAME?</v>
      </c>
      <c r="CF505">
        <v>0</v>
      </c>
      <c r="CG505">
        <v>0</v>
      </c>
      <c r="CH505">
        <v>0</v>
      </c>
      <c r="CI505">
        <v>0</v>
      </c>
      <c r="CJ505">
        <v>0</v>
      </c>
      <c r="CK505">
        <v>1</v>
      </c>
      <c r="CL505">
        <v>0</v>
      </c>
      <c r="CN505" t="s">
        <v>109</v>
      </c>
      <c r="CO505" t="s">
        <v>110</v>
      </c>
      <c r="CP505" t="s">
        <v>111</v>
      </c>
      <c r="CQ505">
        <v>4148963</v>
      </c>
      <c r="CR505" t="s">
        <v>1526</v>
      </c>
      <c r="CS505" t="s">
        <v>1527</v>
      </c>
      <c r="CT505">
        <v>505</v>
      </c>
    </row>
    <row r="506" spans="1:98">
      <c r="A506">
        <v>505</v>
      </c>
      <c r="B506" t="s">
        <v>889</v>
      </c>
      <c r="C506">
        <v>18</v>
      </c>
      <c r="D506" t="s">
        <v>98</v>
      </c>
      <c r="E506" t="s">
        <v>177</v>
      </c>
      <c r="F506" t="s">
        <v>169</v>
      </c>
      <c r="G506" t="s">
        <v>117</v>
      </c>
      <c r="J506" t="s">
        <v>334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1</v>
      </c>
      <c r="R506">
        <v>1</v>
      </c>
      <c r="X506" t="s">
        <v>263</v>
      </c>
      <c r="Y506">
        <v>1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G506" t="s">
        <v>120</v>
      </c>
      <c r="AH506" t="s">
        <v>184</v>
      </c>
      <c r="AI506">
        <v>1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R506" t="s">
        <v>107</v>
      </c>
      <c r="AS506" t="s">
        <v>139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1</v>
      </c>
      <c r="AZ506" t="s">
        <v>1528</v>
      </c>
      <c r="BA506" t="s">
        <v>106</v>
      </c>
      <c r="BB506" t="e">
        <f ca="1">- Useful but _xludf.not as good as a regular degree</f>
        <v>#NAME?</v>
      </c>
      <c r="BD506" t="e">
        <f ca="1">- I am _xludf.not interested in vocational education</f>
        <v>#NAME?</v>
      </c>
      <c r="BE506">
        <v>1</v>
      </c>
      <c r="BF506">
        <v>0</v>
      </c>
      <c r="BG506">
        <v>0</v>
      </c>
      <c r="BH506">
        <v>0</v>
      </c>
      <c r="BI506">
        <v>0</v>
      </c>
      <c r="BJ506">
        <v>0</v>
      </c>
      <c r="BK506">
        <v>0</v>
      </c>
      <c r="BL506">
        <v>0</v>
      </c>
      <c r="BN506" t="s">
        <v>107</v>
      </c>
      <c r="BQ506" t="e">
        <f ca="1">- Do _xludf.not _xludf.count towards a recognized qualification</f>
        <v>#NAME?</v>
      </c>
      <c r="BR506">
        <v>0</v>
      </c>
      <c r="BS506">
        <v>1</v>
      </c>
      <c r="BT506">
        <v>0</v>
      </c>
      <c r="BU506">
        <v>0</v>
      </c>
      <c r="BV506">
        <v>0</v>
      </c>
      <c r="BW506">
        <v>0</v>
      </c>
      <c r="BX506" t="s">
        <v>179</v>
      </c>
      <c r="BY506" t="s">
        <v>199</v>
      </c>
      <c r="BZ506">
        <v>1</v>
      </c>
      <c r="CA506">
        <v>0</v>
      </c>
      <c r="CB506">
        <v>0</v>
      </c>
      <c r="CC506">
        <v>0</v>
      </c>
      <c r="CD506">
        <v>1</v>
      </c>
      <c r="CE506" t="e">
        <f ca="1">- Teachers</f>
        <v>#NAME?</v>
      </c>
      <c r="CF506">
        <v>0</v>
      </c>
      <c r="CG506">
        <v>0</v>
      </c>
      <c r="CH506">
        <v>1</v>
      </c>
      <c r="CI506">
        <v>0</v>
      </c>
      <c r="CJ506">
        <v>0</v>
      </c>
      <c r="CK506">
        <v>0</v>
      </c>
      <c r="CL506">
        <v>0</v>
      </c>
      <c r="CN506" t="s">
        <v>109</v>
      </c>
      <c r="CO506" t="s">
        <v>110</v>
      </c>
      <c r="CP506" t="s">
        <v>111</v>
      </c>
      <c r="CQ506">
        <v>4149004</v>
      </c>
      <c r="CR506" t="s">
        <v>1529</v>
      </c>
      <c r="CS506" t="s">
        <v>1530</v>
      </c>
      <c r="CT506">
        <v>506</v>
      </c>
    </row>
    <row r="507" spans="1:98">
      <c r="A507">
        <v>506</v>
      </c>
      <c r="B507" t="s">
        <v>221</v>
      </c>
      <c r="C507">
        <v>24</v>
      </c>
      <c r="D507" t="s">
        <v>98</v>
      </c>
      <c r="E507" t="s">
        <v>177</v>
      </c>
      <c r="F507" t="s">
        <v>157</v>
      </c>
      <c r="G507" t="s">
        <v>117</v>
      </c>
      <c r="J507" t="s">
        <v>492</v>
      </c>
      <c r="K507">
        <v>0</v>
      </c>
      <c r="L507">
        <v>0</v>
      </c>
      <c r="M507">
        <v>0</v>
      </c>
      <c r="N507">
        <v>0</v>
      </c>
      <c r="O507">
        <v>1</v>
      </c>
      <c r="P507">
        <v>1</v>
      </c>
      <c r="Q507">
        <v>0</v>
      </c>
      <c r="R507">
        <v>0</v>
      </c>
      <c r="X507" t="s">
        <v>127</v>
      </c>
      <c r="Y507">
        <v>0</v>
      </c>
      <c r="Z507">
        <v>0</v>
      </c>
      <c r="AA507">
        <v>0</v>
      </c>
      <c r="AB507">
        <v>1</v>
      </c>
      <c r="AC507">
        <v>0</v>
      </c>
      <c r="AD507">
        <v>0</v>
      </c>
      <c r="AE507">
        <v>0</v>
      </c>
      <c r="AG507" t="s">
        <v>120</v>
      </c>
      <c r="AH507" t="s">
        <v>158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1</v>
      </c>
      <c r="AO507">
        <v>0</v>
      </c>
      <c r="AP507">
        <v>0</v>
      </c>
      <c r="BA507" t="s">
        <v>107</v>
      </c>
      <c r="BB507" t="e">
        <f ca="1">- Useful but _xludf.not as good as a regular degree</f>
        <v>#NAME?</v>
      </c>
      <c r="BD507" t="e">
        <f ca="1">- Project Management / Accountancy - Tourism / Restaurant _xludf.and hotel Management</f>
        <v>#NAME?</v>
      </c>
      <c r="BE507">
        <v>0</v>
      </c>
      <c r="BF507">
        <v>0</v>
      </c>
      <c r="BG507">
        <v>1</v>
      </c>
      <c r="BH507">
        <v>1</v>
      </c>
      <c r="BI507">
        <v>0</v>
      </c>
      <c r="BJ507">
        <v>0</v>
      </c>
      <c r="BK507">
        <v>0</v>
      </c>
      <c r="BL507">
        <v>0</v>
      </c>
      <c r="BN507" t="s">
        <v>107</v>
      </c>
      <c r="BQ507" t="e">
        <f ca="1">- No internet connection / computer - Cannot afford The courses</f>
        <v>#NAME?</v>
      </c>
      <c r="BR507">
        <v>0</v>
      </c>
      <c r="BS507">
        <v>0</v>
      </c>
      <c r="BT507">
        <v>1</v>
      </c>
      <c r="BU507">
        <v>0</v>
      </c>
      <c r="BV507">
        <v>1</v>
      </c>
      <c r="BW507">
        <v>0</v>
      </c>
      <c r="BX507" t="s">
        <v>108</v>
      </c>
      <c r="BY507" t="e">
        <f ca="1">- Useful but _xludf.not as good as going to university</f>
        <v>#NAME?</v>
      </c>
      <c r="BZ507">
        <v>1</v>
      </c>
      <c r="CA507">
        <v>0</v>
      </c>
      <c r="CB507">
        <v>0</v>
      </c>
      <c r="CC507">
        <v>0</v>
      </c>
      <c r="CD507">
        <v>0</v>
      </c>
      <c r="CE507" t="e">
        <f ca="1">- Facebook groups/pages  - Teachers</f>
        <v>#NAME?</v>
      </c>
      <c r="CF507">
        <v>0</v>
      </c>
      <c r="CG507">
        <v>0</v>
      </c>
      <c r="CH507">
        <v>1</v>
      </c>
      <c r="CI507">
        <v>0</v>
      </c>
      <c r="CJ507">
        <v>0</v>
      </c>
      <c r="CK507">
        <v>1</v>
      </c>
      <c r="CL507">
        <v>0</v>
      </c>
      <c r="CN507" t="s">
        <v>109</v>
      </c>
      <c r="CO507" t="s">
        <v>110</v>
      </c>
      <c r="CP507" t="s">
        <v>111</v>
      </c>
      <c r="CQ507">
        <v>4149051</v>
      </c>
      <c r="CR507" t="s">
        <v>1531</v>
      </c>
      <c r="CS507" t="s">
        <v>1532</v>
      </c>
      <c r="CT507">
        <v>507</v>
      </c>
    </row>
    <row r="508" spans="1:98">
      <c r="A508">
        <v>507</v>
      </c>
      <c r="B508" t="s">
        <v>97</v>
      </c>
      <c r="C508">
        <v>26</v>
      </c>
      <c r="D508" t="s">
        <v>115</v>
      </c>
      <c r="E508" t="s">
        <v>283</v>
      </c>
      <c r="F508" t="s">
        <v>100</v>
      </c>
      <c r="G508" t="s">
        <v>101</v>
      </c>
      <c r="H508" t="s">
        <v>1288</v>
      </c>
      <c r="I508" t="s">
        <v>1533</v>
      </c>
      <c r="U508" t="s">
        <v>145</v>
      </c>
      <c r="AG508" t="s">
        <v>137</v>
      </c>
      <c r="AH508" t="s">
        <v>284</v>
      </c>
      <c r="AI508">
        <v>0</v>
      </c>
      <c r="AJ508">
        <v>1</v>
      </c>
      <c r="AK508">
        <v>0</v>
      </c>
      <c r="AL508">
        <v>1</v>
      </c>
      <c r="AM508">
        <v>0</v>
      </c>
      <c r="AN508">
        <v>0</v>
      </c>
      <c r="AO508">
        <v>0</v>
      </c>
      <c r="AP508">
        <v>0</v>
      </c>
      <c r="BA508" t="s">
        <v>107</v>
      </c>
      <c r="BB508" t="e">
        <f ca="1">- Very Useful _xludf.and provides a job opportunity _xludf.right away.</f>
        <v>#NAME?</v>
      </c>
      <c r="BD508" t="e">
        <f ca="1">- Project Management / Accountancy - Tourism / Restaurant _xludf.and hotel Management</f>
        <v>#NAME?</v>
      </c>
      <c r="BE508">
        <v>0</v>
      </c>
      <c r="BF508">
        <v>0</v>
      </c>
      <c r="BG508">
        <v>1</v>
      </c>
      <c r="BH508">
        <v>1</v>
      </c>
      <c r="BI508">
        <v>0</v>
      </c>
      <c r="BJ508">
        <v>0</v>
      </c>
      <c r="BK508">
        <v>0</v>
      </c>
      <c r="BL508">
        <v>0</v>
      </c>
      <c r="BN508" t="s">
        <v>107</v>
      </c>
      <c r="BQ508" t="e">
        <f ca="1">- Cannot afford The courses</f>
        <v>#NAME?</v>
      </c>
      <c r="BR508">
        <v>0</v>
      </c>
      <c r="BS508">
        <v>0</v>
      </c>
      <c r="BT508">
        <v>0</v>
      </c>
      <c r="BU508">
        <v>0</v>
      </c>
      <c r="BV508">
        <v>1</v>
      </c>
      <c r="BW508">
        <v>0</v>
      </c>
      <c r="BX508" t="s">
        <v>179</v>
      </c>
      <c r="BY508" t="e">
        <f ca="1">- Very Useful, as good as a regular - Too Difficult to study alone</f>
        <v>#NAME?</v>
      </c>
      <c r="BZ508">
        <v>0</v>
      </c>
      <c r="CA508">
        <v>0</v>
      </c>
      <c r="CB508">
        <v>1</v>
      </c>
      <c r="CC508">
        <v>0</v>
      </c>
      <c r="CD508">
        <v>1</v>
      </c>
      <c r="CE508" t="e">
        <f ca="1">- Facebook groups/pages  - Friends</f>
        <v>#NAME?</v>
      </c>
      <c r="CF508">
        <v>1</v>
      </c>
      <c r="CG508">
        <v>0</v>
      </c>
      <c r="CH508">
        <v>0</v>
      </c>
      <c r="CI508">
        <v>0</v>
      </c>
      <c r="CJ508">
        <v>0</v>
      </c>
      <c r="CK508">
        <v>1</v>
      </c>
      <c r="CL508">
        <v>0</v>
      </c>
      <c r="CN508" t="s">
        <v>109</v>
      </c>
      <c r="CO508" t="s">
        <v>110</v>
      </c>
      <c r="CP508" t="s">
        <v>111</v>
      </c>
      <c r="CQ508">
        <v>4149068</v>
      </c>
      <c r="CR508" t="s">
        <v>1534</v>
      </c>
      <c r="CS508" t="s">
        <v>1535</v>
      </c>
      <c r="CT508">
        <v>508</v>
      </c>
    </row>
    <row r="509" spans="1:98">
      <c r="A509">
        <v>508</v>
      </c>
      <c r="B509" t="s">
        <v>114</v>
      </c>
      <c r="C509">
        <v>23</v>
      </c>
      <c r="D509" t="s">
        <v>115</v>
      </c>
      <c r="E509" t="s">
        <v>177</v>
      </c>
      <c r="F509" t="s">
        <v>100</v>
      </c>
      <c r="G509" t="s">
        <v>117</v>
      </c>
      <c r="J509" t="s">
        <v>366</v>
      </c>
      <c r="K509">
        <v>0</v>
      </c>
      <c r="L509">
        <v>0</v>
      </c>
      <c r="M509">
        <v>1</v>
      </c>
      <c r="N509">
        <v>0</v>
      </c>
      <c r="O509">
        <v>0</v>
      </c>
      <c r="P509">
        <v>1</v>
      </c>
      <c r="Q509">
        <v>0</v>
      </c>
      <c r="R509">
        <v>0</v>
      </c>
      <c r="X509" t="s">
        <v>209</v>
      </c>
      <c r="Y509">
        <v>0</v>
      </c>
      <c r="Z509">
        <v>0</v>
      </c>
      <c r="AA509">
        <v>0</v>
      </c>
      <c r="AB509">
        <v>1</v>
      </c>
      <c r="AC509">
        <v>0</v>
      </c>
      <c r="AD509">
        <v>1</v>
      </c>
      <c r="AE509">
        <v>0</v>
      </c>
      <c r="AG509" t="s">
        <v>120</v>
      </c>
      <c r="AH509" t="s">
        <v>184</v>
      </c>
      <c r="AI509">
        <v>1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R509" t="s">
        <v>106</v>
      </c>
      <c r="AS509" t="e">
        <f ca="1">- Retrieving papers is expensive _xludf.now _xludf.and I Do _xludf.not Have The money - Have to go in person but can _xludf.not go _xludf.for security reasons</f>
        <v>#NAME?</v>
      </c>
      <c r="AT509">
        <v>0</v>
      </c>
      <c r="AU509">
        <v>1</v>
      </c>
      <c r="AV509">
        <v>0</v>
      </c>
      <c r="AW509">
        <v>0</v>
      </c>
      <c r="AX509">
        <v>1</v>
      </c>
      <c r="AY509">
        <v>0</v>
      </c>
      <c r="BA509" t="s">
        <v>107</v>
      </c>
      <c r="BB509" t="e">
        <f ca="1">- Useful but _xludf.not as good as a regular degree</f>
        <v>#NAME?</v>
      </c>
      <c r="BD509" t="e">
        <f ca="1">- Tourism / Restaurant _xludf.and hotel Management</f>
        <v>#NAME?</v>
      </c>
      <c r="BE509">
        <v>0</v>
      </c>
      <c r="BF509">
        <v>0</v>
      </c>
      <c r="BG509">
        <v>0</v>
      </c>
      <c r="BH509">
        <v>1</v>
      </c>
      <c r="BI509">
        <v>0</v>
      </c>
      <c r="BJ509">
        <v>0</v>
      </c>
      <c r="BK509">
        <v>0</v>
      </c>
      <c r="BL509">
        <v>0</v>
      </c>
      <c r="BN509" t="s">
        <v>107</v>
      </c>
      <c r="BQ509" t="e">
        <f ca="1">- Do _xludf.not _xludf.count towards a recognized qualification</f>
        <v>#NAME?</v>
      </c>
      <c r="BR509">
        <v>0</v>
      </c>
      <c r="BS509">
        <v>1</v>
      </c>
      <c r="BT509">
        <v>0</v>
      </c>
      <c r="BU509">
        <v>0</v>
      </c>
      <c r="BV509">
        <v>0</v>
      </c>
      <c r="BW509">
        <v>0</v>
      </c>
      <c r="BX509" t="s">
        <v>108</v>
      </c>
      <c r="BY509" t="s">
        <v>338</v>
      </c>
      <c r="BZ509">
        <v>0</v>
      </c>
      <c r="CA509">
        <v>0</v>
      </c>
      <c r="CB509">
        <v>0</v>
      </c>
      <c r="CC509">
        <v>1</v>
      </c>
      <c r="CD509">
        <v>1</v>
      </c>
      <c r="CE509" t="e">
        <f ca="1">- Facebook groups/pages</f>
        <v>#NAME?</v>
      </c>
      <c r="CF509">
        <v>0</v>
      </c>
      <c r="CG509">
        <v>0</v>
      </c>
      <c r="CH509">
        <v>0</v>
      </c>
      <c r="CI509">
        <v>0</v>
      </c>
      <c r="CJ509">
        <v>0</v>
      </c>
      <c r="CK509">
        <v>1</v>
      </c>
      <c r="CL509">
        <v>0</v>
      </c>
      <c r="CN509" t="s">
        <v>109</v>
      </c>
      <c r="CO509" t="s">
        <v>110</v>
      </c>
      <c r="CP509" t="s">
        <v>111</v>
      </c>
      <c r="CQ509">
        <v>4149084</v>
      </c>
      <c r="CR509" t="s">
        <v>1536</v>
      </c>
      <c r="CS509" t="s">
        <v>1537</v>
      </c>
      <c r="CT509">
        <v>509</v>
      </c>
    </row>
    <row r="510" spans="1:98">
      <c r="A510">
        <v>509</v>
      </c>
      <c r="B510" t="s">
        <v>224</v>
      </c>
      <c r="C510">
        <v>17</v>
      </c>
      <c r="D510" t="s">
        <v>115</v>
      </c>
      <c r="E510" t="s">
        <v>156</v>
      </c>
      <c r="F510" t="s">
        <v>169</v>
      </c>
      <c r="G510" t="s">
        <v>207</v>
      </c>
      <c r="J510" t="s">
        <v>145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1</v>
      </c>
      <c r="R510">
        <v>0</v>
      </c>
      <c r="X510" t="s">
        <v>394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1</v>
      </c>
      <c r="AF510" t="s">
        <v>1538</v>
      </c>
      <c r="AG510" t="s">
        <v>128</v>
      </c>
      <c r="AH510" t="s">
        <v>129</v>
      </c>
      <c r="AI510">
        <v>0</v>
      </c>
      <c r="AJ510">
        <v>1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BA510" t="s">
        <v>107</v>
      </c>
      <c r="BB510" t="e">
        <f ca="1">- Useful but _xludf.not as good as a regular degree</f>
        <v>#NAME?</v>
      </c>
      <c r="BD510" t="e">
        <f ca="1">- Nursing / medical care</f>
        <v>#NAME?</v>
      </c>
      <c r="BE510">
        <v>0</v>
      </c>
      <c r="BF510">
        <v>0</v>
      </c>
      <c r="BG510">
        <v>0</v>
      </c>
      <c r="BH510">
        <v>0</v>
      </c>
      <c r="BI510">
        <v>1</v>
      </c>
      <c r="BJ510">
        <v>0</v>
      </c>
      <c r="BK510">
        <v>0</v>
      </c>
      <c r="BL510">
        <v>0</v>
      </c>
      <c r="BN510" t="s">
        <v>107</v>
      </c>
      <c r="BQ510" t="e">
        <f ca="1">- No internet connection / computer - Cannot afford The courses</f>
        <v>#NAME?</v>
      </c>
      <c r="BR510">
        <v>0</v>
      </c>
      <c r="BS510">
        <v>0</v>
      </c>
      <c r="BT510">
        <v>1</v>
      </c>
      <c r="BU510">
        <v>0</v>
      </c>
      <c r="BV510">
        <v>1</v>
      </c>
      <c r="BW510">
        <v>0</v>
      </c>
      <c r="BX510" t="s">
        <v>108</v>
      </c>
      <c r="BY510" t="e">
        <f ca="1">- _xludf.not worth The _xludf.time _xludf.or money spent on it - Too Difficult to study alone</f>
        <v>#NAME?</v>
      </c>
      <c r="BZ510">
        <v>0</v>
      </c>
      <c r="CA510">
        <v>1</v>
      </c>
      <c r="CB510">
        <v>0</v>
      </c>
      <c r="CC510">
        <v>0</v>
      </c>
      <c r="CD510">
        <v>1</v>
      </c>
      <c r="CE510" t="e">
        <f ca="1">- Facebook groups/pages  - Friends</f>
        <v>#NAME?</v>
      </c>
      <c r="CF510">
        <v>1</v>
      </c>
      <c r="CG510">
        <v>0</v>
      </c>
      <c r="CH510">
        <v>0</v>
      </c>
      <c r="CI510">
        <v>0</v>
      </c>
      <c r="CJ510">
        <v>0</v>
      </c>
      <c r="CK510">
        <v>1</v>
      </c>
      <c r="CL510">
        <v>0</v>
      </c>
      <c r="CN510" t="s">
        <v>109</v>
      </c>
      <c r="CO510" t="s">
        <v>110</v>
      </c>
      <c r="CP510" t="s">
        <v>111</v>
      </c>
      <c r="CQ510">
        <v>4149144</v>
      </c>
      <c r="CR510" t="s">
        <v>1539</v>
      </c>
      <c r="CS510" t="s">
        <v>1540</v>
      </c>
      <c r="CT510">
        <v>510</v>
      </c>
    </row>
    <row r="511" spans="1:98">
      <c r="A511">
        <v>510</v>
      </c>
      <c r="B511" t="s">
        <v>224</v>
      </c>
      <c r="C511">
        <v>24</v>
      </c>
      <c r="D511" t="s">
        <v>115</v>
      </c>
      <c r="E511" t="s">
        <v>156</v>
      </c>
      <c r="F511" t="s">
        <v>100</v>
      </c>
      <c r="G511" t="s">
        <v>117</v>
      </c>
      <c r="J511" t="s">
        <v>781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1</v>
      </c>
      <c r="Q511">
        <v>1</v>
      </c>
      <c r="R511">
        <v>0</v>
      </c>
      <c r="X511" t="s">
        <v>209</v>
      </c>
      <c r="Y511">
        <v>0</v>
      </c>
      <c r="Z511">
        <v>0</v>
      </c>
      <c r="AA511">
        <v>0</v>
      </c>
      <c r="AB511">
        <v>1</v>
      </c>
      <c r="AC511">
        <v>0</v>
      </c>
      <c r="AD511">
        <v>1</v>
      </c>
      <c r="AE511">
        <v>0</v>
      </c>
      <c r="AG511" t="s">
        <v>120</v>
      </c>
      <c r="AH511" t="s">
        <v>786</v>
      </c>
      <c r="AI511">
        <v>0</v>
      </c>
      <c r="AJ511">
        <v>0</v>
      </c>
      <c r="AK511">
        <v>0</v>
      </c>
      <c r="AL511">
        <v>0</v>
      </c>
      <c r="AM511">
        <v>1</v>
      </c>
      <c r="AN511">
        <v>0</v>
      </c>
      <c r="AO511">
        <v>0</v>
      </c>
      <c r="AP511">
        <v>0</v>
      </c>
      <c r="BA511" t="s">
        <v>107</v>
      </c>
      <c r="BB511" t="e">
        <f ca="1">- Useful but _xludf.not as good as a regular degree</f>
        <v>#NAME?</v>
      </c>
      <c r="BD511" t="e">
        <f ca="1">- Project Management / Accountancy</f>
        <v>#NAME?</v>
      </c>
      <c r="BE511">
        <v>0</v>
      </c>
      <c r="BF511">
        <v>0</v>
      </c>
      <c r="BG511">
        <v>1</v>
      </c>
      <c r="BH511">
        <v>0</v>
      </c>
      <c r="BI511">
        <v>0</v>
      </c>
      <c r="BJ511">
        <v>0</v>
      </c>
      <c r="BK511">
        <v>0</v>
      </c>
      <c r="BL511">
        <v>0</v>
      </c>
      <c r="BN511" t="s">
        <v>107</v>
      </c>
      <c r="BQ511" t="e">
        <f ca="1">- Do _xludf.not _xludf.count towards a recognized qualification</f>
        <v>#NAME?</v>
      </c>
      <c r="BR511">
        <v>0</v>
      </c>
      <c r="BS511">
        <v>1</v>
      </c>
      <c r="BT511">
        <v>0</v>
      </c>
      <c r="BU511">
        <v>0</v>
      </c>
      <c r="BV511">
        <v>0</v>
      </c>
      <c r="BW511">
        <v>0</v>
      </c>
      <c r="BX511" t="s">
        <v>108</v>
      </c>
      <c r="BY511" t="e">
        <f ca="1">- Useful but _xludf.not as good as going to university</f>
        <v>#NAME?</v>
      </c>
      <c r="BZ511">
        <v>1</v>
      </c>
      <c r="CA511">
        <v>0</v>
      </c>
      <c r="CB511">
        <v>0</v>
      </c>
      <c r="CC511">
        <v>0</v>
      </c>
      <c r="CD511">
        <v>0</v>
      </c>
      <c r="CE511" t="e">
        <f ca="1">- Facebook groups/pages  - Friends</f>
        <v>#NAME?</v>
      </c>
      <c r="CF511">
        <v>1</v>
      </c>
      <c r="CG511">
        <v>0</v>
      </c>
      <c r="CH511">
        <v>0</v>
      </c>
      <c r="CI511">
        <v>0</v>
      </c>
      <c r="CJ511">
        <v>0</v>
      </c>
      <c r="CK511">
        <v>1</v>
      </c>
      <c r="CL511">
        <v>0</v>
      </c>
      <c r="CN511" t="s">
        <v>109</v>
      </c>
      <c r="CO511" t="s">
        <v>110</v>
      </c>
      <c r="CP511" t="s">
        <v>111</v>
      </c>
      <c r="CQ511">
        <v>4149146</v>
      </c>
      <c r="CR511" t="s">
        <v>1541</v>
      </c>
      <c r="CS511" t="s">
        <v>1542</v>
      </c>
      <c r="CT511">
        <v>511</v>
      </c>
    </row>
    <row r="512" spans="1:98">
      <c r="A512">
        <v>511</v>
      </c>
      <c r="B512" t="s">
        <v>143</v>
      </c>
      <c r="C512">
        <v>18</v>
      </c>
      <c r="D512" t="s">
        <v>98</v>
      </c>
      <c r="E512" t="s">
        <v>177</v>
      </c>
      <c r="F512" t="s">
        <v>169</v>
      </c>
      <c r="G512" t="s">
        <v>207</v>
      </c>
      <c r="J512" t="s">
        <v>145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1</v>
      </c>
      <c r="R512">
        <v>0</v>
      </c>
      <c r="X512" t="s">
        <v>327</v>
      </c>
      <c r="Y512">
        <v>0</v>
      </c>
      <c r="Z512">
        <v>1</v>
      </c>
      <c r="AA512">
        <v>0</v>
      </c>
      <c r="AB512">
        <v>0</v>
      </c>
      <c r="AC512">
        <v>0</v>
      </c>
      <c r="AD512">
        <v>0</v>
      </c>
      <c r="AE512">
        <v>0</v>
      </c>
      <c r="AG512" t="s">
        <v>128</v>
      </c>
      <c r="AH512" t="s">
        <v>293</v>
      </c>
      <c r="AI512">
        <v>0</v>
      </c>
      <c r="AJ512">
        <v>0</v>
      </c>
      <c r="AK512">
        <v>0</v>
      </c>
      <c r="AL512">
        <v>1</v>
      </c>
      <c r="AM512">
        <v>0</v>
      </c>
      <c r="AN512">
        <v>0</v>
      </c>
      <c r="AO512">
        <v>0</v>
      </c>
      <c r="AP512">
        <v>0</v>
      </c>
      <c r="BA512" t="s">
        <v>107</v>
      </c>
      <c r="BB512" t="e">
        <f ca="1">- Useful but _xludf.not as good as a regular degree</f>
        <v>#NAME?</v>
      </c>
      <c r="BD512" t="e">
        <f ca="1">- Project Management / Accountancy - Tourism / Restaurant _xludf.and hotel Management</f>
        <v>#NAME?</v>
      </c>
      <c r="BE512">
        <v>0</v>
      </c>
      <c r="BF512">
        <v>0</v>
      </c>
      <c r="BG512">
        <v>1</v>
      </c>
      <c r="BH512">
        <v>1</v>
      </c>
      <c r="BI512">
        <v>0</v>
      </c>
      <c r="BJ512">
        <v>0</v>
      </c>
      <c r="BK512">
        <v>0</v>
      </c>
      <c r="BL512">
        <v>0</v>
      </c>
      <c r="BN512" t="s">
        <v>107</v>
      </c>
      <c r="BQ512" t="e">
        <f ca="1">- Donâ€™t know how to _xludf.find/enroll in a suitable program</f>
        <v>#NAME?</v>
      </c>
      <c r="BR512">
        <v>0</v>
      </c>
      <c r="BS512">
        <v>0</v>
      </c>
      <c r="BT512">
        <v>0</v>
      </c>
      <c r="BU512">
        <v>1</v>
      </c>
      <c r="BV512">
        <v>0</v>
      </c>
      <c r="BW512">
        <v>0</v>
      </c>
      <c r="BX512" t="s">
        <v>179</v>
      </c>
      <c r="BY512" t="e">
        <f ca="1">- _xludf.not worth The _xludf.time _xludf.or money spent on it - Useful but _xludf.not as good as going to university</f>
        <v>#NAME?</v>
      </c>
      <c r="BZ512">
        <v>1</v>
      </c>
      <c r="CA512">
        <v>1</v>
      </c>
      <c r="CB512">
        <v>0</v>
      </c>
      <c r="CC512">
        <v>0</v>
      </c>
      <c r="CD512">
        <v>0</v>
      </c>
      <c r="CE512" t="e">
        <f ca="1">- Facebook groups/pages</f>
        <v>#NAME?</v>
      </c>
      <c r="CF512">
        <v>0</v>
      </c>
      <c r="CG512">
        <v>0</v>
      </c>
      <c r="CH512">
        <v>0</v>
      </c>
      <c r="CI512">
        <v>0</v>
      </c>
      <c r="CJ512">
        <v>0</v>
      </c>
      <c r="CK512">
        <v>1</v>
      </c>
      <c r="CL512">
        <v>0</v>
      </c>
      <c r="CN512" t="s">
        <v>109</v>
      </c>
      <c r="CO512" t="s">
        <v>110</v>
      </c>
      <c r="CP512" t="s">
        <v>111</v>
      </c>
      <c r="CQ512">
        <v>4149173</v>
      </c>
      <c r="CR512" t="s">
        <v>1543</v>
      </c>
      <c r="CS512" t="s">
        <v>1544</v>
      </c>
      <c r="CT512">
        <v>512</v>
      </c>
    </row>
    <row r="513" spans="1:98">
      <c r="A513">
        <v>512</v>
      </c>
      <c r="B513" t="s">
        <v>214</v>
      </c>
      <c r="C513">
        <v>26</v>
      </c>
      <c r="D513" t="s">
        <v>98</v>
      </c>
      <c r="E513" t="s">
        <v>177</v>
      </c>
      <c r="F513" t="s">
        <v>100</v>
      </c>
      <c r="G513" t="s">
        <v>117</v>
      </c>
      <c r="J513" t="s">
        <v>492</v>
      </c>
      <c r="K513">
        <v>0</v>
      </c>
      <c r="L513">
        <v>0</v>
      </c>
      <c r="M513">
        <v>0</v>
      </c>
      <c r="N513">
        <v>0</v>
      </c>
      <c r="O513">
        <v>1</v>
      </c>
      <c r="P513">
        <v>1</v>
      </c>
      <c r="Q513">
        <v>0</v>
      </c>
      <c r="R513">
        <v>0</v>
      </c>
      <c r="X513" t="s">
        <v>136</v>
      </c>
      <c r="Y513">
        <v>0</v>
      </c>
      <c r="Z513">
        <v>0</v>
      </c>
      <c r="AA513">
        <v>0</v>
      </c>
      <c r="AB513">
        <v>1</v>
      </c>
      <c r="AC513">
        <v>1</v>
      </c>
      <c r="AD513">
        <v>0</v>
      </c>
      <c r="AE513">
        <v>0</v>
      </c>
      <c r="AG513" t="s">
        <v>120</v>
      </c>
      <c r="AH513" t="s">
        <v>293</v>
      </c>
      <c r="AI513">
        <v>0</v>
      </c>
      <c r="AJ513">
        <v>0</v>
      </c>
      <c r="AK513">
        <v>0</v>
      </c>
      <c r="AL513">
        <v>1</v>
      </c>
      <c r="AM513">
        <v>0</v>
      </c>
      <c r="AN513">
        <v>0</v>
      </c>
      <c r="AO513">
        <v>0</v>
      </c>
      <c r="AP513">
        <v>0</v>
      </c>
      <c r="BA513" t="s">
        <v>107</v>
      </c>
      <c r="BB513" t="e">
        <f ca="1">- Useful but _xludf.not as good as a regular degree</f>
        <v>#NAME?</v>
      </c>
      <c r="BD513" t="e">
        <f ca="1">- Tourism / Restaurant _xludf.and hotel Management - Nursing / medical care</f>
        <v>#NAME?</v>
      </c>
      <c r="BE513">
        <v>0</v>
      </c>
      <c r="BF513">
        <v>0</v>
      </c>
      <c r="BG513">
        <v>0</v>
      </c>
      <c r="BH513">
        <v>1</v>
      </c>
      <c r="BI513">
        <v>1</v>
      </c>
      <c r="BJ513">
        <v>0</v>
      </c>
      <c r="BK513">
        <v>0</v>
      </c>
      <c r="BL513">
        <v>0</v>
      </c>
      <c r="BN513" t="s">
        <v>107</v>
      </c>
      <c r="BQ513" t="e">
        <f ca="1">- No internet connection / computer - Cannot afford The courses</f>
        <v>#NAME?</v>
      </c>
      <c r="BR513">
        <v>0</v>
      </c>
      <c r="BS513">
        <v>0</v>
      </c>
      <c r="BT513">
        <v>1</v>
      </c>
      <c r="BU513">
        <v>0</v>
      </c>
      <c r="BV513">
        <v>1</v>
      </c>
      <c r="BW513">
        <v>0</v>
      </c>
      <c r="BX513" t="s">
        <v>108</v>
      </c>
      <c r="BY513" t="e">
        <f ca="1">- _xludf.not worth The _xludf.time _xludf.or money spent on it - Useful but _xludf.not as good as going to university</f>
        <v>#NAME?</v>
      </c>
      <c r="BZ513">
        <v>1</v>
      </c>
      <c r="CA513">
        <v>1</v>
      </c>
      <c r="CB513">
        <v>0</v>
      </c>
      <c r="CC513">
        <v>0</v>
      </c>
      <c r="CD513">
        <v>0</v>
      </c>
      <c r="CE513" t="e">
        <f ca="1">- Facebook groups/pages  - Friends</f>
        <v>#NAME?</v>
      </c>
      <c r="CF513">
        <v>1</v>
      </c>
      <c r="CG513">
        <v>0</v>
      </c>
      <c r="CH513">
        <v>0</v>
      </c>
      <c r="CI513">
        <v>0</v>
      </c>
      <c r="CJ513">
        <v>0</v>
      </c>
      <c r="CK513">
        <v>1</v>
      </c>
      <c r="CL513">
        <v>0</v>
      </c>
      <c r="CN513" t="s">
        <v>109</v>
      </c>
      <c r="CO513" t="s">
        <v>110</v>
      </c>
      <c r="CP513" t="s">
        <v>111</v>
      </c>
      <c r="CQ513">
        <v>4149177</v>
      </c>
      <c r="CR513" t="s">
        <v>1545</v>
      </c>
      <c r="CS513" t="s">
        <v>1546</v>
      </c>
      <c r="CT513">
        <v>513</v>
      </c>
    </row>
    <row r="514" spans="1:98">
      <c r="A514">
        <v>513</v>
      </c>
      <c r="B514" t="s">
        <v>224</v>
      </c>
      <c r="C514">
        <v>28</v>
      </c>
      <c r="D514" t="s">
        <v>115</v>
      </c>
      <c r="E514" t="s">
        <v>99</v>
      </c>
      <c r="F514" t="s">
        <v>157</v>
      </c>
      <c r="G514" t="s">
        <v>117</v>
      </c>
      <c r="J514" t="s">
        <v>103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1</v>
      </c>
      <c r="Q514">
        <v>0</v>
      </c>
      <c r="R514">
        <v>0</v>
      </c>
      <c r="X514" t="s">
        <v>127</v>
      </c>
      <c r="Y514">
        <v>0</v>
      </c>
      <c r="Z514">
        <v>0</v>
      </c>
      <c r="AA514">
        <v>0</v>
      </c>
      <c r="AB514">
        <v>1</v>
      </c>
      <c r="AC514">
        <v>0</v>
      </c>
      <c r="AD514">
        <v>0</v>
      </c>
      <c r="AE514">
        <v>0</v>
      </c>
      <c r="AG514" t="s">
        <v>120</v>
      </c>
      <c r="AH514" t="s">
        <v>771</v>
      </c>
      <c r="AI514">
        <v>0</v>
      </c>
      <c r="AJ514">
        <v>0</v>
      </c>
      <c r="AK514">
        <v>0</v>
      </c>
      <c r="AL514">
        <v>1</v>
      </c>
      <c r="AM514">
        <v>0</v>
      </c>
      <c r="AN514">
        <v>1</v>
      </c>
      <c r="AO514">
        <v>1</v>
      </c>
      <c r="AP514">
        <v>0</v>
      </c>
      <c r="BA514" t="s">
        <v>106</v>
      </c>
      <c r="BB514" t="e">
        <f ca="1">- Useful but _xludf.not as good as a regular degree</f>
        <v>#NAME?</v>
      </c>
      <c r="BD514" t="e">
        <f ca="1">- I am _xludf.not interested in vocational education</f>
        <v>#NAME?</v>
      </c>
      <c r="BE514">
        <v>1</v>
      </c>
      <c r="BF514">
        <v>0</v>
      </c>
      <c r="BG514">
        <v>0</v>
      </c>
      <c r="BH514">
        <v>0</v>
      </c>
      <c r="BI514">
        <v>0</v>
      </c>
      <c r="BJ514">
        <v>0</v>
      </c>
      <c r="BK514">
        <v>0</v>
      </c>
      <c r="BL514">
        <v>0</v>
      </c>
      <c r="BN514" t="s">
        <v>107</v>
      </c>
      <c r="BQ514" t="e">
        <f ca="1">- Cannot afford The courses - Donâ€™t know how to _xludf.find/enroll in a suitable program</f>
        <v>#NAME?</v>
      </c>
      <c r="BR514">
        <v>0</v>
      </c>
      <c r="BS514">
        <v>0</v>
      </c>
      <c r="BT514">
        <v>0</v>
      </c>
      <c r="BU514">
        <v>1</v>
      </c>
      <c r="BV514">
        <v>1</v>
      </c>
      <c r="BW514">
        <v>0</v>
      </c>
      <c r="BX514" t="s">
        <v>108</v>
      </c>
      <c r="BY514" t="e">
        <f ca="1">- Useful but _xludf.not as good as going to university</f>
        <v>#NAME?</v>
      </c>
      <c r="BZ514">
        <v>1</v>
      </c>
      <c r="CA514">
        <v>0</v>
      </c>
      <c r="CB514">
        <v>0</v>
      </c>
      <c r="CC514">
        <v>0</v>
      </c>
      <c r="CD514">
        <v>0</v>
      </c>
      <c r="CE514" t="e">
        <f ca="1">- Facebook groups/pages  - Teachers</f>
        <v>#NAME?</v>
      </c>
      <c r="CF514">
        <v>0</v>
      </c>
      <c r="CG514">
        <v>0</v>
      </c>
      <c r="CH514">
        <v>1</v>
      </c>
      <c r="CI514">
        <v>0</v>
      </c>
      <c r="CJ514">
        <v>0</v>
      </c>
      <c r="CK514">
        <v>1</v>
      </c>
      <c r="CL514">
        <v>0</v>
      </c>
      <c r="CN514" t="s">
        <v>109</v>
      </c>
      <c r="CO514" t="s">
        <v>110</v>
      </c>
      <c r="CP514" t="s">
        <v>111</v>
      </c>
      <c r="CQ514">
        <v>4149197</v>
      </c>
      <c r="CR514" t="s">
        <v>1547</v>
      </c>
      <c r="CS514" t="s">
        <v>1548</v>
      </c>
      <c r="CT514">
        <v>514</v>
      </c>
    </row>
    <row r="515" spans="1:98">
      <c r="A515">
        <v>514</v>
      </c>
      <c r="B515" t="s">
        <v>224</v>
      </c>
      <c r="C515">
        <v>22</v>
      </c>
      <c r="D515" t="s">
        <v>98</v>
      </c>
      <c r="E515" t="s">
        <v>99</v>
      </c>
      <c r="F515" t="s">
        <v>157</v>
      </c>
      <c r="G515" t="s">
        <v>117</v>
      </c>
      <c r="J515" t="s">
        <v>134</v>
      </c>
      <c r="K515">
        <v>0</v>
      </c>
      <c r="L515">
        <v>1</v>
      </c>
      <c r="M515">
        <v>0</v>
      </c>
      <c r="N515">
        <v>0</v>
      </c>
      <c r="O515">
        <v>0</v>
      </c>
      <c r="P515">
        <v>1</v>
      </c>
      <c r="Q515">
        <v>0</v>
      </c>
      <c r="R515">
        <v>0</v>
      </c>
      <c r="S515" t="s">
        <v>760</v>
      </c>
      <c r="X515" t="s">
        <v>127</v>
      </c>
      <c r="Y515">
        <v>0</v>
      </c>
      <c r="Z515">
        <v>0</v>
      </c>
      <c r="AA515">
        <v>0</v>
      </c>
      <c r="AB515">
        <v>1</v>
      </c>
      <c r="AC515">
        <v>0</v>
      </c>
      <c r="AD515">
        <v>0</v>
      </c>
      <c r="AE515">
        <v>0</v>
      </c>
      <c r="AG515" t="s">
        <v>128</v>
      </c>
      <c r="AH515" t="s">
        <v>388</v>
      </c>
      <c r="AI515">
        <v>0</v>
      </c>
      <c r="AJ515">
        <v>1</v>
      </c>
      <c r="AK515">
        <v>0</v>
      </c>
      <c r="AL515">
        <v>1</v>
      </c>
      <c r="AM515">
        <v>0</v>
      </c>
      <c r="AN515">
        <v>1</v>
      </c>
      <c r="AO515">
        <v>1</v>
      </c>
      <c r="AP515">
        <v>1</v>
      </c>
      <c r="BA515" t="s">
        <v>107</v>
      </c>
      <c r="BB515" t="e">
        <f ca="1">- Useful but _xludf.not as good as a regular degree</f>
        <v>#NAME?</v>
      </c>
      <c r="BD515" t="s">
        <v>343</v>
      </c>
      <c r="BE515">
        <v>0</v>
      </c>
      <c r="BF515">
        <v>0</v>
      </c>
      <c r="BG515">
        <v>0</v>
      </c>
      <c r="BH515">
        <v>0</v>
      </c>
      <c r="BI515">
        <v>1</v>
      </c>
      <c r="BJ515">
        <v>0</v>
      </c>
      <c r="BK515">
        <v>0</v>
      </c>
      <c r="BL515">
        <v>1</v>
      </c>
      <c r="BN515" t="s">
        <v>107</v>
      </c>
      <c r="BQ515" t="e">
        <f ca="1">- Donâ€™t know how to _xludf.find/enroll in a suitable program</f>
        <v>#NAME?</v>
      </c>
      <c r="BR515">
        <v>0</v>
      </c>
      <c r="BS515">
        <v>0</v>
      </c>
      <c r="BT515">
        <v>0</v>
      </c>
      <c r="BU515">
        <v>1</v>
      </c>
      <c r="BV515">
        <v>0</v>
      </c>
      <c r="BW515">
        <v>0</v>
      </c>
      <c r="BX515" t="s">
        <v>179</v>
      </c>
      <c r="BY515" t="e">
        <f ca="1">- Useful but _xludf.not as good as going to university</f>
        <v>#NAME?</v>
      </c>
      <c r="BZ515">
        <v>1</v>
      </c>
      <c r="CA515">
        <v>0</v>
      </c>
      <c r="CB515">
        <v>0</v>
      </c>
      <c r="CC515">
        <v>0</v>
      </c>
      <c r="CD515">
        <v>0</v>
      </c>
      <c r="CE515" t="e">
        <f ca="1">- Facebook groups/pages  - Friends</f>
        <v>#NAME?</v>
      </c>
      <c r="CF515">
        <v>1</v>
      </c>
      <c r="CG515">
        <v>0</v>
      </c>
      <c r="CH515">
        <v>0</v>
      </c>
      <c r="CI515">
        <v>0</v>
      </c>
      <c r="CJ515">
        <v>0</v>
      </c>
      <c r="CK515">
        <v>1</v>
      </c>
      <c r="CL515">
        <v>0</v>
      </c>
      <c r="CN515" t="s">
        <v>109</v>
      </c>
      <c r="CO515" t="s">
        <v>110</v>
      </c>
      <c r="CP515" t="s">
        <v>111</v>
      </c>
      <c r="CQ515">
        <v>4149221</v>
      </c>
      <c r="CR515" t="s">
        <v>1549</v>
      </c>
      <c r="CS515" t="s">
        <v>1550</v>
      </c>
      <c r="CT515">
        <v>515</v>
      </c>
    </row>
    <row r="516" spans="1:98">
      <c r="A516">
        <v>515</v>
      </c>
      <c r="B516" t="s">
        <v>579</v>
      </c>
      <c r="C516">
        <v>23</v>
      </c>
      <c r="D516" t="s">
        <v>98</v>
      </c>
      <c r="E516" t="s">
        <v>156</v>
      </c>
      <c r="F516" t="s">
        <v>100</v>
      </c>
      <c r="G516" t="s">
        <v>117</v>
      </c>
      <c r="J516" t="s">
        <v>1551</v>
      </c>
      <c r="K516">
        <v>0</v>
      </c>
      <c r="L516">
        <v>0</v>
      </c>
      <c r="M516">
        <v>0</v>
      </c>
      <c r="N516">
        <v>1</v>
      </c>
      <c r="O516">
        <v>0</v>
      </c>
      <c r="P516">
        <v>1</v>
      </c>
      <c r="Q516">
        <v>0</v>
      </c>
      <c r="R516">
        <v>1</v>
      </c>
      <c r="X516" t="s">
        <v>136</v>
      </c>
      <c r="Y516">
        <v>0</v>
      </c>
      <c r="Z516">
        <v>0</v>
      </c>
      <c r="AA516">
        <v>0</v>
      </c>
      <c r="AB516">
        <v>1</v>
      </c>
      <c r="AC516">
        <v>1</v>
      </c>
      <c r="AD516">
        <v>0</v>
      </c>
      <c r="AE516">
        <v>0</v>
      </c>
      <c r="AG516" t="s">
        <v>137</v>
      </c>
      <c r="AH516" t="s">
        <v>374</v>
      </c>
      <c r="AI516">
        <v>0</v>
      </c>
      <c r="AJ516">
        <v>1</v>
      </c>
      <c r="AK516">
        <v>0</v>
      </c>
      <c r="AL516">
        <v>1</v>
      </c>
      <c r="AM516">
        <v>0</v>
      </c>
      <c r="AN516">
        <v>0</v>
      </c>
      <c r="AO516">
        <v>0</v>
      </c>
      <c r="AP516">
        <v>0</v>
      </c>
      <c r="BA516" t="s">
        <v>106</v>
      </c>
      <c r="BB516" t="e">
        <f ca="1">- Very Useful _xludf.and provides a job opportunity _xludf.right away.</f>
        <v>#NAME?</v>
      </c>
      <c r="BD516" t="e">
        <f ca="1">- Project Management / Accountancy</f>
        <v>#NAME?</v>
      </c>
      <c r="BE516">
        <v>0</v>
      </c>
      <c r="BF516">
        <v>0</v>
      </c>
      <c r="BG516">
        <v>1</v>
      </c>
      <c r="BH516">
        <v>0</v>
      </c>
      <c r="BI516">
        <v>0</v>
      </c>
      <c r="BJ516">
        <v>0</v>
      </c>
      <c r="BK516">
        <v>0</v>
      </c>
      <c r="BL516">
        <v>0</v>
      </c>
      <c r="BN516" t="s">
        <v>107</v>
      </c>
      <c r="BQ516" t="e">
        <f ca="1">- No internet connection / computer - Do _xludf.not _xludf.count towards a recognized qualification - Cannot afford The courses - Donâ€™t know how to _xludf.find/enroll in a suitable program</f>
        <v>#NAME?</v>
      </c>
      <c r="BR516">
        <v>0</v>
      </c>
      <c r="BS516">
        <v>1</v>
      </c>
      <c r="BT516">
        <v>1</v>
      </c>
      <c r="BU516">
        <v>1</v>
      </c>
      <c r="BV516">
        <v>1</v>
      </c>
      <c r="BW516">
        <v>0</v>
      </c>
      <c r="BX516" t="s">
        <v>108</v>
      </c>
      <c r="BY516" t="e">
        <f ca="1">- _xludf.not worth The _xludf.time _xludf.or money spent on it - Too Difficult to study alone</f>
        <v>#NAME?</v>
      </c>
      <c r="BZ516">
        <v>0</v>
      </c>
      <c r="CA516">
        <v>1</v>
      </c>
      <c r="CB516">
        <v>0</v>
      </c>
      <c r="CC516">
        <v>0</v>
      </c>
      <c r="CD516">
        <v>1</v>
      </c>
      <c r="CE516" t="e">
        <f ca="1">- Facebook groups/pages  - Friends - Teachers</f>
        <v>#NAME?</v>
      </c>
      <c r="CF516">
        <v>1</v>
      </c>
      <c r="CG516">
        <v>0</v>
      </c>
      <c r="CH516">
        <v>1</v>
      </c>
      <c r="CI516">
        <v>0</v>
      </c>
      <c r="CJ516">
        <v>0</v>
      </c>
      <c r="CK516">
        <v>1</v>
      </c>
      <c r="CL516">
        <v>0</v>
      </c>
      <c r="CN516" t="s">
        <v>109</v>
      </c>
      <c r="CO516" t="s">
        <v>110</v>
      </c>
      <c r="CP516" t="s">
        <v>111</v>
      </c>
      <c r="CQ516">
        <v>4149269</v>
      </c>
      <c r="CR516" t="s">
        <v>1552</v>
      </c>
      <c r="CS516" t="s">
        <v>1553</v>
      </c>
      <c r="CT516">
        <v>516</v>
      </c>
    </row>
    <row r="517" spans="1:98">
      <c r="A517">
        <v>516</v>
      </c>
      <c r="B517" t="s">
        <v>1103</v>
      </c>
      <c r="C517">
        <v>26</v>
      </c>
      <c r="D517" t="s">
        <v>98</v>
      </c>
      <c r="E517" t="s">
        <v>177</v>
      </c>
      <c r="F517" t="s">
        <v>100</v>
      </c>
      <c r="G517" t="s">
        <v>101</v>
      </c>
      <c r="H517" t="s">
        <v>102</v>
      </c>
      <c r="U517" t="s">
        <v>139</v>
      </c>
      <c r="W517" t="s">
        <v>1554</v>
      </c>
      <c r="AG517" t="s">
        <v>104</v>
      </c>
      <c r="AH517" t="s">
        <v>105</v>
      </c>
      <c r="AI517">
        <v>0</v>
      </c>
      <c r="AJ517">
        <v>1</v>
      </c>
      <c r="AK517">
        <v>0</v>
      </c>
      <c r="AL517">
        <v>1</v>
      </c>
      <c r="AM517">
        <v>0</v>
      </c>
      <c r="AN517">
        <v>0</v>
      </c>
      <c r="AO517">
        <v>0</v>
      </c>
      <c r="AP517">
        <v>1</v>
      </c>
      <c r="BA517" t="s">
        <v>106</v>
      </c>
      <c r="BB517" t="e">
        <f ca="1">- Very Useful _xludf.and provides a job opportunity _xludf.right away.</f>
        <v>#NAME?</v>
      </c>
      <c r="BD517" t="e">
        <f ca="1">- Tourism / Restaurant _xludf.and hotel Management</f>
        <v>#NAME?</v>
      </c>
      <c r="BE517">
        <v>0</v>
      </c>
      <c r="BF517">
        <v>0</v>
      </c>
      <c r="BG517">
        <v>0</v>
      </c>
      <c r="BH517">
        <v>1</v>
      </c>
      <c r="BI517">
        <v>0</v>
      </c>
      <c r="BJ517">
        <v>0</v>
      </c>
      <c r="BK517">
        <v>0</v>
      </c>
      <c r="BL517">
        <v>0</v>
      </c>
      <c r="BN517" t="s">
        <v>107</v>
      </c>
      <c r="BQ517" t="e">
        <f ca="1">- Do _xludf.not _xludf.count towards a recognized qualification - _xludf.not available in subjects I want to study - Cannot afford The courses</f>
        <v>#NAME?</v>
      </c>
      <c r="BR517">
        <v>1</v>
      </c>
      <c r="BS517">
        <v>1</v>
      </c>
      <c r="BT517">
        <v>0</v>
      </c>
      <c r="BU517">
        <v>0</v>
      </c>
      <c r="BV517">
        <v>1</v>
      </c>
      <c r="BW517">
        <v>0</v>
      </c>
      <c r="BX517" t="s">
        <v>108</v>
      </c>
      <c r="BY517" t="e">
        <f ca="1">- Useful but _xludf.not as good as going to university</f>
        <v>#NAME?</v>
      </c>
      <c r="BZ517">
        <v>1</v>
      </c>
      <c r="CA517">
        <v>0</v>
      </c>
      <c r="CB517">
        <v>0</v>
      </c>
      <c r="CC517">
        <v>0</v>
      </c>
      <c r="CD517">
        <v>0</v>
      </c>
      <c r="CE517" t="e">
        <f ca="1">- Facebook groups/pages  - Friends</f>
        <v>#NAME?</v>
      </c>
      <c r="CF517">
        <v>1</v>
      </c>
      <c r="CG517">
        <v>0</v>
      </c>
      <c r="CH517">
        <v>0</v>
      </c>
      <c r="CI517">
        <v>0</v>
      </c>
      <c r="CJ517">
        <v>0</v>
      </c>
      <c r="CK517">
        <v>1</v>
      </c>
      <c r="CL517">
        <v>0</v>
      </c>
      <c r="CN517" t="s">
        <v>109</v>
      </c>
      <c r="CO517" t="s">
        <v>110</v>
      </c>
      <c r="CP517" t="s">
        <v>111</v>
      </c>
      <c r="CQ517">
        <v>4149305</v>
      </c>
      <c r="CR517" t="s">
        <v>1555</v>
      </c>
      <c r="CS517" t="s">
        <v>1556</v>
      </c>
      <c r="CT517">
        <v>517</v>
      </c>
    </row>
    <row r="518" spans="1:98">
      <c r="A518">
        <v>517</v>
      </c>
      <c r="B518" t="s">
        <v>143</v>
      </c>
      <c r="C518">
        <v>27</v>
      </c>
      <c r="D518" t="s">
        <v>98</v>
      </c>
      <c r="E518" t="s">
        <v>99</v>
      </c>
      <c r="F518" t="s">
        <v>100</v>
      </c>
      <c r="G518" t="s">
        <v>117</v>
      </c>
      <c r="J518" t="s">
        <v>139</v>
      </c>
      <c r="K518">
        <v>1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T518" t="s">
        <v>1557</v>
      </c>
      <c r="X518" t="s">
        <v>127</v>
      </c>
      <c r="Y518">
        <v>0</v>
      </c>
      <c r="Z518">
        <v>0</v>
      </c>
      <c r="AA518">
        <v>0</v>
      </c>
      <c r="AB518">
        <v>1</v>
      </c>
      <c r="AC518">
        <v>0</v>
      </c>
      <c r="AD518">
        <v>0</v>
      </c>
      <c r="AE518">
        <v>0</v>
      </c>
      <c r="AG518" t="s">
        <v>120</v>
      </c>
      <c r="AH518" t="s">
        <v>216</v>
      </c>
      <c r="AI518">
        <v>0</v>
      </c>
      <c r="AJ518">
        <v>1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1</v>
      </c>
      <c r="BA518" t="s">
        <v>106</v>
      </c>
      <c r="BB518" t="e">
        <f ca="1">- Useful but _xludf.not as good as a regular degree</f>
        <v>#NAME?</v>
      </c>
      <c r="BD518" t="e">
        <f ca="1">- Nursing / medical care</f>
        <v>#NAME?</v>
      </c>
      <c r="BE518">
        <v>0</v>
      </c>
      <c r="BF518">
        <v>0</v>
      </c>
      <c r="BG518">
        <v>0</v>
      </c>
      <c r="BH518">
        <v>0</v>
      </c>
      <c r="BI518">
        <v>1</v>
      </c>
      <c r="BJ518">
        <v>0</v>
      </c>
      <c r="BK518">
        <v>0</v>
      </c>
      <c r="BL518">
        <v>0</v>
      </c>
      <c r="BN518" t="s">
        <v>107</v>
      </c>
      <c r="BQ518" t="e">
        <f ca="1">- Cannot afford The courses - Donâ€™t know how to _xludf.find/enroll in a suitable program</f>
        <v>#NAME?</v>
      </c>
      <c r="BR518">
        <v>0</v>
      </c>
      <c r="BS518">
        <v>0</v>
      </c>
      <c r="BT518">
        <v>0</v>
      </c>
      <c r="BU518">
        <v>1</v>
      </c>
      <c r="BV518">
        <v>1</v>
      </c>
      <c r="BW518">
        <v>0</v>
      </c>
      <c r="BX518" t="s">
        <v>179</v>
      </c>
      <c r="BY518" t="s">
        <v>199</v>
      </c>
      <c r="BZ518">
        <v>1</v>
      </c>
      <c r="CA518">
        <v>0</v>
      </c>
      <c r="CB518">
        <v>0</v>
      </c>
      <c r="CC518">
        <v>0</v>
      </c>
      <c r="CD518">
        <v>1</v>
      </c>
      <c r="CE518" t="e">
        <f ca="1">- DUBARAH - Friends</f>
        <v>#NAME?</v>
      </c>
      <c r="CF518">
        <v>1</v>
      </c>
      <c r="CG518">
        <v>1</v>
      </c>
      <c r="CH518">
        <v>0</v>
      </c>
      <c r="CI518">
        <v>0</v>
      </c>
      <c r="CJ518">
        <v>0</v>
      </c>
      <c r="CK518">
        <v>0</v>
      </c>
      <c r="CL518">
        <v>0</v>
      </c>
      <c r="CN518" t="s">
        <v>109</v>
      </c>
      <c r="CO518" t="s">
        <v>110</v>
      </c>
      <c r="CP518" t="s">
        <v>111</v>
      </c>
      <c r="CQ518">
        <v>4149329</v>
      </c>
      <c r="CR518" t="s">
        <v>1558</v>
      </c>
      <c r="CS518" t="s">
        <v>1559</v>
      </c>
      <c r="CT518">
        <v>518</v>
      </c>
    </row>
    <row r="519" spans="1:98">
      <c r="A519">
        <v>518</v>
      </c>
      <c r="B519" t="s">
        <v>97</v>
      </c>
      <c r="C519">
        <v>24</v>
      </c>
      <c r="D519" t="s">
        <v>115</v>
      </c>
      <c r="E519" t="s">
        <v>162</v>
      </c>
      <c r="F519" t="s">
        <v>144</v>
      </c>
      <c r="G519" t="s">
        <v>117</v>
      </c>
      <c r="J519" t="s">
        <v>331</v>
      </c>
      <c r="K519">
        <v>0</v>
      </c>
      <c r="L519">
        <v>0</v>
      </c>
      <c r="M519">
        <v>1</v>
      </c>
      <c r="N519">
        <v>0</v>
      </c>
      <c r="O519">
        <v>0</v>
      </c>
      <c r="P519">
        <v>0</v>
      </c>
      <c r="Q519">
        <v>0</v>
      </c>
      <c r="R519">
        <v>1</v>
      </c>
      <c r="X519" t="s">
        <v>197</v>
      </c>
      <c r="Y519">
        <v>1</v>
      </c>
      <c r="Z519">
        <v>0</v>
      </c>
      <c r="AA519">
        <v>0</v>
      </c>
      <c r="AB519">
        <v>1</v>
      </c>
      <c r="AC519">
        <v>0</v>
      </c>
      <c r="AD519">
        <v>0</v>
      </c>
      <c r="AE519">
        <v>0</v>
      </c>
      <c r="AG519" t="s">
        <v>120</v>
      </c>
      <c r="AH519" t="s">
        <v>129</v>
      </c>
      <c r="AI519">
        <v>0</v>
      </c>
      <c r="AJ519">
        <v>1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BA519" t="s">
        <v>107</v>
      </c>
      <c r="BB519" t="e">
        <f ca="1">- Useful but _xludf.not as good as a regular degree</f>
        <v>#NAME?</v>
      </c>
      <c r="BD519" t="e">
        <f ca="1">- Project Management / Accountancy - Nursing / medical care</f>
        <v>#NAME?</v>
      </c>
      <c r="BE519">
        <v>0</v>
      </c>
      <c r="BF519">
        <v>0</v>
      </c>
      <c r="BG519">
        <v>1</v>
      </c>
      <c r="BH519">
        <v>0</v>
      </c>
      <c r="BI519">
        <v>1</v>
      </c>
      <c r="BJ519">
        <v>0</v>
      </c>
      <c r="BK519">
        <v>0</v>
      </c>
      <c r="BL519">
        <v>0</v>
      </c>
      <c r="BN519" t="s">
        <v>107</v>
      </c>
      <c r="BQ519" t="e">
        <f ca="1">- No internet connection / computer - Cannot afford The courses</f>
        <v>#NAME?</v>
      </c>
      <c r="BR519">
        <v>0</v>
      </c>
      <c r="BS519">
        <v>0</v>
      </c>
      <c r="BT519">
        <v>1</v>
      </c>
      <c r="BU519">
        <v>0</v>
      </c>
      <c r="BV519">
        <v>1</v>
      </c>
      <c r="BW519">
        <v>0</v>
      </c>
      <c r="BX519" t="s">
        <v>108</v>
      </c>
      <c r="BY519" t="s">
        <v>338</v>
      </c>
      <c r="BZ519">
        <v>0</v>
      </c>
      <c r="CA519">
        <v>0</v>
      </c>
      <c r="CB519">
        <v>0</v>
      </c>
      <c r="CC519">
        <v>1</v>
      </c>
      <c r="CD519">
        <v>1</v>
      </c>
      <c r="CE519" t="e">
        <f ca="1">- Friends - Teachers</f>
        <v>#NAME?</v>
      </c>
      <c r="CF519">
        <v>1</v>
      </c>
      <c r="CG519">
        <v>0</v>
      </c>
      <c r="CH519">
        <v>1</v>
      </c>
      <c r="CI519">
        <v>0</v>
      </c>
      <c r="CJ519">
        <v>0</v>
      </c>
      <c r="CK519">
        <v>0</v>
      </c>
      <c r="CL519">
        <v>0</v>
      </c>
      <c r="CN519" t="s">
        <v>109</v>
      </c>
      <c r="CO519" t="s">
        <v>110</v>
      </c>
      <c r="CP519" t="s">
        <v>111</v>
      </c>
      <c r="CQ519">
        <v>4149494</v>
      </c>
      <c r="CR519" t="s">
        <v>1560</v>
      </c>
      <c r="CS519" t="s">
        <v>1561</v>
      </c>
      <c r="CT519">
        <v>519</v>
      </c>
    </row>
    <row r="520" spans="1:98">
      <c r="A520">
        <v>519</v>
      </c>
      <c r="B520" t="s">
        <v>245</v>
      </c>
      <c r="C520">
        <v>18</v>
      </c>
      <c r="D520" t="s">
        <v>98</v>
      </c>
      <c r="E520" t="s">
        <v>177</v>
      </c>
      <c r="F520" t="s">
        <v>183</v>
      </c>
      <c r="G520" t="s">
        <v>117</v>
      </c>
      <c r="J520" t="s">
        <v>145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1</v>
      </c>
      <c r="R520">
        <v>0</v>
      </c>
      <c r="X520" t="s">
        <v>127</v>
      </c>
      <c r="Y520">
        <v>0</v>
      </c>
      <c r="Z520">
        <v>0</v>
      </c>
      <c r="AA520">
        <v>0</v>
      </c>
      <c r="AB520">
        <v>1</v>
      </c>
      <c r="AC520">
        <v>0</v>
      </c>
      <c r="AD520">
        <v>0</v>
      </c>
      <c r="AE520">
        <v>0</v>
      </c>
      <c r="AG520" t="s">
        <v>120</v>
      </c>
      <c r="AH520" t="s">
        <v>184</v>
      </c>
      <c r="AI520">
        <v>1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R520" t="s">
        <v>106</v>
      </c>
      <c r="AS520" t="e">
        <f ca="1">- Cannot contact public servants _xludf.or Teachers</f>
        <v>#NAME?</v>
      </c>
      <c r="AT520">
        <v>0</v>
      </c>
      <c r="AU520">
        <v>0</v>
      </c>
      <c r="AV520">
        <v>1</v>
      </c>
      <c r="AW520">
        <v>0</v>
      </c>
      <c r="AX520">
        <v>0</v>
      </c>
      <c r="AY520">
        <v>0</v>
      </c>
      <c r="BA520" t="s">
        <v>106</v>
      </c>
      <c r="BB520" t="e">
        <f ca="1">- Useful but _xludf.not as good as a regular degree</f>
        <v>#NAME?</v>
      </c>
      <c r="BD520" t="e">
        <f ca="1">- I am _xludf.not interested in vocational education   Other</f>
        <v>#NAME?</v>
      </c>
      <c r="BE520">
        <v>1</v>
      </c>
      <c r="BF520">
        <v>1</v>
      </c>
      <c r="BG520">
        <v>0</v>
      </c>
      <c r="BH520">
        <v>0</v>
      </c>
      <c r="BI520">
        <v>0</v>
      </c>
      <c r="BJ520">
        <v>0</v>
      </c>
      <c r="BK520">
        <v>0</v>
      </c>
      <c r="BL520">
        <v>0</v>
      </c>
      <c r="BM520" t="s">
        <v>1562</v>
      </c>
      <c r="BN520" t="s">
        <v>107</v>
      </c>
      <c r="BQ520" t="e">
        <f ca="1">- Cannot afford The courses - Donâ€™t know how to _xludf.find/enroll in a suitable program</f>
        <v>#NAME?</v>
      </c>
      <c r="BR520">
        <v>0</v>
      </c>
      <c r="BS520">
        <v>0</v>
      </c>
      <c r="BT520">
        <v>0</v>
      </c>
      <c r="BU520">
        <v>1</v>
      </c>
      <c r="BV520">
        <v>1</v>
      </c>
      <c r="BW520">
        <v>0</v>
      </c>
      <c r="BX520" t="s">
        <v>108</v>
      </c>
      <c r="BY520" t="s">
        <v>550</v>
      </c>
      <c r="BZ520">
        <v>1</v>
      </c>
      <c r="CA520">
        <v>0</v>
      </c>
      <c r="CB520">
        <v>0</v>
      </c>
      <c r="CC520">
        <v>1</v>
      </c>
      <c r="CD520">
        <v>1</v>
      </c>
      <c r="CE520" t="e">
        <f ca="1">- Friends - Teachers</f>
        <v>#NAME?</v>
      </c>
      <c r="CF520">
        <v>1</v>
      </c>
      <c r="CG520">
        <v>0</v>
      </c>
      <c r="CH520">
        <v>1</v>
      </c>
      <c r="CI520">
        <v>0</v>
      </c>
      <c r="CJ520">
        <v>0</v>
      </c>
      <c r="CK520">
        <v>0</v>
      </c>
      <c r="CL520">
        <v>0</v>
      </c>
      <c r="CN520" t="s">
        <v>109</v>
      </c>
      <c r="CO520" t="s">
        <v>110</v>
      </c>
      <c r="CP520" t="s">
        <v>111</v>
      </c>
      <c r="CQ520">
        <v>4149499</v>
      </c>
      <c r="CR520" t="s">
        <v>1563</v>
      </c>
      <c r="CS520" t="s">
        <v>1564</v>
      </c>
      <c r="CT520">
        <v>520</v>
      </c>
    </row>
    <row r="521" spans="1:98">
      <c r="A521">
        <v>520</v>
      </c>
      <c r="B521" t="s">
        <v>143</v>
      </c>
      <c r="C521">
        <v>24</v>
      </c>
      <c r="D521" t="s">
        <v>98</v>
      </c>
      <c r="E521" t="s">
        <v>177</v>
      </c>
      <c r="F521" t="s">
        <v>100</v>
      </c>
      <c r="G521" t="s">
        <v>117</v>
      </c>
      <c r="J521" t="s">
        <v>589</v>
      </c>
      <c r="K521">
        <v>0</v>
      </c>
      <c r="L521">
        <v>0</v>
      </c>
      <c r="M521">
        <v>0</v>
      </c>
      <c r="N521">
        <v>1</v>
      </c>
      <c r="O521">
        <v>0</v>
      </c>
      <c r="P521">
        <v>0</v>
      </c>
      <c r="Q521">
        <v>0</v>
      </c>
      <c r="R521">
        <v>1</v>
      </c>
      <c r="X521" t="s">
        <v>298</v>
      </c>
      <c r="Y521">
        <v>1</v>
      </c>
      <c r="Z521">
        <v>0</v>
      </c>
      <c r="AA521">
        <v>0</v>
      </c>
      <c r="AB521">
        <v>0</v>
      </c>
      <c r="AC521">
        <v>0</v>
      </c>
      <c r="AD521">
        <v>1</v>
      </c>
      <c r="AE521">
        <v>0</v>
      </c>
      <c r="AG521" t="s">
        <v>120</v>
      </c>
      <c r="AH521" t="s">
        <v>129</v>
      </c>
      <c r="AI521">
        <v>0</v>
      </c>
      <c r="AJ521">
        <v>1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BA521" t="s">
        <v>107</v>
      </c>
      <c r="BB521" t="e">
        <f ca="1">- Very Useful _xludf.and provides a job opportunity _xludf.right away.</f>
        <v>#NAME?</v>
      </c>
      <c r="BD521" t="e">
        <f ca="1">- Project Management / Accountancy - Nursing / medical care</f>
        <v>#NAME?</v>
      </c>
      <c r="BE521">
        <v>0</v>
      </c>
      <c r="BF521">
        <v>0</v>
      </c>
      <c r="BG521">
        <v>1</v>
      </c>
      <c r="BH521">
        <v>0</v>
      </c>
      <c r="BI521">
        <v>1</v>
      </c>
      <c r="BJ521">
        <v>0</v>
      </c>
      <c r="BK521">
        <v>0</v>
      </c>
      <c r="BL521">
        <v>0</v>
      </c>
      <c r="BM521" t="s">
        <v>709</v>
      </c>
      <c r="BN521" t="s">
        <v>106</v>
      </c>
      <c r="BO521" t="s">
        <v>139</v>
      </c>
      <c r="BP521" t="s">
        <v>140</v>
      </c>
      <c r="BX521" t="s">
        <v>108</v>
      </c>
      <c r="BY521" t="e">
        <f ca="1">- Very Useful, as good as a regular degree</f>
        <v>#NAME?</v>
      </c>
      <c r="BZ521">
        <v>0</v>
      </c>
      <c r="CA521">
        <v>0</v>
      </c>
      <c r="CB521">
        <v>1</v>
      </c>
      <c r="CC521">
        <v>0</v>
      </c>
      <c r="CD521">
        <v>0</v>
      </c>
      <c r="CE521" t="e">
        <f ca="1">- Facebook groups/pages</f>
        <v>#NAME?</v>
      </c>
      <c r="CF521">
        <v>0</v>
      </c>
      <c r="CG521">
        <v>0</v>
      </c>
      <c r="CH521">
        <v>0</v>
      </c>
      <c r="CI521">
        <v>0</v>
      </c>
      <c r="CJ521">
        <v>0</v>
      </c>
      <c r="CK521">
        <v>1</v>
      </c>
      <c r="CL521">
        <v>0</v>
      </c>
      <c r="CN521" t="s">
        <v>109</v>
      </c>
      <c r="CO521" t="s">
        <v>110</v>
      </c>
      <c r="CP521" t="s">
        <v>111</v>
      </c>
      <c r="CQ521">
        <v>4149508</v>
      </c>
      <c r="CR521" t="s">
        <v>1565</v>
      </c>
      <c r="CS521" t="s">
        <v>1566</v>
      </c>
      <c r="CT521">
        <v>521</v>
      </c>
    </row>
    <row r="522" spans="1:98">
      <c r="A522">
        <v>521</v>
      </c>
      <c r="B522" t="s">
        <v>224</v>
      </c>
      <c r="C522">
        <v>21</v>
      </c>
      <c r="D522" t="s">
        <v>115</v>
      </c>
      <c r="E522" t="s">
        <v>168</v>
      </c>
      <c r="F522" t="s">
        <v>125</v>
      </c>
      <c r="G522" t="s">
        <v>117</v>
      </c>
      <c r="J522" t="s">
        <v>145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1</v>
      </c>
      <c r="R522">
        <v>0</v>
      </c>
      <c r="X522" t="s">
        <v>197</v>
      </c>
      <c r="Y522">
        <v>1</v>
      </c>
      <c r="Z522">
        <v>0</v>
      </c>
      <c r="AA522">
        <v>0</v>
      </c>
      <c r="AB522">
        <v>1</v>
      </c>
      <c r="AC522">
        <v>0</v>
      </c>
      <c r="AD522">
        <v>0</v>
      </c>
      <c r="AE522">
        <v>0</v>
      </c>
      <c r="AG522" t="s">
        <v>120</v>
      </c>
      <c r="AH522" t="s">
        <v>184</v>
      </c>
      <c r="AI522">
        <v>1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R522" t="s">
        <v>106</v>
      </c>
      <c r="AS522" t="e">
        <f ca="1">- Have to go in person but can _xludf.not go _xludf.for security reasons - School, college _xludf.or directorate out of service</f>
        <v>#NAME?</v>
      </c>
      <c r="AT522">
        <v>1</v>
      </c>
      <c r="AU522">
        <v>1</v>
      </c>
      <c r="AV522">
        <v>0</v>
      </c>
      <c r="AW522">
        <v>0</v>
      </c>
      <c r="AX522">
        <v>0</v>
      </c>
      <c r="AY522">
        <v>0</v>
      </c>
      <c r="BA522" t="s">
        <v>106</v>
      </c>
      <c r="BB522" t="e">
        <f ca="1">- Very Useful _xludf.and provides a job opportunity _xludf.right away.</f>
        <v>#NAME?</v>
      </c>
      <c r="BD522" t="e">
        <f ca="1">- Mechanics _xludf.and machinery</f>
        <v>#NAME?</v>
      </c>
      <c r="BE522">
        <v>0</v>
      </c>
      <c r="BF522">
        <v>0</v>
      </c>
      <c r="BG522">
        <v>0</v>
      </c>
      <c r="BH522">
        <v>0</v>
      </c>
      <c r="BI522">
        <v>0</v>
      </c>
      <c r="BJ522">
        <v>0</v>
      </c>
      <c r="BK522">
        <v>1</v>
      </c>
      <c r="BL522">
        <v>0</v>
      </c>
      <c r="BN522" t="s">
        <v>107</v>
      </c>
      <c r="BQ522" t="e">
        <f ca="1">- No internet connection / computer - Cannot afford The courses - Donâ€™t know how to _xludf.find/enroll in a suitable program</f>
        <v>#NAME?</v>
      </c>
      <c r="BR522">
        <v>0</v>
      </c>
      <c r="BS522">
        <v>0</v>
      </c>
      <c r="BT522">
        <v>1</v>
      </c>
      <c r="BU522">
        <v>1</v>
      </c>
      <c r="BV522">
        <v>1</v>
      </c>
      <c r="BW522">
        <v>0</v>
      </c>
      <c r="BX522" t="s">
        <v>108</v>
      </c>
      <c r="BY522" t="e">
        <f ca="1">- Difficult to access</f>
        <v>#NAME?</v>
      </c>
      <c r="BZ522">
        <v>0</v>
      </c>
      <c r="CA522">
        <v>0</v>
      </c>
      <c r="CB522">
        <v>0</v>
      </c>
      <c r="CC522">
        <v>1</v>
      </c>
      <c r="CD522">
        <v>0</v>
      </c>
      <c r="CE522" t="e">
        <f ca="1">- Facebook groups/pages  - Twitter - Friends</f>
        <v>#NAME?</v>
      </c>
      <c r="CF522">
        <v>1</v>
      </c>
      <c r="CG522">
        <v>0</v>
      </c>
      <c r="CH522">
        <v>0</v>
      </c>
      <c r="CI522">
        <v>0</v>
      </c>
      <c r="CJ522">
        <v>1</v>
      </c>
      <c r="CK522">
        <v>1</v>
      </c>
      <c r="CL522">
        <v>0</v>
      </c>
      <c r="CN522" t="s">
        <v>109</v>
      </c>
      <c r="CO522" t="s">
        <v>110</v>
      </c>
      <c r="CP522" t="s">
        <v>111</v>
      </c>
      <c r="CQ522">
        <v>4149509</v>
      </c>
      <c r="CR522" t="s">
        <v>1567</v>
      </c>
      <c r="CS522" t="s">
        <v>1568</v>
      </c>
      <c r="CT522">
        <v>522</v>
      </c>
    </row>
    <row r="523" spans="1:98">
      <c r="A523">
        <v>522</v>
      </c>
      <c r="B523" t="s">
        <v>229</v>
      </c>
      <c r="C523">
        <v>23</v>
      </c>
      <c r="D523" t="s">
        <v>115</v>
      </c>
      <c r="E523" t="s">
        <v>151</v>
      </c>
      <c r="F523" t="s">
        <v>183</v>
      </c>
      <c r="G523" t="s">
        <v>117</v>
      </c>
      <c r="J523" t="s">
        <v>1020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1</v>
      </c>
      <c r="Q523">
        <v>0</v>
      </c>
      <c r="R523">
        <v>1</v>
      </c>
      <c r="X523" t="s">
        <v>127</v>
      </c>
      <c r="Y523">
        <v>0</v>
      </c>
      <c r="Z523">
        <v>0</v>
      </c>
      <c r="AA523">
        <v>0</v>
      </c>
      <c r="AB523">
        <v>1</v>
      </c>
      <c r="AC523">
        <v>0</v>
      </c>
      <c r="AD523">
        <v>0</v>
      </c>
      <c r="AE523">
        <v>0</v>
      </c>
      <c r="AG523" t="s">
        <v>120</v>
      </c>
      <c r="AH523" t="s">
        <v>184</v>
      </c>
      <c r="AI523">
        <v>1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R523" t="s">
        <v>106</v>
      </c>
      <c r="AS523" t="e">
        <f ca="1">- Have to go in person but can _xludf.not go _xludf.for security reasons - School, college _xludf.or directorate out of service</f>
        <v>#NAME?</v>
      </c>
      <c r="AT523">
        <v>1</v>
      </c>
      <c r="AU523">
        <v>1</v>
      </c>
      <c r="AV523">
        <v>0</v>
      </c>
      <c r="AW523">
        <v>0</v>
      </c>
      <c r="AX523">
        <v>0</v>
      </c>
      <c r="AY523">
        <v>0</v>
      </c>
      <c r="BA523" t="s">
        <v>106</v>
      </c>
      <c r="BB523" t="e">
        <f ca="1">- Very Useful _xludf.and provides a job opportunity _xludf.right away.</f>
        <v>#NAME?</v>
      </c>
      <c r="BD523" t="e">
        <f ca="1">- Nursing / medical care</f>
        <v>#NAME?</v>
      </c>
      <c r="BE523">
        <v>0</v>
      </c>
      <c r="BF523">
        <v>0</v>
      </c>
      <c r="BG523">
        <v>0</v>
      </c>
      <c r="BH523">
        <v>0</v>
      </c>
      <c r="BI523">
        <v>1</v>
      </c>
      <c r="BJ523">
        <v>0</v>
      </c>
      <c r="BK523">
        <v>0</v>
      </c>
      <c r="BL523">
        <v>0</v>
      </c>
      <c r="BN523" t="s">
        <v>107</v>
      </c>
      <c r="BQ523" t="e">
        <f ca="1">- Cannot afford The courses - Donâ€™t know how to _xludf.find/enroll in a suitable program</f>
        <v>#NAME?</v>
      </c>
      <c r="BR523">
        <v>0</v>
      </c>
      <c r="BS523">
        <v>0</v>
      </c>
      <c r="BT523">
        <v>0</v>
      </c>
      <c r="BU523">
        <v>1</v>
      </c>
      <c r="BV523">
        <v>1</v>
      </c>
      <c r="BW523">
        <v>0</v>
      </c>
      <c r="BX523" t="s">
        <v>108</v>
      </c>
      <c r="BY523" t="e">
        <f ca="1">- _xludf.not worth The _xludf.time _xludf.or money spent on it</f>
        <v>#NAME?</v>
      </c>
      <c r="BZ523">
        <v>0</v>
      </c>
      <c r="CA523">
        <v>1</v>
      </c>
      <c r="CB523">
        <v>0</v>
      </c>
      <c r="CC523">
        <v>0</v>
      </c>
      <c r="CD523">
        <v>0</v>
      </c>
      <c r="CE523" t="e">
        <f ca="1">- Teachers</f>
        <v>#NAME?</v>
      </c>
      <c r="CF523">
        <v>0</v>
      </c>
      <c r="CG523">
        <v>0</v>
      </c>
      <c r="CH523">
        <v>1</v>
      </c>
      <c r="CI523">
        <v>0</v>
      </c>
      <c r="CJ523">
        <v>0</v>
      </c>
      <c r="CK523">
        <v>0</v>
      </c>
      <c r="CL523">
        <v>0</v>
      </c>
      <c r="CN523" t="s">
        <v>109</v>
      </c>
      <c r="CO523" t="s">
        <v>110</v>
      </c>
      <c r="CP523" t="s">
        <v>111</v>
      </c>
      <c r="CQ523">
        <v>4149655</v>
      </c>
      <c r="CR523" t="s">
        <v>1569</v>
      </c>
      <c r="CS523" t="s">
        <v>1570</v>
      </c>
      <c r="CT523">
        <v>523</v>
      </c>
    </row>
    <row r="524" spans="1:98">
      <c r="A524">
        <v>523</v>
      </c>
      <c r="B524" t="s">
        <v>182</v>
      </c>
      <c r="C524">
        <v>28</v>
      </c>
      <c r="D524" t="s">
        <v>115</v>
      </c>
      <c r="E524" t="s">
        <v>151</v>
      </c>
      <c r="F524" t="s">
        <v>157</v>
      </c>
      <c r="G524" t="s">
        <v>117</v>
      </c>
      <c r="J524" t="s">
        <v>334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1</v>
      </c>
      <c r="R524">
        <v>1</v>
      </c>
      <c r="X524" t="s">
        <v>209</v>
      </c>
      <c r="Y524">
        <v>0</v>
      </c>
      <c r="Z524">
        <v>0</v>
      </c>
      <c r="AA524">
        <v>0</v>
      </c>
      <c r="AB524">
        <v>1</v>
      </c>
      <c r="AC524">
        <v>0</v>
      </c>
      <c r="AD524">
        <v>1</v>
      </c>
      <c r="AE524">
        <v>0</v>
      </c>
      <c r="AG524" t="s">
        <v>120</v>
      </c>
      <c r="AH524" t="s">
        <v>158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1</v>
      </c>
      <c r="AO524">
        <v>0</v>
      </c>
      <c r="AP524">
        <v>0</v>
      </c>
      <c r="BA524" t="s">
        <v>107</v>
      </c>
      <c r="BB524" t="e">
        <f ca="1">- Very Useful _xludf.and provides a job opportunity _xludf.right away.</f>
        <v>#NAME?</v>
      </c>
      <c r="BD524" t="e">
        <f ca="1">- Construction (builder, carpenter, electrician, blacksmith)</f>
        <v>#NAME?</v>
      </c>
      <c r="BE524">
        <v>0</v>
      </c>
      <c r="BF524">
        <v>0</v>
      </c>
      <c r="BG524">
        <v>0</v>
      </c>
      <c r="BH524">
        <v>0</v>
      </c>
      <c r="BI524">
        <v>0</v>
      </c>
      <c r="BJ524">
        <v>1</v>
      </c>
      <c r="BK524">
        <v>0</v>
      </c>
      <c r="BL524">
        <v>0</v>
      </c>
      <c r="BN524" t="s">
        <v>107</v>
      </c>
      <c r="BQ524" t="e">
        <f ca="1">- No internet connection / computer - _xludf.not available in subjects I want to study</f>
        <v>#NAME?</v>
      </c>
      <c r="BR524">
        <v>1</v>
      </c>
      <c r="BS524">
        <v>0</v>
      </c>
      <c r="BT524">
        <v>1</v>
      </c>
      <c r="BU524">
        <v>0</v>
      </c>
      <c r="BV524">
        <v>0</v>
      </c>
      <c r="BW524">
        <v>0</v>
      </c>
      <c r="BX524" t="s">
        <v>108</v>
      </c>
      <c r="BY524" t="e">
        <f ca="1">- Useful but _xludf.not as good as going to university</f>
        <v>#NAME?</v>
      </c>
      <c r="BZ524">
        <v>1</v>
      </c>
      <c r="CA524">
        <v>0</v>
      </c>
      <c r="CB524">
        <v>0</v>
      </c>
      <c r="CC524">
        <v>0</v>
      </c>
      <c r="CD524">
        <v>0</v>
      </c>
      <c r="CE524" t="e">
        <f ca="1">- Facebook groups/pages  - Twitter</f>
        <v>#NAME?</v>
      </c>
      <c r="CF524">
        <v>0</v>
      </c>
      <c r="CG524">
        <v>0</v>
      </c>
      <c r="CH524">
        <v>0</v>
      </c>
      <c r="CI524">
        <v>0</v>
      </c>
      <c r="CJ524">
        <v>1</v>
      </c>
      <c r="CK524">
        <v>1</v>
      </c>
      <c r="CL524">
        <v>0</v>
      </c>
      <c r="CN524" t="s">
        <v>109</v>
      </c>
      <c r="CO524" t="s">
        <v>110</v>
      </c>
      <c r="CP524" t="s">
        <v>111</v>
      </c>
      <c r="CQ524">
        <v>4149716</v>
      </c>
      <c r="CR524" t="s">
        <v>1571</v>
      </c>
      <c r="CS524" t="s">
        <v>1572</v>
      </c>
      <c r="CT524">
        <v>524</v>
      </c>
    </row>
    <row r="525" spans="1:98">
      <c r="A525">
        <v>524</v>
      </c>
      <c r="B525" t="s">
        <v>114</v>
      </c>
      <c r="C525">
        <v>20</v>
      </c>
      <c r="D525" t="s">
        <v>98</v>
      </c>
      <c r="E525" t="s">
        <v>162</v>
      </c>
      <c r="F525" t="s">
        <v>169</v>
      </c>
      <c r="G525" t="s">
        <v>101</v>
      </c>
      <c r="H525" t="s">
        <v>1288</v>
      </c>
      <c r="I525" t="s">
        <v>1573</v>
      </c>
      <c r="U525" t="s">
        <v>457</v>
      </c>
      <c r="V525" t="s">
        <v>1574</v>
      </c>
      <c r="AG525" t="s">
        <v>120</v>
      </c>
      <c r="AH525" t="s">
        <v>129</v>
      </c>
      <c r="AI525">
        <v>0</v>
      </c>
      <c r="AJ525">
        <v>1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BA525" t="s">
        <v>107</v>
      </c>
      <c r="BB525" t="e">
        <f ca="1">- Useful but _xludf.not as good as a regular degree</f>
        <v>#NAME?</v>
      </c>
      <c r="BD525" t="e">
        <f ca="1">- Project Management / Accountancy</f>
        <v>#NAME?</v>
      </c>
      <c r="BE525">
        <v>0</v>
      </c>
      <c r="BF525">
        <v>0</v>
      </c>
      <c r="BG525">
        <v>1</v>
      </c>
      <c r="BH525">
        <v>0</v>
      </c>
      <c r="BI525">
        <v>0</v>
      </c>
      <c r="BJ525">
        <v>0</v>
      </c>
      <c r="BK525">
        <v>0</v>
      </c>
      <c r="BL525">
        <v>0</v>
      </c>
      <c r="BN525" t="s">
        <v>106</v>
      </c>
      <c r="BO525" t="s">
        <v>139</v>
      </c>
      <c r="BP525" t="s">
        <v>1575</v>
      </c>
      <c r="BX525" t="s">
        <v>233</v>
      </c>
      <c r="BY525" t="e">
        <f ca="1">- Very Useful, as good as a regular degree</f>
        <v>#NAME?</v>
      </c>
      <c r="BZ525">
        <v>0</v>
      </c>
      <c r="CA525">
        <v>0</v>
      </c>
      <c r="CB525">
        <v>1</v>
      </c>
      <c r="CC525">
        <v>0</v>
      </c>
      <c r="CD525">
        <v>0</v>
      </c>
      <c r="CE525" t="e">
        <f ca="1">- Facebook groups/pages  - Friends</f>
        <v>#NAME?</v>
      </c>
      <c r="CF525">
        <v>1</v>
      </c>
      <c r="CG525">
        <v>0</v>
      </c>
      <c r="CH525">
        <v>0</v>
      </c>
      <c r="CI525">
        <v>0</v>
      </c>
      <c r="CJ525">
        <v>0</v>
      </c>
      <c r="CK525">
        <v>1</v>
      </c>
      <c r="CL525">
        <v>0</v>
      </c>
      <c r="CN525" t="s">
        <v>109</v>
      </c>
      <c r="CO525" t="s">
        <v>110</v>
      </c>
      <c r="CP525" t="s">
        <v>111</v>
      </c>
      <c r="CQ525">
        <v>4149722</v>
      </c>
      <c r="CR525" s="1" t="s">
        <v>1576</v>
      </c>
      <c r="CS525" t="s">
        <v>1577</v>
      </c>
      <c r="CT525">
        <v>525</v>
      </c>
    </row>
    <row r="526" spans="1:98">
      <c r="A526">
        <v>525</v>
      </c>
      <c r="B526" t="s">
        <v>533</v>
      </c>
      <c r="C526">
        <v>25</v>
      </c>
      <c r="D526" t="s">
        <v>98</v>
      </c>
      <c r="E526" t="s">
        <v>177</v>
      </c>
      <c r="F526" t="s">
        <v>144</v>
      </c>
      <c r="G526" t="s">
        <v>117</v>
      </c>
      <c r="J526" t="s">
        <v>208</v>
      </c>
      <c r="K526">
        <v>0</v>
      </c>
      <c r="L526">
        <v>0</v>
      </c>
      <c r="M526">
        <v>1</v>
      </c>
      <c r="N526">
        <v>0</v>
      </c>
      <c r="O526">
        <v>0</v>
      </c>
      <c r="P526">
        <v>0</v>
      </c>
      <c r="Q526">
        <v>1</v>
      </c>
      <c r="R526">
        <v>0</v>
      </c>
      <c r="X526" t="s">
        <v>136</v>
      </c>
      <c r="Y526">
        <v>0</v>
      </c>
      <c r="Z526">
        <v>0</v>
      </c>
      <c r="AA526">
        <v>0</v>
      </c>
      <c r="AB526">
        <v>1</v>
      </c>
      <c r="AC526">
        <v>1</v>
      </c>
      <c r="AD526">
        <v>0</v>
      </c>
      <c r="AE526">
        <v>0</v>
      </c>
      <c r="AG526" t="s">
        <v>120</v>
      </c>
      <c r="AH526" t="s">
        <v>158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1</v>
      </c>
      <c r="AO526">
        <v>0</v>
      </c>
      <c r="AP526">
        <v>0</v>
      </c>
      <c r="BA526" t="s">
        <v>107</v>
      </c>
      <c r="BB526" t="e">
        <f ca="1">- Useful but _xludf.not as good as a regular degree</f>
        <v>#NAME?</v>
      </c>
      <c r="BD526" t="e">
        <f ca="1">- Nursing / medical care</f>
        <v>#NAME?</v>
      </c>
      <c r="BE526">
        <v>0</v>
      </c>
      <c r="BF526">
        <v>0</v>
      </c>
      <c r="BG526">
        <v>0</v>
      </c>
      <c r="BH526">
        <v>0</v>
      </c>
      <c r="BI526">
        <v>1</v>
      </c>
      <c r="BJ526">
        <v>0</v>
      </c>
      <c r="BK526">
        <v>0</v>
      </c>
      <c r="BL526">
        <v>0</v>
      </c>
      <c r="BN526" t="s">
        <v>107</v>
      </c>
      <c r="BQ526" t="e">
        <f ca="1">- _xludf.not available in subjects I want to study - Cannot afford The courses</f>
        <v>#NAME?</v>
      </c>
      <c r="BR526">
        <v>1</v>
      </c>
      <c r="BS526">
        <v>0</v>
      </c>
      <c r="BT526">
        <v>0</v>
      </c>
      <c r="BU526">
        <v>0</v>
      </c>
      <c r="BV526">
        <v>1</v>
      </c>
      <c r="BW526">
        <v>0</v>
      </c>
      <c r="BX526" t="s">
        <v>108</v>
      </c>
      <c r="BY526" t="e">
        <f ca="1">- Very Useful, as good as a regular - - Difficult to access</f>
        <v>#NAME?</v>
      </c>
      <c r="BZ526">
        <v>0</v>
      </c>
      <c r="CA526">
        <v>0</v>
      </c>
      <c r="CB526">
        <v>1</v>
      </c>
      <c r="CC526">
        <v>1</v>
      </c>
      <c r="CD526">
        <v>0</v>
      </c>
      <c r="CE526" t="e">
        <f ca="1">- Facebook groups/pages  - Friends</f>
        <v>#NAME?</v>
      </c>
      <c r="CF526">
        <v>1</v>
      </c>
      <c r="CG526">
        <v>0</v>
      </c>
      <c r="CH526">
        <v>0</v>
      </c>
      <c r="CI526">
        <v>0</v>
      </c>
      <c r="CJ526">
        <v>0</v>
      </c>
      <c r="CK526">
        <v>1</v>
      </c>
      <c r="CL526">
        <v>0</v>
      </c>
      <c r="CN526" t="s">
        <v>109</v>
      </c>
      <c r="CO526" t="s">
        <v>110</v>
      </c>
      <c r="CP526" t="s">
        <v>111</v>
      </c>
      <c r="CQ526">
        <v>4149729</v>
      </c>
      <c r="CR526" s="1" t="s">
        <v>1578</v>
      </c>
      <c r="CS526" t="s">
        <v>1579</v>
      </c>
      <c r="CT526">
        <v>526</v>
      </c>
    </row>
    <row r="527" spans="1:98">
      <c r="A527">
        <v>526</v>
      </c>
      <c r="B527" t="s">
        <v>97</v>
      </c>
      <c r="C527">
        <v>25</v>
      </c>
      <c r="D527" t="s">
        <v>115</v>
      </c>
      <c r="E527" t="s">
        <v>177</v>
      </c>
      <c r="F527" t="s">
        <v>100</v>
      </c>
      <c r="G527" t="s">
        <v>117</v>
      </c>
      <c r="J527" t="s">
        <v>331</v>
      </c>
      <c r="K527">
        <v>0</v>
      </c>
      <c r="L527">
        <v>0</v>
      </c>
      <c r="M527">
        <v>1</v>
      </c>
      <c r="N527">
        <v>0</v>
      </c>
      <c r="O527">
        <v>0</v>
      </c>
      <c r="P527">
        <v>0</v>
      </c>
      <c r="Q527">
        <v>0</v>
      </c>
      <c r="R527">
        <v>1</v>
      </c>
      <c r="X527" t="s">
        <v>209</v>
      </c>
      <c r="Y527">
        <v>0</v>
      </c>
      <c r="Z527">
        <v>0</v>
      </c>
      <c r="AA527">
        <v>0</v>
      </c>
      <c r="AB527">
        <v>1</v>
      </c>
      <c r="AC527">
        <v>0</v>
      </c>
      <c r="AD527">
        <v>1</v>
      </c>
      <c r="AE527">
        <v>0</v>
      </c>
      <c r="AG527" t="s">
        <v>120</v>
      </c>
      <c r="AH527" t="s">
        <v>129</v>
      </c>
      <c r="AI527">
        <v>0</v>
      </c>
      <c r="AJ527">
        <v>1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BA527" t="s">
        <v>107</v>
      </c>
      <c r="BB527" t="e">
        <f ca="1">- Useful but _xludf.not as good as a regular degree</f>
        <v>#NAME?</v>
      </c>
      <c r="BD527" t="e">
        <f ca="1">- Tourism / Restaurant _xludf.and hotel Management - Nursing / medical care</f>
        <v>#NAME?</v>
      </c>
      <c r="BE527">
        <v>0</v>
      </c>
      <c r="BF527">
        <v>0</v>
      </c>
      <c r="BG527">
        <v>0</v>
      </c>
      <c r="BH527">
        <v>1</v>
      </c>
      <c r="BI527">
        <v>1</v>
      </c>
      <c r="BJ527">
        <v>0</v>
      </c>
      <c r="BK527">
        <v>0</v>
      </c>
      <c r="BL527">
        <v>0</v>
      </c>
      <c r="BN527" t="s">
        <v>107</v>
      </c>
      <c r="BQ527" t="e">
        <f ca="1">- No internet connection / computer - Donâ€™t know how to _xludf.find/enroll in a suitable program</f>
        <v>#NAME?</v>
      </c>
      <c r="BR527">
        <v>0</v>
      </c>
      <c r="BS527">
        <v>0</v>
      </c>
      <c r="BT527">
        <v>1</v>
      </c>
      <c r="BU527">
        <v>1</v>
      </c>
      <c r="BV527">
        <v>0</v>
      </c>
      <c r="BW527">
        <v>0</v>
      </c>
      <c r="BX527" t="s">
        <v>108</v>
      </c>
      <c r="BY527" t="e">
        <f ca="1">- _xludf.not worth The _xludf.time _xludf.or money spent on it - Useful but _xludf.not as good as going to university</f>
        <v>#NAME?</v>
      </c>
      <c r="BZ527">
        <v>1</v>
      </c>
      <c r="CA527">
        <v>1</v>
      </c>
      <c r="CB527">
        <v>0</v>
      </c>
      <c r="CC527">
        <v>0</v>
      </c>
      <c r="CD527">
        <v>0</v>
      </c>
      <c r="CE527" t="e">
        <f ca="1">- Friends</f>
        <v>#NAME?</v>
      </c>
      <c r="CF527">
        <v>1</v>
      </c>
      <c r="CG527">
        <v>0</v>
      </c>
      <c r="CH527">
        <v>0</v>
      </c>
      <c r="CI527">
        <v>0</v>
      </c>
      <c r="CJ527">
        <v>0</v>
      </c>
      <c r="CK527">
        <v>0</v>
      </c>
      <c r="CL527">
        <v>0</v>
      </c>
      <c r="CN527" t="s">
        <v>109</v>
      </c>
      <c r="CO527" t="s">
        <v>110</v>
      </c>
      <c r="CP527" t="s">
        <v>111</v>
      </c>
      <c r="CQ527">
        <v>4149845</v>
      </c>
      <c r="CR527" t="s">
        <v>1580</v>
      </c>
      <c r="CS527" t="s">
        <v>1581</v>
      </c>
      <c r="CT527">
        <v>527</v>
      </c>
    </row>
    <row r="528" spans="1:98">
      <c r="A528">
        <v>527</v>
      </c>
      <c r="B528" t="s">
        <v>349</v>
      </c>
      <c r="C528">
        <v>17</v>
      </c>
      <c r="D528" t="s">
        <v>115</v>
      </c>
      <c r="E528" t="s">
        <v>156</v>
      </c>
      <c r="F528" t="s">
        <v>169</v>
      </c>
      <c r="G528" t="s">
        <v>207</v>
      </c>
      <c r="J528" t="s">
        <v>145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1</v>
      </c>
      <c r="R528">
        <v>0</v>
      </c>
      <c r="X528" t="s">
        <v>394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1</v>
      </c>
      <c r="AF528" t="s">
        <v>1582</v>
      </c>
      <c r="AG528" t="s">
        <v>120</v>
      </c>
      <c r="AH528" t="s">
        <v>129</v>
      </c>
      <c r="AI528">
        <v>0</v>
      </c>
      <c r="AJ528">
        <v>1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BA528" t="s">
        <v>107</v>
      </c>
      <c r="BB528" t="e">
        <f ca="1">- Useful but _xludf.not as good as a regular degree</f>
        <v>#NAME?</v>
      </c>
      <c r="BD528" t="e">
        <f ca="1">- I am _xludf.not interested in vocational education</f>
        <v>#NAME?</v>
      </c>
      <c r="BE528">
        <v>1</v>
      </c>
      <c r="BF528">
        <v>0</v>
      </c>
      <c r="BG528">
        <v>0</v>
      </c>
      <c r="BH528">
        <v>0</v>
      </c>
      <c r="BI528">
        <v>0</v>
      </c>
      <c r="BJ528">
        <v>0</v>
      </c>
      <c r="BK528">
        <v>0</v>
      </c>
      <c r="BL528">
        <v>0</v>
      </c>
      <c r="BN528" t="s">
        <v>107</v>
      </c>
      <c r="BQ528" t="e">
        <f ca="1">- Donâ€™t know how to _xludf.find/enroll in a suitable program</f>
        <v>#NAME?</v>
      </c>
      <c r="BR528">
        <v>0</v>
      </c>
      <c r="BS528">
        <v>0</v>
      </c>
      <c r="BT528">
        <v>0</v>
      </c>
      <c r="BU528">
        <v>1</v>
      </c>
      <c r="BV528">
        <v>0</v>
      </c>
      <c r="BW528">
        <v>0</v>
      </c>
      <c r="BX528" t="s">
        <v>233</v>
      </c>
      <c r="BY528" t="e">
        <f ca="1">- Useful but _xludf.not as good as going to university</f>
        <v>#NAME?</v>
      </c>
      <c r="BZ528">
        <v>1</v>
      </c>
      <c r="CA528">
        <v>0</v>
      </c>
      <c r="CB528">
        <v>0</v>
      </c>
      <c r="CC528">
        <v>0</v>
      </c>
      <c r="CD528">
        <v>0</v>
      </c>
      <c r="CE528" t="e">
        <f ca="1">- Friends</f>
        <v>#NAME?</v>
      </c>
      <c r="CF528">
        <v>1</v>
      </c>
      <c r="CG528">
        <v>0</v>
      </c>
      <c r="CH528">
        <v>0</v>
      </c>
      <c r="CI528">
        <v>0</v>
      </c>
      <c r="CJ528">
        <v>0</v>
      </c>
      <c r="CK528">
        <v>0</v>
      </c>
      <c r="CL528">
        <v>0</v>
      </c>
      <c r="CN528" t="s">
        <v>109</v>
      </c>
      <c r="CO528" t="s">
        <v>110</v>
      </c>
      <c r="CP528" t="s">
        <v>111</v>
      </c>
      <c r="CQ528">
        <v>4149846</v>
      </c>
      <c r="CR528" t="s">
        <v>1583</v>
      </c>
      <c r="CS528" t="s">
        <v>1584</v>
      </c>
      <c r="CT528">
        <v>528</v>
      </c>
    </row>
    <row r="529" spans="1:98">
      <c r="A529">
        <v>528</v>
      </c>
      <c r="B529" t="s">
        <v>114</v>
      </c>
      <c r="C529">
        <v>29</v>
      </c>
      <c r="D529" t="s">
        <v>115</v>
      </c>
      <c r="E529" t="s">
        <v>451</v>
      </c>
      <c r="F529" t="s">
        <v>169</v>
      </c>
      <c r="G529" t="s">
        <v>117</v>
      </c>
      <c r="J529" t="s">
        <v>118</v>
      </c>
      <c r="K529">
        <v>0</v>
      </c>
      <c r="L529">
        <v>0</v>
      </c>
      <c r="M529">
        <v>0</v>
      </c>
      <c r="N529">
        <v>1</v>
      </c>
      <c r="O529">
        <v>0</v>
      </c>
      <c r="P529">
        <v>0</v>
      </c>
      <c r="Q529">
        <v>0</v>
      </c>
      <c r="R529">
        <v>0</v>
      </c>
      <c r="X529" t="s">
        <v>298</v>
      </c>
      <c r="Y529">
        <v>1</v>
      </c>
      <c r="Z529">
        <v>0</v>
      </c>
      <c r="AA529">
        <v>0</v>
      </c>
      <c r="AB529">
        <v>0</v>
      </c>
      <c r="AC529">
        <v>0</v>
      </c>
      <c r="AD529">
        <v>1</v>
      </c>
      <c r="AE529">
        <v>0</v>
      </c>
      <c r="AG529" t="s">
        <v>120</v>
      </c>
      <c r="AH529" t="s">
        <v>129</v>
      </c>
      <c r="AI529">
        <v>0</v>
      </c>
      <c r="AJ529">
        <v>1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BA529" t="s">
        <v>106</v>
      </c>
      <c r="BB529" t="e">
        <f ca="1">- Very Useful _xludf.and provides a job opportunity _xludf.right away.</f>
        <v>#NAME?</v>
      </c>
      <c r="BD529" t="e">
        <f ca="1">- Construction (builder, carpenter, electrician, blacksmith) - Project Management / Accountancy</f>
        <v>#NAME?</v>
      </c>
      <c r="BE529">
        <v>0</v>
      </c>
      <c r="BF529">
        <v>0</v>
      </c>
      <c r="BG529">
        <v>1</v>
      </c>
      <c r="BH529">
        <v>0</v>
      </c>
      <c r="BI529">
        <v>0</v>
      </c>
      <c r="BJ529">
        <v>1</v>
      </c>
      <c r="BK529">
        <v>0</v>
      </c>
      <c r="BL529">
        <v>0</v>
      </c>
      <c r="BN529" t="s">
        <v>107</v>
      </c>
      <c r="BQ529" t="e">
        <f ca="1">- No internet connection / computer</f>
        <v>#NAME?</v>
      </c>
      <c r="BR529">
        <v>0</v>
      </c>
      <c r="BS529">
        <v>0</v>
      </c>
      <c r="BT529">
        <v>1</v>
      </c>
      <c r="BU529">
        <v>0</v>
      </c>
      <c r="BV529">
        <v>0</v>
      </c>
      <c r="BW529">
        <v>0</v>
      </c>
      <c r="BX529" t="s">
        <v>108</v>
      </c>
      <c r="BY529" t="e">
        <f ca="1">- Useful but _xludf.not as good as going to university</f>
        <v>#NAME?</v>
      </c>
      <c r="BZ529">
        <v>1</v>
      </c>
      <c r="CA529">
        <v>0</v>
      </c>
      <c r="CB529">
        <v>0</v>
      </c>
      <c r="CC529">
        <v>0</v>
      </c>
      <c r="CD529">
        <v>0</v>
      </c>
      <c r="CE529" t="e">
        <f ca="1">- Facebook groups/pages</f>
        <v>#NAME?</v>
      </c>
      <c r="CF529">
        <v>0</v>
      </c>
      <c r="CG529">
        <v>0</v>
      </c>
      <c r="CH529">
        <v>0</v>
      </c>
      <c r="CI529">
        <v>0</v>
      </c>
      <c r="CJ529">
        <v>0</v>
      </c>
      <c r="CK529">
        <v>1</v>
      </c>
      <c r="CL529">
        <v>0</v>
      </c>
      <c r="CN529" t="s">
        <v>109</v>
      </c>
      <c r="CO529" t="s">
        <v>110</v>
      </c>
      <c r="CP529" t="s">
        <v>111</v>
      </c>
      <c r="CQ529">
        <v>4149904</v>
      </c>
      <c r="CR529" t="s">
        <v>1585</v>
      </c>
      <c r="CS529" t="s">
        <v>1586</v>
      </c>
      <c r="CT529">
        <v>529</v>
      </c>
    </row>
    <row r="530" spans="1:98">
      <c r="A530">
        <v>529</v>
      </c>
      <c r="B530" t="s">
        <v>97</v>
      </c>
      <c r="C530">
        <v>28</v>
      </c>
      <c r="D530" t="s">
        <v>115</v>
      </c>
      <c r="E530" t="s">
        <v>133</v>
      </c>
      <c r="F530" t="s">
        <v>100</v>
      </c>
      <c r="G530" t="s">
        <v>117</v>
      </c>
      <c r="J530" t="s">
        <v>118</v>
      </c>
      <c r="K530">
        <v>0</v>
      </c>
      <c r="L530">
        <v>0</v>
      </c>
      <c r="M530">
        <v>0</v>
      </c>
      <c r="N530">
        <v>1</v>
      </c>
      <c r="O530">
        <v>0</v>
      </c>
      <c r="P530">
        <v>0</v>
      </c>
      <c r="Q530">
        <v>0</v>
      </c>
      <c r="R530">
        <v>0</v>
      </c>
      <c r="X530" t="s">
        <v>136</v>
      </c>
      <c r="Y530">
        <v>0</v>
      </c>
      <c r="Z530">
        <v>0</v>
      </c>
      <c r="AA530">
        <v>0</v>
      </c>
      <c r="AB530">
        <v>1</v>
      </c>
      <c r="AC530">
        <v>1</v>
      </c>
      <c r="AD530">
        <v>0</v>
      </c>
      <c r="AE530">
        <v>0</v>
      </c>
      <c r="AG530" t="s">
        <v>120</v>
      </c>
      <c r="AH530" t="s">
        <v>146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1</v>
      </c>
      <c r="BA530" t="s">
        <v>107</v>
      </c>
      <c r="BB530" t="e">
        <f ca="1">- Very Useful _xludf.and provides a job opportunity _xludf.right away.</f>
        <v>#NAME?</v>
      </c>
      <c r="BD530" t="e">
        <f ca="1">- Project Management / Accountancy</f>
        <v>#NAME?</v>
      </c>
      <c r="BE530">
        <v>0</v>
      </c>
      <c r="BF530">
        <v>0</v>
      </c>
      <c r="BG530">
        <v>1</v>
      </c>
      <c r="BH530">
        <v>0</v>
      </c>
      <c r="BI530">
        <v>0</v>
      </c>
      <c r="BJ530">
        <v>0</v>
      </c>
      <c r="BK530">
        <v>0</v>
      </c>
      <c r="BL530">
        <v>0</v>
      </c>
      <c r="BN530" t="s">
        <v>107</v>
      </c>
      <c r="BQ530" t="e">
        <f ca="1">- No internet connection / computer - Cannot afford The courses</f>
        <v>#NAME?</v>
      </c>
      <c r="BR530">
        <v>0</v>
      </c>
      <c r="BS530">
        <v>0</v>
      </c>
      <c r="BT530">
        <v>1</v>
      </c>
      <c r="BU530">
        <v>0</v>
      </c>
      <c r="BV530">
        <v>1</v>
      </c>
      <c r="BW530">
        <v>0</v>
      </c>
      <c r="BX530" t="s">
        <v>108</v>
      </c>
      <c r="BY530" t="s">
        <v>199</v>
      </c>
      <c r="BZ530">
        <v>1</v>
      </c>
      <c r="CA530">
        <v>0</v>
      </c>
      <c r="CB530">
        <v>0</v>
      </c>
      <c r="CC530">
        <v>0</v>
      </c>
      <c r="CD530">
        <v>1</v>
      </c>
      <c r="CE530" t="e">
        <f ca="1">- Al-Fanar Media - Facebook groups/pages</f>
        <v>#NAME?</v>
      </c>
      <c r="CF530">
        <v>0</v>
      </c>
      <c r="CG530">
        <v>0</v>
      </c>
      <c r="CH530">
        <v>0</v>
      </c>
      <c r="CI530">
        <v>1</v>
      </c>
      <c r="CJ530">
        <v>0</v>
      </c>
      <c r="CK530">
        <v>1</v>
      </c>
      <c r="CL530">
        <v>0</v>
      </c>
      <c r="CN530" t="s">
        <v>109</v>
      </c>
      <c r="CO530" t="s">
        <v>110</v>
      </c>
      <c r="CP530" t="s">
        <v>111</v>
      </c>
      <c r="CQ530">
        <v>4149958</v>
      </c>
      <c r="CR530" t="s">
        <v>1587</v>
      </c>
      <c r="CS530" t="s">
        <v>1588</v>
      </c>
      <c r="CT530">
        <v>530</v>
      </c>
    </row>
    <row r="531" spans="1:98">
      <c r="A531">
        <v>530</v>
      </c>
      <c r="B531" t="s">
        <v>143</v>
      </c>
      <c r="C531">
        <v>20</v>
      </c>
      <c r="D531" t="s">
        <v>98</v>
      </c>
      <c r="E531" t="s">
        <v>133</v>
      </c>
      <c r="F531" t="s">
        <v>183</v>
      </c>
      <c r="G531" t="s">
        <v>207</v>
      </c>
      <c r="J531" t="s">
        <v>334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1</v>
      </c>
      <c r="R531">
        <v>1</v>
      </c>
      <c r="X531" t="s">
        <v>394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1</v>
      </c>
      <c r="AF531" t="s">
        <v>1589</v>
      </c>
      <c r="AG531" t="s">
        <v>128</v>
      </c>
      <c r="AH531" t="s">
        <v>129</v>
      </c>
      <c r="AI531">
        <v>0</v>
      </c>
      <c r="AJ531">
        <v>1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BA531" t="s">
        <v>106</v>
      </c>
      <c r="BB531" t="e">
        <f ca="1">- Useful but _xludf.not as good as a regular degree</f>
        <v>#NAME?</v>
      </c>
      <c r="BD531" t="e">
        <f ca="1">- I am _xludf.not interested in vocational education</f>
        <v>#NAME?</v>
      </c>
      <c r="BE531">
        <v>1</v>
      </c>
      <c r="BF531">
        <v>0</v>
      </c>
      <c r="BG531">
        <v>0</v>
      </c>
      <c r="BH531">
        <v>0</v>
      </c>
      <c r="BI531">
        <v>0</v>
      </c>
      <c r="BJ531">
        <v>0</v>
      </c>
      <c r="BK531">
        <v>0</v>
      </c>
      <c r="BL531">
        <v>0</v>
      </c>
      <c r="BN531" t="s">
        <v>107</v>
      </c>
      <c r="BQ531" t="e">
        <f ca="1">- Do _xludf.not _xludf.count towards a recognized qualification</f>
        <v>#NAME?</v>
      </c>
      <c r="BR531">
        <v>0</v>
      </c>
      <c r="BS531">
        <v>1</v>
      </c>
      <c r="BT531">
        <v>0</v>
      </c>
      <c r="BU531">
        <v>0</v>
      </c>
      <c r="BV531">
        <v>0</v>
      </c>
      <c r="BW531">
        <v>0</v>
      </c>
      <c r="BX531" t="s">
        <v>108</v>
      </c>
      <c r="BY531" t="e">
        <f ca="1">- Useful but _xludf.not as good as going to university</f>
        <v>#NAME?</v>
      </c>
      <c r="BZ531">
        <v>1</v>
      </c>
      <c r="CA531">
        <v>0</v>
      </c>
      <c r="CB531">
        <v>0</v>
      </c>
      <c r="CC531">
        <v>0</v>
      </c>
      <c r="CD531">
        <v>0</v>
      </c>
      <c r="CE531" t="e">
        <f ca="1">- Facebook groups/pages  - Friends</f>
        <v>#NAME?</v>
      </c>
      <c r="CF531">
        <v>1</v>
      </c>
      <c r="CG531">
        <v>0</v>
      </c>
      <c r="CH531">
        <v>0</v>
      </c>
      <c r="CI531">
        <v>0</v>
      </c>
      <c r="CJ531">
        <v>0</v>
      </c>
      <c r="CK531">
        <v>1</v>
      </c>
      <c r="CL531">
        <v>0</v>
      </c>
      <c r="CN531" t="s">
        <v>109</v>
      </c>
      <c r="CO531" t="s">
        <v>110</v>
      </c>
      <c r="CP531" t="s">
        <v>111</v>
      </c>
      <c r="CQ531">
        <v>4149968</v>
      </c>
      <c r="CR531" t="s">
        <v>1590</v>
      </c>
      <c r="CS531" t="s">
        <v>1591</v>
      </c>
      <c r="CT531">
        <v>531</v>
      </c>
    </row>
    <row r="532" spans="1:98">
      <c r="A532">
        <v>531</v>
      </c>
      <c r="B532" t="s">
        <v>97</v>
      </c>
      <c r="C532">
        <v>25</v>
      </c>
      <c r="D532" t="s">
        <v>115</v>
      </c>
      <c r="E532" t="s">
        <v>177</v>
      </c>
      <c r="F532" t="s">
        <v>100</v>
      </c>
      <c r="G532" t="s">
        <v>117</v>
      </c>
      <c r="J532" t="s">
        <v>331</v>
      </c>
      <c r="K532">
        <v>0</v>
      </c>
      <c r="L532">
        <v>0</v>
      </c>
      <c r="M532">
        <v>1</v>
      </c>
      <c r="N532">
        <v>0</v>
      </c>
      <c r="O532">
        <v>0</v>
      </c>
      <c r="P532">
        <v>0</v>
      </c>
      <c r="Q532">
        <v>0</v>
      </c>
      <c r="R532">
        <v>1</v>
      </c>
      <c r="X532" t="s">
        <v>209</v>
      </c>
      <c r="Y532">
        <v>0</v>
      </c>
      <c r="Z532">
        <v>0</v>
      </c>
      <c r="AA532">
        <v>0</v>
      </c>
      <c r="AB532">
        <v>1</v>
      </c>
      <c r="AC532">
        <v>0</v>
      </c>
      <c r="AD532">
        <v>1</v>
      </c>
      <c r="AE532">
        <v>0</v>
      </c>
      <c r="AG532" t="s">
        <v>120</v>
      </c>
      <c r="AH532" t="s">
        <v>139</v>
      </c>
      <c r="AI532">
        <v>0</v>
      </c>
      <c r="AJ532">
        <v>0</v>
      </c>
      <c r="AK532">
        <v>1</v>
      </c>
      <c r="AL532">
        <v>0</v>
      </c>
      <c r="AM532">
        <v>0</v>
      </c>
      <c r="AN532">
        <v>0</v>
      </c>
      <c r="AO532">
        <v>0</v>
      </c>
      <c r="AP532">
        <v>0</v>
      </c>
      <c r="AQ532" t="s">
        <v>1592</v>
      </c>
      <c r="BA532" t="s">
        <v>107</v>
      </c>
      <c r="BB532" t="e">
        <f ca="1">- Useful but _xludf.not as good as a regular degree</f>
        <v>#NAME?</v>
      </c>
      <c r="BD532" t="e">
        <f ca="1">- Project Management / Accountancy - Nursing / medical care</f>
        <v>#NAME?</v>
      </c>
      <c r="BE532">
        <v>0</v>
      </c>
      <c r="BF532">
        <v>0</v>
      </c>
      <c r="BG532">
        <v>1</v>
      </c>
      <c r="BH532">
        <v>0</v>
      </c>
      <c r="BI532">
        <v>1</v>
      </c>
      <c r="BJ532">
        <v>0</v>
      </c>
      <c r="BK532">
        <v>0</v>
      </c>
      <c r="BL532">
        <v>0</v>
      </c>
      <c r="BN532" t="s">
        <v>107</v>
      </c>
      <c r="BQ532" t="e">
        <f ca="1">- Cannot afford The courses</f>
        <v>#NAME?</v>
      </c>
      <c r="BR532">
        <v>0</v>
      </c>
      <c r="BS532">
        <v>0</v>
      </c>
      <c r="BT532">
        <v>0</v>
      </c>
      <c r="BU532">
        <v>0</v>
      </c>
      <c r="BV532">
        <v>1</v>
      </c>
      <c r="BW532">
        <v>0</v>
      </c>
      <c r="BX532" t="s">
        <v>108</v>
      </c>
      <c r="BY532" t="e">
        <f ca="1">- Difficult to access</f>
        <v>#NAME?</v>
      </c>
      <c r="BZ532">
        <v>0</v>
      </c>
      <c r="CA532">
        <v>0</v>
      </c>
      <c r="CB532">
        <v>0</v>
      </c>
      <c r="CC532">
        <v>1</v>
      </c>
      <c r="CD532">
        <v>0</v>
      </c>
      <c r="CE532" t="e">
        <f ca="1">- Facebook groups/pages DUBARAH</f>
        <v>#NAME?</v>
      </c>
      <c r="CF532">
        <v>0</v>
      </c>
      <c r="CG532">
        <v>1</v>
      </c>
      <c r="CH532">
        <v>0</v>
      </c>
      <c r="CI532">
        <v>0</v>
      </c>
      <c r="CJ532">
        <v>0</v>
      </c>
      <c r="CK532">
        <v>1</v>
      </c>
      <c r="CL532">
        <v>0</v>
      </c>
      <c r="CN532" t="s">
        <v>109</v>
      </c>
      <c r="CO532" t="s">
        <v>110</v>
      </c>
      <c r="CP532" t="s">
        <v>111</v>
      </c>
      <c r="CQ532">
        <v>4149970</v>
      </c>
      <c r="CR532" t="s">
        <v>1593</v>
      </c>
      <c r="CS532" t="s">
        <v>1594</v>
      </c>
      <c r="CT532">
        <v>532</v>
      </c>
    </row>
    <row r="533" spans="1:98">
      <c r="A533">
        <v>532</v>
      </c>
      <c r="B533" t="s">
        <v>182</v>
      </c>
      <c r="C533">
        <v>21</v>
      </c>
      <c r="D533" t="s">
        <v>98</v>
      </c>
      <c r="E533" t="s">
        <v>124</v>
      </c>
      <c r="F533" t="s">
        <v>169</v>
      </c>
      <c r="G533" t="s">
        <v>117</v>
      </c>
      <c r="J533" t="s">
        <v>492</v>
      </c>
      <c r="K533">
        <v>0</v>
      </c>
      <c r="L533">
        <v>0</v>
      </c>
      <c r="M533">
        <v>0</v>
      </c>
      <c r="N533">
        <v>0</v>
      </c>
      <c r="O533">
        <v>1</v>
      </c>
      <c r="P533">
        <v>1</v>
      </c>
      <c r="Q533">
        <v>0</v>
      </c>
      <c r="R533">
        <v>0</v>
      </c>
      <c r="X533" t="s">
        <v>136</v>
      </c>
      <c r="Y533">
        <v>0</v>
      </c>
      <c r="Z533">
        <v>0</v>
      </c>
      <c r="AA533">
        <v>0</v>
      </c>
      <c r="AB533">
        <v>1</v>
      </c>
      <c r="AC533">
        <v>1</v>
      </c>
      <c r="AD533">
        <v>0</v>
      </c>
      <c r="AE533">
        <v>0</v>
      </c>
      <c r="AG533" t="s">
        <v>137</v>
      </c>
      <c r="AH533" t="s">
        <v>129</v>
      </c>
      <c r="AI533">
        <v>0</v>
      </c>
      <c r="AJ533">
        <v>1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BA533" t="s">
        <v>107</v>
      </c>
      <c r="BB533" t="e">
        <f ca="1">- Useful but _xludf.not as good as a regular degree</f>
        <v>#NAME?</v>
      </c>
      <c r="BD533" t="e">
        <f ca="1">- Project Management / Accountancy - Tourism / Restaurant _xludf.and hotel Management</f>
        <v>#NAME?</v>
      </c>
      <c r="BE533">
        <v>0</v>
      </c>
      <c r="BF533">
        <v>0</v>
      </c>
      <c r="BG533">
        <v>1</v>
      </c>
      <c r="BH533">
        <v>1</v>
      </c>
      <c r="BI533">
        <v>0</v>
      </c>
      <c r="BJ533">
        <v>0</v>
      </c>
      <c r="BK533">
        <v>0</v>
      </c>
      <c r="BL533">
        <v>0</v>
      </c>
      <c r="BN533" t="s">
        <v>107</v>
      </c>
      <c r="BQ533" t="e">
        <f ca="1">- No internet connection / computer - Do _xludf.not _xludf.count towards a recognized qualification</f>
        <v>#NAME?</v>
      </c>
      <c r="BR533">
        <v>0</v>
      </c>
      <c r="BS533">
        <v>1</v>
      </c>
      <c r="BT533">
        <v>1</v>
      </c>
      <c r="BU533">
        <v>0</v>
      </c>
      <c r="BV533">
        <v>0</v>
      </c>
      <c r="BW533">
        <v>0</v>
      </c>
      <c r="BX533" t="s">
        <v>108</v>
      </c>
      <c r="BY533" t="s">
        <v>199</v>
      </c>
      <c r="BZ533">
        <v>1</v>
      </c>
      <c r="CA533">
        <v>0</v>
      </c>
      <c r="CB533">
        <v>0</v>
      </c>
      <c r="CC533">
        <v>0</v>
      </c>
      <c r="CD533">
        <v>1</v>
      </c>
      <c r="CE533" t="e">
        <f ca="1">- Facebook groups/pages</f>
        <v>#NAME?</v>
      </c>
      <c r="CF533">
        <v>0</v>
      </c>
      <c r="CG533">
        <v>0</v>
      </c>
      <c r="CH533">
        <v>0</v>
      </c>
      <c r="CI533">
        <v>0</v>
      </c>
      <c r="CJ533">
        <v>0</v>
      </c>
      <c r="CK533">
        <v>1</v>
      </c>
      <c r="CL533">
        <v>0</v>
      </c>
      <c r="CN533" t="s">
        <v>109</v>
      </c>
      <c r="CO533" t="s">
        <v>110</v>
      </c>
      <c r="CP533" t="s">
        <v>111</v>
      </c>
      <c r="CQ533">
        <v>4149978</v>
      </c>
      <c r="CR533" t="s">
        <v>1595</v>
      </c>
      <c r="CS533" t="s">
        <v>1596</v>
      </c>
      <c r="CT533">
        <v>533</v>
      </c>
    </row>
    <row r="534" spans="1:98">
      <c r="A534">
        <v>533</v>
      </c>
      <c r="B534" t="s">
        <v>533</v>
      </c>
      <c r="C534">
        <v>30</v>
      </c>
      <c r="D534" t="s">
        <v>115</v>
      </c>
      <c r="E534" t="s">
        <v>177</v>
      </c>
      <c r="F534" t="s">
        <v>157</v>
      </c>
      <c r="G534" t="s">
        <v>117</v>
      </c>
      <c r="J534" t="s">
        <v>1597</v>
      </c>
      <c r="K534">
        <v>0</v>
      </c>
      <c r="L534">
        <v>0</v>
      </c>
      <c r="M534">
        <v>1</v>
      </c>
      <c r="N534">
        <v>1</v>
      </c>
      <c r="O534">
        <v>1</v>
      </c>
      <c r="P534">
        <v>1</v>
      </c>
      <c r="Q534">
        <v>0</v>
      </c>
      <c r="R534">
        <v>0</v>
      </c>
      <c r="X534" t="s">
        <v>1598</v>
      </c>
      <c r="Y534">
        <v>0</v>
      </c>
      <c r="Z534">
        <v>0</v>
      </c>
      <c r="AA534">
        <v>0</v>
      </c>
      <c r="AB534">
        <v>1</v>
      </c>
      <c r="AC534">
        <v>0</v>
      </c>
      <c r="AD534">
        <v>1</v>
      </c>
      <c r="AE534">
        <v>0</v>
      </c>
      <c r="AG534" t="s">
        <v>120</v>
      </c>
      <c r="AH534" t="s">
        <v>493</v>
      </c>
      <c r="AI534">
        <v>0</v>
      </c>
      <c r="AJ534">
        <v>1</v>
      </c>
      <c r="AK534">
        <v>0</v>
      </c>
      <c r="AL534">
        <v>0</v>
      </c>
      <c r="AM534">
        <v>0</v>
      </c>
      <c r="AN534">
        <v>1</v>
      </c>
      <c r="AO534">
        <v>1</v>
      </c>
      <c r="AP534">
        <v>1</v>
      </c>
      <c r="BA534" t="s">
        <v>107</v>
      </c>
      <c r="BB534" t="e">
        <f ca="1">- Very Useful _xludf.and provides a job opportunity _xludf.right away.</f>
        <v>#NAME?</v>
      </c>
      <c r="BD534" t="e">
        <f ca="1">- Project Management / Accountancy - Tourism / Restaurant _xludf.and hotel Management</f>
        <v>#NAME?</v>
      </c>
      <c r="BE534">
        <v>0</v>
      </c>
      <c r="BF534">
        <v>0</v>
      </c>
      <c r="BG534">
        <v>1</v>
      </c>
      <c r="BH534">
        <v>1</v>
      </c>
      <c r="BI534">
        <v>0</v>
      </c>
      <c r="BJ534">
        <v>0</v>
      </c>
      <c r="BK534">
        <v>0</v>
      </c>
      <c r="BL534">
        <v>0</v>
      </c>
      <c r="BN534" t="s">
        <v>106</v>
      </c>
      <c r="BO534" t="s">
        <v>249</v>
      </c>
      <c r="BX534" t="s">
        <v>179</v>
      </c>
      <c r="BY534" t="e">
        <f ca="1">- Very Useful, as good as a regular degree</f>
        <v>#NAME?</v>
      </c>
      <c r="BZ534">
        <v>0</v>
      </c>
      <c r="CA534">
        <v>0</v>
      </c>
      <c r="CB534">
        <v>1</v>
      </c>
      <c r="CC534">
        <v>0</v>
      </c>
      <c r="CD534">
        <v>0</v>
      </c>
      <c r="CE534" t="e">
        <f ca="1">- Teachers</f>
        <v>#NAME?</v>
      </c>
      <c r="CF534">
        <v>0</v>
      </c>
      <c r="CG534">
        <v>0</v>
      </c>
      <c r="CH534">
        <v>1</v>
      </c>
      <c r="CI534">
        <v>0</v>
      </c>
      <c r="CJ534">
        <v>0</v>
      </c>
      <c r="CK534">
        <v>0</v>
      </c>
      <c r="CL534">
        <v>0</v>
      </c>
      <c r="CN534" t="s">
        <v>109</v>
      </c>
      <c r="CO534" t="s">
        <v>110</v>
      </c>
      <c r="CP534" t="s">
        <v>111</v>
      </c>
      <c r="CQ534">
        <v>4150008</v>
      </c>
      <c r="CR534" t="s">
        <v>1599</v>
      </c>
      <c r="CS534" t="s">
        <v>1600</v>
      </c>
      <c r="CT534">
        <v>534</v>
      </c>
    </row>
    <row r="535" spans="1:98">
      <c r="A535">
        <v>534</v>
      </c>
      <c r="B535" t="s">
        <v>97</v>
      </c>
      <c r="C535">
        <v>23</v>
      </c>
      <c r="D535" t="s">
        <v>115</v>
      </c>
      <c r="E535" t="s">
        <v>156</v>
      </c>
      <c r="F535" t="s">
        <v>169</v>
      </c>
      <c r="G535" t="s">
        <v>117</v>
      </c>
      <c r="J535" t="s">
        <v>467</v>
      </c>
      <c r="K535">
        <v>0</v>
      </c>
      <c r="L535">
        <v>0</v>
      </c>
      <c r="M535">
        <v>1</v>
      </c>
      <c r="N535">
        <v>0</v>
      </c>
      <c r="O535">
        <v>1</v>
      </c>
      <c r="P535">
        <v>0</v>
      </c>
      <c r="Q535">
        <v>0</v>
      </c>
      <c r="R535">
        <v>0</v>
      </c>
      <c r="X535" t="s">
        <v>136</v>
      </c>
      <c r="Y535">
        <v>0</v>
      </c>
      <c r="Z535">
        <v>0</v>
      </c>
      <c r="AA535">
        <v>0</v>
      </c>
      <c r="AB535">
        <v>1</v>
      </c>
      <c r="AC535">
        <v>1</v>
      </c>
      <c r="AD535">
        <v>0</v>
      </c>
      <c r="AE535">
        <v>0</v>
      </c>
      <c r="AG535" t="s">
        <v>120</v>
      </c>
      <c r="AH535" t="s">
        <v>129</v>
      </c>
      <c r="AI535">
        <v>0</v>
      </c>
      <c r="AJ535">
        <v>1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BA535" t="s">
        <v>107</v>
      </c>
      <c r="BB535" t="e">
        <f ca="1">- Useful but _xludf.not as good as a regular degree</f>
        <v>#NAME?</v>
      </c>
      <c r="BD535" t="e">
        <f ca="1">- Construction (builder, carpenter, electrician, blacksmith)</f>
        <v>#NAME?</v>
      </c>
      <c r="BE535">
        <v>0</v>
      </c>
      <c r="BF535">
        <v>0</v>
      </c>
      <c r="BG535">
        <v>0</v>
      </c>
      <c r="BH535">
        <v>0</v>
      </c>
      <c r="BI535">
        <v>0</v>
      </c>
      <c r="BJ535">
        <v>1</v>
      </c>
      <c r="BK535">
        <v>0</v>
      </c>
      <c r="BL535">
        <v>0</v>
      </c>
      <c r="BN535" t="s">
        <v>107</v>
      </c>
      <c r="BQ535" t="e">
        <f ca="1">- No internet connection / computer - Cannot afford The courses</f>
        <v>#NAME?</v>
      </c>
      <c r="BR535">
        <v>0</v>
      </c>
      <c r="BS535">
        <v>0</v>
      </c>
      <c r="BT535">
        <v>1</v>
      </c>
      <c r="BU535">
        <v>0</v>
      </c>
      <c r="BV535">
        <v>1</v>
      </c>
      <c r="BW535">
        <v>0</v>
      </c>
      <c r="BX535" t="s">
        <v>233</v>
      </c>
      <c r="BY535" t="e">
        <f ca="1">- Very Useful, as good as a regular degree - Useful but _xludf.not as good as going to university</f>
        <v>#NAME?</v>
      </c>
      <c r="BZ535">
        <v>1</v>
      </c>
      <c r="CA535">
        <v>0</v>
      </c>
      <c r="CB535">
        <v>1</v>
      </c>
      <c r="CC535">
        <v>0</v>
      </c>
      <c r="CD535">
        <v>0</v>
      </c>
      <c r="CE535" t="e">
        <f ca="1">- Facebook groups/pages  - Teachers</f>
        <v>#NAME?</v>
      </c>
      <c r="CF535">
        <v>0</v>
      </c>
      <c r="CG535">
        <v>0</v>
      </c>
      <c r="CH535">
        <v>1</v>
      </c>
      <c r="CI535">
        <v>0</v>
      </c>
      <c r="CJ535">
        <v>0</v>
      </c>
      <c r="CK535">
        <v>1</v>
      </c>
      <c r="CL535">
        <v>0</v>
      </c>
      <c r="CN535" t="s">
        <v>109</v>
      </c>
      <c r="CO535" t="s">
        <v>110</v>
      </c>
      <c r="CP535" t="s">
        <v>111</v>
      </c>
      <c r="CQ535">
        <v>4150036</v>
      </c>
      <c r="CR535" t="s">
        <v>1601</v>
      </c>
      <c r="CS535" t="s">
        <v>1602</v>
      </c>
      <c r="CT535">
        <v>535</v>
      </c>
    </row>
    <row r="536" spans="1:98">
      <c r="A536">
        <v>535</v>
      </c>
      <c r="B536" t="s">
        <v>114</v>
      </c>
      <c r="C536">
        <v>17</v>
      </c>
      <c r="D536" t="s">
        <v>98</v>
      </c>
      <c r="E536" t="s">
        <v>177</v>
      </c>
      <c r="F536" t="s">
        <v>169</v>
      </c>
      <c r="G536" t="s">
        <v>207</v>
      </c>
      <c r="J536" t="s">
        <v>781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1</v>
      </c>
      <c r="Q536">
        <v>1</v>
      </c>
      <c r="R536">
        <v>0</v>
      </c>
      <c r="X536" t="s">
        <v>394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1</v>
      </c>
      <c r="AF536" t="s">
        <v>1589</v>
      </c>
      <c r="AG536" t="s">
        <v>128</v>
      </c>
      <c r="AH536" t="s">
        <v>129</v>
      </c>
      <c r="AI536">
        <v>0</v>
      </c>
      <c r="AJ536">
        <v>1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BA536" t="s">
        <v>107</v>
      </c>
      <c r="BB536" t="e">
        <f ca="1">- Useful but _xludf.not as good as a regular degree</f>
        <v>#NAME?</v>
      </c>
      <c r="BD536" t="e">
        <f ca="1">- I am _xludf.not interested in vocational education</f>
        <v>#NAME?</v>
      </c>
      <c r="BE536">
        <v>1</v>
      </c>
      <c r="BF536">
        <v>0</v>
      </c>
      <c r="BG536">
        <v>0</v>
      </c>
      <c r="BH536">
        <v>0</v>
      </c>
      <c r="BI536">
        <v>0</v>
      </c>
      <c r="BJ536">
        <v>0</v>
      </c>
      <c r="BK536">
        <v>0</v>
      </c>
      <c r="BL536">
        <v>0</v>
      </c>
      <c r="BN536" t="s">
        <v>107</v>
      </c>
      <c r="BQ536" t="e">
        <f ca="1">- Donâ€™t know how to _xludf.find/enroll in a suitable program</f>
        <v>#NAME?</v>
      </c>
      <c r="BR536">
        <v>0</v>
      </c>
      <c r="BS536">
        <v>0</v>
      </c>
      <c r="BT536">
        <v>0</v>
      </c>
      <c r="BU536">
        <v>1</v>
      </c>
      <c r="BV536">
        <v>0</v>
      </c>
      <c r="BW536">
        <v>0</v>
      </c>
      <c r="BX536" t="s">
        <v>108</v>
      </c>
      <c r="BY536" t="e">
        <f ca="1">- Too Difficult to study alone</f>
        <v>#NAME?</v>
      </c>
      <c r="BZ536">
        <v>0</v>
      </c>
      <c r="CA536">
        <v>0</v>
      </c>
      <c r="CB536">
        <v>0</v>
      </c>
      <c r="CC536">
        <v>0</v>
      </c>
      <c r="CD536">
        <v>1</v>
      </c>
      <c r="CE536" t="e">
        <f ca="1">- Facebook groups/pages DUBARAH - Friends</f>
        <v>#NAME?</v>
      </c>
      <c r="CF536">
        <v>1</v>
      </c>
      <c r="CG536">
        <v>1</v>
      </c>
      <c r="CH536">
        <v>0</v>
      </c>
      <c r="CI536">
        <v>0</v>
      </c>
      <c r="CJ536">
        <v>0</v>
      </c>
      <c r="CK536">
        <v>1</v>
      </c>
      <c r="CL536">
        <v>0</v>
      </c>
      <c r="CN536" t="s">
        <v>109</v>
      </c>
      <c r="CO536" t="s">
        <v>110</v>
      </c>
      <c r="CP536" t="s">
        <v>111</v>
      </c>
      <c r="CQ536">
        <v>4150111</v>
      </c>
      <c r="CR536" t="s">
        <v>1603</v>
      </c>
      <c r="CS536" t="s">
        <v>1604</v>
      </c>
      <c r="CT536">
        <v>536</v>
      </c>
    </row>
    <row r="537" spans="1:98">
      <c r="A537">
        <v>536</v>
      </c>
      <c r="B537" t="s">
        <v>114</v>
      </c>
      <c r="C537">
        <v>23</v>
      </c>
      <c r="D537" t="s">
        <v>98</v>
      </c>
      <c r="E537" t="s">
        <v>168</v>
      </c>
      <c r="F537" t="s">
        <v>157</v>
      </c>
      <c r="G537" t="s">
        <v>101</v>
      </c>
      <c r="H537" t="s">
        <v>102</v>
      </c>
      <c r="U537" t="s">
        <v>139</v>
      </c>
      <c r="W537" t="s">
        <v>1605</v>
      </c>
      <c r="AG537" t="s">
        <v>104</v>
      </c>
      <c r="AH537" t="s">
        <v>374</v>
      </c>
      <c r="AI537">
        <v>0</v>
      </c>
      <c r="AJ537">
        <v>1</v>
      </c>
      <c r="AK537">
        <v>0</v>
      </c>
      <c r="AL537">
        <v>1</v>
      </c>
      <c r="AM537">
        <v>0</v>
      </c>
      <c r="AN537">
        <v>0</v>
      </c>
      <c r="AO537">
        <v>0</v>
      </c>
      <c r="AP537">
        <v>0</v>
      </c>
      <c r="BA537" t="s">
        <v>107</v>
      </c>
      <c r="BB537" t="e">
        <f ca="1">- Useful but _xludf.not as good as a regular degree</f>
        <v>#NAME?</v>
      </c>
      <c r="BD537" t="e">
        <f ca="1">- Nursing / medical care   Other</f>
        <v>#NAME?</v>
      </c>
      <c r="BE537">
        <v>0</v>
      </c>
      <c r="BF537">
        <v>1</v>
      </c>
      <c r="BG537">
        <v>0</v>
      </c>
      <c r="BH537">
        <v>0</v>
      </c>
      <c r="BI537">
        <v>1</v>
      </c>
      <c r="BJ537">
        <v>0</v>
      </c>
      <c r="BK537">
        <v>0</v>
      </c>
      <c r="BL537">
        <v>0</v>
      </c>
      <c r="BM537" t="s">
        <v>1606</v>
      </c>
      <c r="BN537" t="s">
        <v>107</v>
      </c>
      <c r="BQ537" t="e">
        <f ca="1">- _xludf.not available in subjects I want to study - _xludf.not available in _xludf.Arabic - Donâ€™t know how to _xludf.find/enroll in a suitable program</f>
        <v>#NAME?</v>
      </c>
      <c r="BR537">
        <v>1</v>
      </c>
      <c r="BS537">
        <v>0</v>
      </c>
      <c r="BT537">
        <v>0</v>
      </c>
      <c r="BU537">
        <v>1</v>
      </c>
      <c r="BV537">
        <v>0</v>
      </c>
      <c r="BW537">
        <v>1</v>
      </c>
      <c r="BX537" t="s">
        <v>179</v>
      </c>
      <c r="BY537" t="e">
        <f ca="1">- Useful but _xludf.not as good as going to university</f>
        <v>#NAME?</v>
      </c>
      <c r="BZ537">
        <v>1</v>
      </c>
      <c r="CA537">
        <v>0</v>
      </c>
      <c r="CB537">
        <v>0</v>
      </c>
      <c r="CC537">
        <v>0</v>
      </c>
      <c r="CD537">
        <v>0</v>
      </c>
      <c r="CE537" t="e">
        <f ca="1">- Facebook groups/pages DUBARAH - Friends - Teachers</f>
        <v>#NAME?</v>
      </c>
      <c r="CF537">
        <v>1</v>
      </c>
      <c r="CG537">
        <v>1</v>
      </c>
      <c r="CH537">
        <v>1</v>
      </c>
      <c r="CI537">
        <v>0</v>
      </c>
      <c r="CJ537">
        <v>0</v>
      </c>
      <c r="CK537">
        <v>1</v>
      </c>
      <c r="CL537">
        <v>0</v>
      </c>
      <c r="CN537" t="s">
        <v>109</v>
      </c>
      <c r="CO537" t="s">
        <v>110</v>
      </c>
      <c r="CP537" t="s">
        <v>111</v>
      </c>
      <c r="CQ537">
        <v>4150166</v>
      </c>
      <c r="CR537" t="s">
        <v>1607</v>
      </c>
      <c r="CS537" t="s">
        <v>1608</v>
      </c>
      <c r="CT537">
        <v>537</v>
      </c>
    </row>
    <row r="538" spans="1:98">
      <c r="A538">
        <v>537</v>
      </c>
      <c r="B538" t="s">
        <v>245</v>
      </c>
      <c r="C538">
        <v>17</v>
      </c>
      <c r="D538" t="s">
        <v>98</v>
      </c>
      <c r="E538" t="s">
        <v>177</v>
      </c>
      <c r="F538" t="s">
        <v>183</v>
      </c>
      <c r="G538" t="s">
        <v>117</v>
      </c>
      <c r="J538" t="s">
        <v>334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1</v>
      </c>
      <c r="R538">
        <v>1</v>
      </c>
      <c r="X538" t="s">
        <v>263</v>
      </c>
      <c r="Y538">
        <v>1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G538" t="s">
        <v>120</v>
      </c>
      <c r="AH538" t="s">
        <v>184</v>
      </c>
      <c r="AI538">
        <v>1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R538" t="s">
        <v>107</v>
      </c>
      <c r="AS538" t="e">
        <f ca="1">- Cannot contact public servants _xludf.or Teachers - School, college _xludf.or directorate out of service</f>
        <v>#NAME?</v>
      </c>
      <c r="AT538">
        <v>1</v>
      </c>
      <c r="AU538">
        <v>0</v>
      </c>
      <c r="AV538">
        <v>1</v>
      </c>
      <c r="AW538">
        <v>0</v>
      </c>
      <c r="AX538">
        <v>0</v>
      </c>
      <c r="AY538">
        <v>0</v>
      </c>
      <c r="BA538" t="s">
        <v>107</v>
      </c>
      <c r="BB538" t="e">
        <f ca="1">- Very Useful _xludf.and provides a job opportunity _xludf.right away.</f>
        <v>#NAME?</v>
      </c>
      <c r="BD538" t="e">
        <f ca="1">- Construction (builder, carpenter, electrician, blacksmith) - Nursing / medical care</f>
        <v>#NAME?</v>
      </c>
      <c r="BE538">
        <v>0</v>
      </c>
      <c r="BF538">
        <v>0</v>
      </c>
      <c r="BG538">
        <v>0</v>
      </c>
      <c r="BH538">
        <v>0</v>
      </c>
      <c r="BI538">
        <v>1</v>
      </c>
      <c r="BJ538">
        <v>1</v>
      </c>
      <c r="BK538">
        <v>0</v>
      </c>
      <c r="BL538">
        <v>0</v>
      </c>
      <c r="BN538" t="s">
        <v>107</v>
      </c>
      <c r="BQ538" t="e">
        <f ca="1">- Donâ€™t know how to _xludf.find/enroll in a suitable program</f>
        <v>#NAME?</v>
      </c>
      <c r="BR538">
        <v>0</v>
      </c>
      <c r="BS538">
        <v>0</v>
      </c>
      <c r="BT538">
        <v>0</v>
      </c>
      <c r="BU538">
        <v>1</v>
      </c>
      <c r="BV538">
        <v>0</v>
      </c>
      <c r="BW538">
        <v>0</v>
      </c>
      <c r="BX538" t="s">
        <v>108</v>
      </c>
      <c r="BY538" t="e">
        <f ca="1">- Too Difficult to study alone</f>
        <v>#NAME?</v>
      </c>
      <c r="BZ538">
        <v>0</v>
      </c>
      <c r="CA538">
        <v>0</v>
      </c>
      <c r="CB538">
        <v>0</v>
      </c>
      <c r="CC538">
        <v>0</v>
      </c>
      <c r="CD538">
        <v>1</v>
      </c>
      <c r="CE538" t="e">
        <f ca="1">- Teachers</f>
        <v>#NAME?</v>
      </c>
      <c r="CF538">
        <v>0</v>
      </c>
      <c r="CG538">
        <v>0</v>
      </c>
      <c r="CH538">
        <v>1</v>
      </c>
      <c r="CI538">
        <v>0</v>
      </c>
      <c r="CJ538">
        <v>0</v>
      </c>
      <c r="CK538">
        <v>0</v>
      </c>
      <c r="CL538">
        <v>0</v>
      </c>
      <c r="CN538" t="s">
        <v>109</v>
      </c>
      <c r="CO538" t="s">
        <v>110</v>
      </c>
      <c r="CP538" t="s">
        <v>111</v>
      </c>
      <c r="CQ538">
        <v>4150186</v>
      </c>
      <c r="CR538" t="s">
        <v>1609</v>
      </c>
      <c r="CS538" t="s">
        <v>1610</v>
      </c>
      <c r="CT538">
        <v>538</v>
      </c>
    </row>
    <row r="539" spans="1:98">
      <c r="A539">
        <v>538</v>
      </c>
      <c r="B539" t="s">
        <v>346</v>
      </c>
      <c r="C539">
        <v>19</v>
      </c>
      <c r="D539" t="s">
        <v>115</v>
      </c>
      <c r="E539" t="s">
        <v>177</v>
      </c>
      <c r="F539" t="s">
        <v>183</v>
      </c>
      <c r="G539" t="s">
        <v>207</v>
      </c>
      <c r="J539" t="s">
        <v>145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1</v>
      </c>
      <c r="R539">
        <v>0</v>
      </c>
      <c r="X539" t="s">
        <v>136</v>
      </c>
      <c r="Y539">
        <v>0</v>
      </c>
      <c r="Z539">
        <v>0</v>
      </c>
      <c r="AA539">
        <v>0</v>
      </c>
      <c r="AB539">
        <v>1</v>
      </c>
      <c r="AC539">
        <v>1</v>
      </c>
      <c r="AD539">
        <v>0</v>
      </c>
      <c r="AE539">
        <v>0</v>
      </c>
      <c r="AG539" t="s">
        <v>120</v>
      </c>
      <c r="AH539" t="s">
        <v>129</v>
      </c>
      <c r="AI539">
        <v>0</v>
      </c>
      <c r="AJ539">
        <v>1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BA539" t="s">
        <v>106</v>
      </c>
      <c r="BB539" t="e">
        <f ca="1">- Useful but _xludf.not as good as a regular degree</f>
        <v>#NAME?</v>
      </c>
      <c r="BD539" t="e">
        <f ca="1">- Construction (builder, carpenter, electrician, blacksmith) - Mechanics _xludf.and machinery</f>
        <v>#NAME?</v>
      </c>
      <c r="BE539">
        <v>0</v>
      </c>
      <c r="BF539">
        <v>0</v>
      </c>
      <c r="BG539">
        <v>0</v>
      </c>
      <c r="BH539">
        <v>0</v>
      </c>
      <c r="BI539">
        <v>0</v>
      </c>
      <c r="BJ539">
        <v>1</v>
      </c>
      <c r="BK539">
        <v>1</v>
      </c>
      <c r="BL539">
        <v>0</v>
      </c>
      <c r="BN539" t="s">
        <v>107</v>
      </c>
      <c r="BQ539" t="e">
        <f ca="1">- Donâ€™t know how to _xludf.find/enroll in a suitable program</f>
        <v>#NAME?</v>
      </c>
      <c r="BR539">
        <v>0</v>
      </c>
      <c r="BS539">
        <v>0</v>
      </c>
      <c r="BT539">
        <v>0</v>
      </c>
      <c r="BU539">
        <v>1</v>
      </c>
      <c r="BV539">
        <v>0</v>
      </c>
      <c r="BW539">
        <v>0</v>
      </c>
      <c r="BX539" t="s">
        <v>108</v>
      </c>
      <c r="BY539" t="e">
        <f ca="1">- Useful but _xludf.not as good as going to university</f>
        <v>#NAME?</v>
      </c>
      <c r="BZ539">
        <v>1</v>
      </c>
      <c r="CA539">
        <v>0</v>
      </c>
      <c r="CB539">
        <v>0</v>
      </c>
      <c r="CC539">
        <v>0</v>
      </c>
      <c r="CD539">
        <v>0</v>
      </c>
      <c r="CE539" t="e">
        <f ca="1">- Facebook groups/pages  - Friends</f>
        <v>#NAME?</v>
      </c>
      <c r="CF539">
        <v>1</v>
      </c>
      <c r="CG539">
        <v>0</v>
      </c>
      <c r="CH539">
        <v>0</v>
      </c>
      <c r="CI539">
        <v>0</v>
      </c>
      <c r="CJ539">
        <v>0</v>
      </c>
      <c r="CK539">
        <v>1</v>
      </c>
      <c r="CL539">
        <v>0</v>
      </c>
      <c r="CN539" t="s">
        <v>109</v>
      </c>
      <c r="CO539" t="s">
        <v>110</v>
      </c>
      <c r="CP539" t="s">
        <v>111</v>
      </c>
      <c r="CQ539">
        <v>4150210</v>
      </c>
      <c r="CR539" t="s">
        <v>1611</v>
      </c>
      <c r="CS539" t="s">
        <v>1612</v>
      </c>
      <c r="CT539">
        <v>539</v>
      </c>
    </row>
    <row r="540" spans="1:98">
      <c r="A540">
        <v>539</v>
      </c>
      <c r="B540" t="s">
        <v>97</v>
      </c>
      <c r="C540">
        <v>21</v>
      </c>
      <c r="D540" t="s">
        <v>115</v>
      </c>
      <c r="E540" t="s">
        <v>177</v>
      </c>
      <c r="F540" t="s">
        <v>277</v>
      </c>
      <c r="G540" t="s">
        <v>117</v>
      </c>
      <c r="J540" t="s">
        <v>271</v>
      </c>
      <c r="K540">
        <v>0</v>
      </c>
      <c r="L540">
        <v>0</v>
      </c>
      <c r="M540">
        <v>0</v>
      </c>
      <c r="N540">
        <v>0</v>
      </c>
      <c r="O540">
        <v>1</v>
      </c>
      <c r="P540">
        <v>0</v>
      </c>
      <c r="Q540">
        <v>0</v>
      </c>
      <c r="R540">
        <v>0</v>
      </c>
      <c r="X540" t="s">
        <v>535</v>
      </c>
      <c r="Y540">
        <v>0</v>
      </c>
      <c r="Z540">
        <v>1</v>
      </c>
      <c r="AA540">
        <v>0</v>
      </c>
      <c r="AB540">
        <v>1</v>
      </c>
      <c r="AC540">
        <v>0</v>
      </c>
      <c r="AD540">
        <v>0</v>
      </c>
      <c r="AE540">
        <v>0</v>
      </c>
      <c r="AG540" t="s">
        <v>120</v>
      </c>
      <c r="AH540" t="s">
        <v>184</v>
      </c>
      <c r="AI540">
        <v>1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R540" t="s">
        <v>107</v>
      </c>
      <c r="AS540" t="e">
        <f ca="1">- Cannot contact public servants _xludf.or Teachers</f>
        <v>#NAME?</v>
      </c>
      <c r="AT540">
        <v>0</v>
      </c>
      <c r="AU540">
        <v>0</v>
      </c>
      <c r="AV540">
        <v>1</v>
      </c>
      <c r="AW540">
        <v>0</v>
      </c>
      <c r="AX540">
        <v>0</v>
      </c>
      <c r="AY540">
        <v>0</v>
      </c>
      <c r="BA540" t="s">
        <v>107</v>
      </c>
      <c r="BB540" t="e">
        <f ca="1">- Useful but _xludf.not as good as a regular degree</f>
        <v>#NAME?</v>
      </c>
      <c r="BD540" t="e">
        <f ca="1">- Project Management / Accountancy</f>
        <v>#NAME?</v>
      </c>
      <c r="BE540">
        <v>0</v>
      </c>
      <c r="BF540">
        <v>0</v>
      </c>
      <c r="BG540">
        <v>1</v>
      </c>
      <c r="BH540">
        <v>0</v>
      </c>
      <c r="BI540">
        <v>0</v>
      </c>
      <c r="BJ540">
        <v>0</v>
      </c>
      <c r="BK540">
        <v>0</v>
      </c>
      <c r="BL540">
        <v>0</v>
      </c>
      <c r="BN540" t="s">
        <v>107</v>
      </c>
      <c r="BQ540" t="e">
        <f ca="1">- Do _xludf.not _xludf.count towards a recognized qualification - Donâ€™t know how to _xludf.find/enroll in a suitable program</f>
        <v>#NAME?</v>
      </c>
      <c r="BR540">
        <v>0</v>
      </c>
      <c r="BS540">
        <v>1</v>
      </c>
      <c r="BT540">
        <v>0</v>
      </c>
      <c r="BU540">
        <v>1</v>
      </c>
      <c r="BV540">
        <v>0</v>
      </c>
      <c r="BW540">
        <v>0</v>
      </c>
      <c r="BX540" t="s">
        <v>108</v>
      </c>
      <c r="BY540" t="e">
        <f ca="1">- _xludf.not worth The _xludf.time _xludf.or money spent on it - Too Difficult to study alone</f>
        <v>#NAME?</v>
      </c>
      <c r="BZ540">
        <v>0</v>
      </c>
      <c r="CA540">
        <v>1</v>
      </c>
      <c r="CB540">
        <v>0</v>
      </c>
      <c r="CC540">
        <v>0</v>
      </c>
      <c r="CD540">
        <v>1</v>
      </c>
      <c r="CE540" t="e">
        <f ca="1">- Teachers</f>
        <v>#NAME?</v>
      </c>
      <c r="CF540">
        <v>0</v>
      </c>
      <c r="CG540">
        <v>0</v>
      </c>
      <c r="CH540">
        <v>1</v>
      </c>
      <c r="CI540">
        <v>0</v>
      </c>
      <c r="CJ540">
        <v>0</v>
      </c>
      <c r="CK540">
        <v>0</v>
      </c>
      <c r="CL540">
        <v>0</v>
      </c>
      <c r="CN540" t="s">
        <v>109</v>
      </c>
      <c r="CO540" t="s">
        <v>110</v>
      </c>
      <c r="CP540" t="s">
        <v>111</v>
      </c>
      <c r="CQ540">
        <v>4150211</v>
      </c>
      <c r="CR540" t="s">
        <v>1613</v>
      </c>
      <c r="CS540" t="s">
        <v>1614</v>
      </c>
      <c r="CT540">
        <v>540</v>
      </c>
    </row>
    <row r="541" spans="1:98">
      <c r="A541">
        <v>540</v>
      </c>
      <c r="B541" t="s">
        <v>97</v>
      </c>
      <c r="C541">
        <v>19</v>
      </c>
      <c r="D541" t="s">
        <v>115</v>
      </c>
      <c r="E541" t="s">
        <v>177</v>
      </c>
      <c r="F541" t="s">
        <v>183</v>
      </c>
      <c r="G541" t="s">
        <v>117</v>
      </c>
      <c r="J541" t="s">
        <v>492</v>
      </c>
      <c r="K541">
        <v>0</v>
      </c>
      <c r="L541">
        <v>0</v>
      </c>
      <c r="M541">
        <v>0</v>
      </c>
      <c r="N541">
        <v>0</v>
      </c>
      <c r="O541">
        <v>1</v>
      </c>
      <c r="P541">
        <v>1</v>
      </c>
      <c r="Q541">
        <v>0</v>
      </c>
      <c r="R541">
        <v>0</v>
      </c>
      <c r="X541" t="s">
        <v>1330</v>
      </c>
      <c r="Y541">
        <v>1</v>
      </c>
      <c r="Z541">
        <v>1</v>
      </c>
      <c r="AA541">
        <v>0</v>
      </c>
      <c r="AB541">
        <v>0</v>
      </c>
      <c r="AC541">
        <v>0</v>
      </c>
      <c r="AD541">
        <v>0</v>
      </c>
      <c r="AE541">
        <v>0</v>
      </c>
      <c r="AG541" t="s">
        <v>120</v>
      </c>
      <c r="AH541" t="s">
        <v>184</v>
      </c>
      <c r="AI541">
        <v>1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R541" t="s">
        <v>107</v>
      </c>
      <c r="AS541" t="e">
        <f ca="1">- Donâ€™t Have family in Syria to _xludf.help me</f>
        <v>#NAME?</v>
      </c>
      <c r="AT541">
        <v>0</v>
      </c>
      <c r="AU541">
        <v>0</v>
      </c>
      <c r="AV541">
        <v>0</v>
      </c>
      <c r="AW541">
        <v>1</v>
      </c>
      <c r="AX541">
        <v>0</v>
      </c>
      <c r="AY541">
        <v>0</v>
      </c>
      <c r="BA541" t="s">
        <v>107</v>
      </c>
      <c r="BB541" t="e">
        <f ca="1">- Useful but _xludf.not as good as a regular degree</f>
        <v>#NAME?</v>
      </c>
      <c r="BD541" t="e">
        <f ca="1">- I am _xludf.not interested in vocational education</f>
        <v>#NAME?</v>
      </c>
      <c r="BE541">
        <v>1</v>
      </c>
      <c r="BF541">
        <v>0</v>
      </c>
      <c r="BG541">
        <v>0</v>
      </c>
      <c r="BH541">
        <v>0</v>
      </c>
      <c r="BI541">
        <v>0</v>
      </c>
      <c r="BJ541">
        <v>0</v>
      </c>
      <c r="BK541">
        <v>0</v>
      </c>
      <c r="BL541">
        <v>0</v>
      </c>
      <c r="BN541" t="s">
        <v>107</v>
      </c>
      <c r="BQ541" t="e">
        <f ca="1">- Do _xludf.not _xludf.count towards a recognized qualification - Cannot afford The courses</f>
        <v>#NAME?</v>
      </c>
      <c r="BR541">
        <v>0</v>
      </c>
      <c r="BS541">
        <v>1</v>
      </c>
      <c r="BT541">
        <v>0</v>
      </c>
      <c r="BU541">
        <v>0</v>
      </c>
      <c r="BV541">
        <v>1</v>
      </c>
      <c r="BW541">
        <v>0</v>
      </c>
      <c r="BX541" t="s">
        <v>233</v>
      </c>
      <c r="BY541" t="s">
        <v>550</v>
      </c>
      <c r="BZ541">
        <v>1</v>
      </c>
      <c r="CA541">
        <v>0</v>
      </c>
      <c r="CB541">
        <v>0</v>
      </c>
      <c r="CC541">
        <v>1</v>
      </c>
      <c r="CD541">
        <v>1</v>
      </c>
      <c r="CE541" t="e">
        <f ca="1">- Friends - Teachers</f>
        <v>#NAME?</v>
      </c>
      <c r="CF541">
        <v>1</v>
      </c>
      <c r="CG541">
        <v>0</v>
      </c>
      <c r="CH541">
        <v>1</v>
      </c>
      <c r="CI541">
        <v>0</v>
      </c>
      <c r="CJ541">
        <v>0</v>
      </c>
      <c r="CK541">
        <v>0</v>
      </c>
      <c r="CL541">
        <v>0</v>
      </c>
      <c r="CN541" t="s">
        <v>109</v>
      </c>
      <c r="CO541" t="s">
        <v>110</v>
      </c>
      <c r="CP541" t="s">
        <v>111</v>
      </c>
      <c r="CQ541">
        <v>4150217</v>
      </c>
      <c r="CR541" t="s">
        <v>1615</v>
      </c>
      <c r="CS541" t="s">
        <v>1616</v>
      </c>
      <c r="CT541">
        <v>541</v>
      </c>
    </row>
    <row r="542" spans="1:98">
      <c r="A542">
        <v>541</v>
      </c>
      <c r="B542" t="s">
        <v>114</v>
      </c>
      <c r="C542">
        <v>25</v>
      </c>
      <c r="D542" t="s">
        <v>98</v>
      </c>
      <c r="E542" t="s">
        <v>151</v>
      </c>
      <c r="F542" t="s">
        <v>169</v>
      </c>
      <c r="G542" t="s">
        <v>117</v>
      </c>
      <c r="J542" t="s">
        <v>103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1</v>
      </c>
      <c r="Q542">
        <v>0</v>
      </c>
      <c r="R542">
        <v>0</v>
      </c>
      <c r="X542" t="s">
        <v>119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1</v>
      </c>
      <c r="AE542">
        <v>0</v>
      </c>
      <c r="AG542" t="s">
        <v>120</v>
      </c>
      <c r="AH542" t="s">
        <v>184</v>
      </c>
      <c r="AI542">
        <v>1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R542" t="s">
        <v>106</v>
      </c>
      <c r="AS542" t="e">
        <f ca="1">- Retrieving papers is expensive _xludf.now _xludf.and I Do _xludf.not Have The money</f>
        <v>#NAME?</v>
      </c>
      <c r="AT542">
        <v>0</v>
      </c>
      <c r="AU542">
        <v>0</v>
      </c>
      <c r="AV542">
        <v>0</v>
      </c>
      <c r="AW542">
        <v>0</v>
      </c>
      <c r="AX542">
        <v>1</v>
      </c>
      <c r="AY542">
        <v>0</v>
      </c>
      <c r="BA542" t="s">
        <v>106</v>
      </c>
      <c r="BB542" t="e">
        <f ca="1">- Very Useful _xludf.and provides a job opportunity _xludf.right away.</f>
        <v>#NAME?</v>
      </c>
      <c r="BD542" t="e">
        <f ca="1">- Nursing / medical care</f>
        <v>#NAME?</v>
      </c>
      <c r="BE542">
        <v>0</v>
      </c>
      <c r="BF542">
        <v>0</v>
      </c>
      <c r="BG542">
        <v>0</v>
      </c>
      <c r="BH542">
        <v>0</v>
      </c>
      <c r="BI542">
        <v>1</v>
      </c>
      <c r="BJ542">
        <v>0</v>
      </c>
      <c r="BK542">
        <v>0</v>
      </c>
      <c r="BL542">
        <v>0</v>
      </c>
      <c r="BN542" t="s">
        <v>107</v>
      </c>
      <c r="BQ542" t="e">
        <f ca="1">- No internet connection / computer</f>
        <v>#NAME?</v>
      </c>
      <c r="BR542">
        <v>0</v>
      </c>
      <c r="BS542">
        <v>0</v>
      </c>
      <c r="BT542">
        <v>1</v>
      </c>
      <c r="BU542">
        <v>0</v>
      </c>
      <c r="BV542">
        <v>0</v>
      </c>
      <c r="BW542">
        <v>0</v>
      </c>
      <c r="BX542" t="s">
        <v>108</v>
      </c>
      <c r="BY542" t="e">
        <f ca="1">- Difficult to access</f>
        <v>#NAME?</v>
      </c>
      <c r="BZ542">
        <v>0</v>
      </c>
      <c r="CA542">
        <v>0</v>
      </c>
      <c r="CB542">
        <v>0</v>
      </c>
      <c r="CC542">
        <v>1</v>
      </c>
      <c r="CD542">
        <v>0</v>
      </c>
      <c r="CE542" t="e">
        <f ca="1">- Facebook groups/pages  - Twitter</f>
        <v>#NAME?</v>
      </c>
      <c r="CF542">
        <v>0</v>
      </c>
      <c r="CG542">
        <v>0</v>
      </c>
      <c r="CH542">
        <v>0</v>
      </c>
      <c r="CI542">
        <v>0</v>
      </c>
      <c r="CJ542">
        <v>1</v>
      </c>
      <c r="CK542">
        <v>1</v>
      </c>
      <c r="CL542">
        <v>0</v>
      </c>
      <c r="CN542" t="s">
        <v>109</v>
      </c>
      <c r="CO542" t="s">
        <v>110</v>
      </c>
      <c r="CP542" t="s">
        <v>111</v>
      </c>
      <c r="CQ542">
        <v>4150260</v>
      </c>
      <c r="CR542" t="s">
        <v>1617</v>
      </c>
      <c r="CS542" t="s">
        <v>1618</v>
      </c>
      <c r="CT542">
        <v>542</v>
      </c>
    </row>
    <row r="543" spans="1:98">
      <c r="A543">
        <v>542</v>
      </c>
      <c r="B543" t="s">
        <v>245</v>
      </c>
      <c r="C543">
        <v>24</v>
      </c>
      <c r="D543" t="s">
        <v>115</v>
      </c>
      <c r="E543" t="s">
        <v>151</v>
      </c>
      <c r="F543" t="s">
        <v>169</v>
      </c>
      <c r="G543" t="s">
        <v>117</v>
      </c>
      <c r="J543" t="s">
        <v>334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1</v>
      </c>
      <c r="R543">
        <v>1</v>
      </c>
      <c r="X543" t="s">
        <v>136</v>
      </c>
      <c r="Y543">
        <v>0</v>
      </c>
      <c r="Z543">
        <v>0</v>
      </c>
      <c r="AA543">
        <v>0</v>
      </c>
      <c r="AB543">
        <v>1</v>
      </c>
      <c r="AC543">
        <v>1</v>
      </c>
      <c r="AD543">
        <v>0</v>
      </c>
      <c r="AE543">
        <v>0</v>
      </c>
      <c r="AG543" t="s">
        <v>128</v>
      </c>
      <c r="AH543" t="s">
        <v>105</v>
      </c>
      <c r="AI543">
        <v>0</v>
      </c>
      <c r="AJ543">
        <v>1</v>
      </c>
      <c r="AK543">
        <v>0</v>
      </c>
      <c r="AL543">
        <v>1</v>
      </c>
      <c r="AM543">
        <v>0</v>
      </c>
      <c r="AN543">
        <v>0</v>
      </c>
      <c r="AO543">
        <v>0</v>
      </c>
      <c r="AP543">
        <v>1</v>
      </c>
      <c r="BA543" t="s">
        <v>107</v>
      </c>
      <c r="BB543" t="e">
        <f ca="1">- Useful but _xludf.not as good as a regular degree</f>
        <v>#NAME?</v>
      </c>
      <c r="BD543" t="e">
        <f ca="1">- I am _xludf.not interested in vocational education</f>
        <v>#NAME?</v>
      </c>
      <c r="BE543">
        <v>1</v>
      </c>
      <c r="BF543">
        <v>0</v>
      </c>
      <c r="BG543">
        <v>0</v>
      </c>
      <c r="BH543">
        <v>0</v>
      </c>
      <c r="BI543">
        <v>0</v>
      </c>
      <c r="BJ543">
        <v>0</v>
      </c>
      <c r="BK543">
        <v>0</v>
      </c>
      <c r="BL543">
        <v>0</v>
      </c>
      <c r="BN543" t="s">
        <v>107</v>
      </c>
      <c r="BQ543" t="e">
        <f ca="1">- _xludf.not available in subjects I want to study - Cannot afford The courses</f>
        <v>#NAME?</v>
      </c>
      <c r="BR543">
        <v>1</v>
      </c>
      <c r="BS543">
        <v>0</v>
      </c>
      <c r="BT543">
        <v>0</v>
      </c>
      <c r="BU543">
        <v>0</v>
      </c>
      <c r="BV543">
        <v>1</v>
      </c>
      <c r="BW543">
        <v>0</v>
      </c>
      <c r="BX543" t="s">
        <v>108</v>
      </c>
      <c r="BY543" t="s">
        <v>338</v>
      </c>
      <c r="BZ543">
        <v>0</v>
      </c>
      <c r="CA543">
        <v>0</v>
      </c>
      <c r="CB543">
        <v>0</v>
      </c>
      <c r="CC543">
        <v>1</v>
      </c>
      <c r="CD543">
        <v>1</v>
      </c>
      <c r="CE543" t="e">
        <f ca="1">- Facebook groups/pages  - Teachers</f>
        <v>#NAME?</v>
      </c>
      <c r="CF543">
        <v>0</v>
      </c>
      <c r="CG543">
        <v>0</v>
      </c>
      <c r="CH543">
        <v>1</v>
      </c>
      <c r="CI543">
        <v>0</v>
      </c>
      <c r="CJ543">
        <v>0</v>
      </c>
      <c r="CK543">
        <v>1</v>
      </c>
      <c r="CL543">
        <v>0</v>
      </c>
      <c r="CN543" t="s">
        <v>109</v>
      </c>
      <c r="CO543" t="s">
        <v>110</v>
      </c>
      <c r="CP543" t="s">
        <v>111</v>
      </c>
      <c r="CQ543">
        <v>4150480</v>
      </c>
      <c r="CR543" t="s">
        <v>1619</v>
      </c>
      <c r="CS543" t="s">
        <v>1620</v>
      </c>
      <c r="CT543">
        <v>543</v>
      </c>
    </row>
    <row r="544" spans="1:98">
      <c r="A544">
        <v>543</v>
      </c>
      <c r="B544" t="s">
        <v>97</v>
      </c>
      <c r="C544">
        <v>25</v>
      </c>
      <c r="D544" t="s">
        <v>115</v>
      </c>
      <c r="E544" t="s">
        <v>133</v>
      </c>
      <c r="F544" t="s">
        <v>144</v>
      </c>
      <c r="G544" t="s">
        <v>117</v>
      </c>
      <c r="J544" t="s">
        <v>254</v>
      </c>
      <c r="K544">
        <v>0</v>
      </c>
      <c r="L544">
        <v>0</v>
      </c>
      <c r="M544">
        <v>0</v>
      </c>
      <c r="N544">
        <v>1</v>
      </c>
      <c r="O544">
        <v>1</v>
      </c>
      <c r="P544">
        <v>0</v>
      </c>
      <c r="Q544">
        <v>0</v>
      </c>
      <c r="R544">
        <v>0</v>
      </c>
      <c r="X544" t="s">
        <v>661</v>
      </c>
      <c r="Y544">
        <v>0</v>
      </c>
      <c r="Z544">
        <v>0</v>
      </c>
      <c r="AA544">
        <v>0</v>
      </c>
      <c r="AB544">
        <v>1</v>
      </c>
      <c r="AC544">
        <v>0</v>
      </c>
      <c r="AD544">
        <v>0</v>
      </c>
      <c r="AE544">
        <v>1</v>
      </c>
      <c r="AF544" t="s">
        <v>1621</v>
      </c>
      <c r="AG544" t="s">
        <v>120</v>
      </c>
      <c r="AH544" t="s">
        <v>1622</v>
      </c>
      <c r="AI544">
        <v>0</v>
      </c>
      <c r="AJ544">
        <v>1</v>
      </c>
      <c r="AK544">
        <v>0</v>
      </c>
      <c r="AL544">
        <v>0</v>
      </c>
      <c r="AM544">
        <v>0</v>
      </c>
      <c r="AN544">
        <v>1</v>
      </c>
      <c r="AO544">
        <v>1</v>
      </c>
      <c r="AP544">
        <v>0</v>
      </c>
      <c r="BA544" t="s">
        <v>107</v>
      </c>
      <c r="BB544" t="e">
        <f ca="1">- Useful but _xludf.not as good as a regular degree</f>
        <v>#NAME?</v>
      </c>
      <c r="BD544" t="e">
        <f ca="1">- Project Management / Accountancy</f>
        <v>#NAME?</v>
      </c>
      <c r="BE544">
        <v>0</v>
      </c>
      <c r="BF544">
        <v>0</v>
      </c>
      <c r="BG544">
        <v>1</v>
      </c>
      <c r="BH544">
        <v>0</v>
      </c>
      <c r="BI544">
        <v>0</v>
      </c>
      <c r="BJ544">
        <v>0</v>
      </c>
      <c r="BK544">
        <v>0</v>
      </c>
      <c r="BL544">
        <v>0</v>
      </c>
      <c r="BN544" t="s">
        <v>106</v>
      </c>
      <c r="BO544" t="s">
        <v>139</v>
      </c>
      <c r="BP544" t="s">
        <v>1623</v>
      </c>
      <c r="BX544" t="s">
        <v>179</v>
      </c>
      <c r="BY544" t="e">
        <f ca="1">- Useful but _xludf.not as good as going to university</f>
        <v>#NAME?</v>
      </c>
      <c r="BZ544">
        <v>1</v>
      </c>
      <c r="CA544">
        <v>0</v>
      </c>
      <c r="CB544">
        <v>0</v>
      </c>
      <c r="CC544">
        <v>0</v>
      </c>
      <c r="CD544">
        <v>0</v>
      </c>
      <c r="CE544" t="e">
        <f ca="1">- Facebook groups/pages DUBARAH</f>
        <v>#NAME?</v>
      </c>
      <c r="CF544">
        <v>0</v>
      </c>
      <c r="CG544">
        <v>1</v>
      </c>
      <c r="CH544">
        <v>0</v>
      </c>
      <c r="CI544">
        <v>0</v>
      </c>
      <c r="CJ544">
        <v>0</v>
      </c>
      <c r="CK544">
        <v>1</v>
      </c>
      <c r="CL544">
        <v>0</v>
      </c>
      <c r="CN544" t="s">
        <v>109</v>
      </c>
      <c r="CO544" t="s">
        <v>110</v>
      </c>
      <c r="CP544" t="s">
        <v>111</v>
      </c>
      <c r="CQ544">
        <v>4150484</v>
      </c>
      <c r="CR544" t="s">
        <v>1624</v>
      </c>
      <c r="CS544" t="s">
        <v>1625</v>
      </c>
      <c r="CT544">
        <v>544</v>
      </c>
    </row>
    <row r="545" spans="1:98">
      <c r="A545">
        <v>544</v>
      </c>
      <c r="B545" t="s">
        <v>114</v>
      </c>
      <c r="C545">
        <v>23</v>
      </c>
      <c r="D545" t="s">
        <v>115</v>
      </c>
      <c r="E545" t="s">
        <v>177</v>
      </c>
      <c r="F545" t="s">
        <v>169</v>
      </c>
      <c r="G545" t="s">
        <v>117</v>
      </c>
      <c r="J545" t="s">
        <v>492</v>
      </c>
      <c r="K545">
        <v>0</v>
      </c>
      <c r="L545">
        <v>0</v>
      </c>
      <c r="M545">
        <v>0</v>
      </c>
      <c r="N545">
        <v>0</v>
      </c>
      <c r="O545">
        <v>1</v>
      </c>
      <c r="P545">
        <v>1</v>
      </c>
      <c r="Q545">
        <v>0</v>
      </c>
      <c r="R545">
        <v>0</v>
      </c>
      <c r="X545" t="s">
        <v>127</v>
      </c>
      <c r="Y545">
        <v>0</v>
      </c>
      <c r="Z545">
        <v>0</v>
      </c>
      <c r="AA545">
        <v>0</v>
      </c>
      <c r="AB545">
        <v>1</v>
      </c>
      <c r="AC545">
        <v>0</v>
      </c>
      <c r="AD545">
        <v>0</v>
      </c>
      <c r="AE545">
        <v>0</v>
      </c>
      <c r="AG545" t="s">
        <v>128</v>
      </c>
      <c r="AH545" t="s">
        <v>129</v>
      </c>
      <c r="AI545">
        <v>0</v>
      </c>
      <c r="AJ545">
        <v>1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BA545" t="s">
        <v>107</v>
      </c>
      <c r="BB545" t="e">
        <f ca="1">- Useful but _xludf.not as good as a regular degree</f>
        <v>#NAME?</v>
      </c>
      <c r="BD545" t="e">
        <f ca="1">- Tourism / Restaurant _xludf.and hotel Management - Nursing / medical care</f>
        <v>#NAME?</v>
      </c>
      <c r="BE545">
        <v>0</v>
      </c>
      <c r="BF545">
        <v>0</v>
      </c>
      <c r="BG545">
        <v>0</v>
      </c>
      <c r="BH545">
        <v>1</v>
      </c>
      <c r="BI545">
        <v>1</v>
      </c>
      <c r="BJ545">
        <v>0</v>
      </c>
      <c r="BK545">
        <v>0</v>
      </c>
      <c r="BL545">
        <v>0</v>
      </c>
      <c r="BN545" t="s">
        <v>107</v>
      </c>
      <c r="BQ545" t="e">
        <f ca="1">- Cannot afford The courses</f>
        <v>#NAME?</v>
      </c>
      <c r="BR545">
        <v>0</v>
      </c>
      <c r="BS545">
        <v>0</v>
      </c>
      <c r="BT545">
        <v>0</v>
      </c>
      <c r="BU545">
        <v>0</v>
      </c>
      <c r="BV545">
        <v>1</v>
      </c>
      <c r="BW545">
        <v>0</v>
      </c>
      <c r="BX545" t="s">
        <v>108</v>
      </c>
      <c r="BY545" t="e">
        <f ca="1">- Too Difficult to study alone</f>
        <v>#NAME?</v>
      </c>
      <c r="BZ545">
        <v>0</v>
      </c>
      <c r="CA545">
        <v>0</v>
      </c>
      <c r="CB545">
        <v>0</v>
      </c>
      <c r="CC545">
        <v>0</v>
      </c>
      <c r="CD545">
        <v>1</v>
      </c>
      <c r="CE545" t="e">
        <f ca="1">- Facebook groups/pages DUBARAH</f>
        <v>#NAME?</v>
      </c>
      <c r="CF545">
        <v>0</v>
      </c>
      <c r="CG545">
        <v>1</v>
      </c>
      <c r="CH545">
        <v>0</v>
      </c>
      <c r="CI545">
        <v>0</v>
      </c>
      <c r="CJ545">
        <v>0</v>
      </c>
      <c r="CK545">
        <v>1</v>
      </c>
      <c r="CL545">
        <v>0</v>
      </c>
      <c r="CN545" t="s">
        <v>109</v>
      </c>
      <c r="CO545" t="s">
        <v>110</v>
      </c>
      <c r="CP545" t="s">
        <v>111</v>
      </c>
      <c r="CQ545">
        <v>4150491</v>
      </c>
      <c r="CR545" t="s">
        <v>1626</v>
      </c>
      <c r="CS545" t="s">
        <v>1627</v>
      </c>
      <c r="CT545">
        <v>545</v>
      </c>
    </row>
    <row r="546" spans="1:98">
      <c r="A546">
        <v>545</v>
      </c>
      <c r="B546" t="s">
        <v>346</v>
      </c>
      <c r="C546">
        <v>26</v>
      </c>
      <c r="D546" t="s">
        <v>115</v>
      </c>
      <c r="E546" t="s">
        <v>177</v>
      </c>
      <c r="F546" t="s">
        <v>169</v>
      </c>
      <c r="G546" t="s">
        <v>117</v>
      </c>
      <c r="J546" t="s">
        <v>467</v>
      </c>
      <c r="K546">
        <v>0</v>
      </c>
      <c r="L546">
        <v>0</v>
      </c>
      <c r="M546">
        <v>1</v>
      </c>
      <c r="N546">
        <v>0</v>
      </c>
      <c r="O546">
        <v>1</v>
      </c>
      <c r="P546">
        <v>0</v>
      </c>
      <c r="Q546">
        <v>0</v>
      </c>
      <c r="R546">
        <v>0</v>
      </c>
      <c r="X546" t="s">
        <v>209</v>
      </c>
      <c r="Y546">
        <v>0</v>
      </c>
      <c r="Z546">
        <v>0</v>
      </c>
      <c r="AA546">
        <v>0</v>
      </c>
      <c r="AB546">
        <v>1</v>
      </c>
      <c r="AC546">
        <v>0</v>
      </c>
      <c r="AD546">
        <v>1</v>
      </c>
      <c r="AE546">
        <v>0</v>
      </c>
      <c r="AG546" t="s">
        <v>120</v>
      </c>
      <c r="AH546" t="s">
        <v>129</v>
      </c>
      <c r="AI546">
        <v>0</v>
      </c>
      <c r="AJ546">
        <v>1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BA546" t="s">
        <v>106</v>
      </c>
      <c r="BB546" t="e">
        <f ca="1">- Useful but _xludf.not as good as a regular degree</f>
        <v>#NAME?</v>
      </c>
      <c r="BD546" t="e">
        <f ca="1">- Construction (builder, carpenter, electrician, blacksmith) - Project Management / Accountancy</f>
        <v>#NAME?</v>
      </c>
      <c r="BE546">
        <v>0</v>
      </c>
      <c r="BF546">
        <v>0</v>
      </c>
      <c r="BG546">
        <v>1</v>
      </c>
      <c r="BH546">
        <v>0</v>
      </c>
      <c r="BI546">
        <v>0</v>
      </c>
      <c r="BJ546">
        <v>1</v>
      </c>
      <c r="BK546">
        <v>0</v>
      </c>
      <c r="BL546">
        <v>0</v>
      </c>
      <c r="BN546" t="s">
        <v>107</v>
      </c>
      <c r="BQ546" t="e">
        <f ca="1">- No internet connection / computer</f>
        <v>#NAME?</v>
      </c>
      <c r="BR546">
        <v>0</v>
      </c>
      <c r="BS546">
        <v>0</v>
      </c>
      <c r="BT546">
        <v>1</v>
      </c>
      <c r="BU546">
        <v>0</v>
      </c>
      <c r="BV546">
        <v>0</v>
      </c>
      <c r="BW546">
        <v>0</v>
      </c>
      <c r="BX546" t="s">
        <v>108</v>
      </c>
      <c r="BY546" t="s">
        <v>550</v>
      </c>
      <c r="BZ546">
        <v>1</v>
      </c>
      <c r="CA546">
        <v>0</v>
      </c>
      <c r="CB546">
        <v>0</v>
      </c>
      <c r="CC546">
        <v>1</v>
      </c>
      <c r="CD546">
        <v>1</v>
      </c>
      <c r="CE546" t="e">
        <f ca="1">- Friends - Teachers</f>
        <v>#NAME?</v>
      </c>
      <c r="CF546">
        <v>1</v>
      </c>
      <c r="CG546">
        <v>0</v>
      </c>
      <c r="CH546">
        <v>1</v>
      </c>
      <c r="CI546">
        <v>0</v>
      </c>
      <c r="CJ546">
        <v>0</v>
      </c>
      <c r="CK546">
        <v>0</v>
      </c>
      <c r="CL546">
        <v>0</v>
      </c>
      <c r="CN546" t="s">
        <v>109</v>
      </c>
      <c r="CO546" t="s">
        <v>110</v>
      </c>
      <c r="CP546" t="s">
        <v>111</v>
      </c>
      <c r="CQ546">
        <v>4150531</v>
      </c>
      <c r="CR546" t="s">
        <v>1628</v>
      </c>
      <c r="CS546" t="s">
        <v>1629</v>
      </c>
      <c r="CT546">
        <v>546</v>
      </c>
    </row>
    <row r="547" spans="1:98">
      <c r="A547">
        <v>546</v>
      </c>
      <c r="B547" t="s">
        <v>913</v>
      </c>
      <c r="C547">
        <v>20</v>
      </c>
      <c r="D547" t="s">
        <v>115</v>
      </c>
      <c r="E547" t="s">
        <v>168</v>
      </c>
      <c r="F547" t="s">
        <v>125</v>
      </c>
      <c r="G547" t="s">
        <v>117</v>
      </c>
      <c r="J547" t="s">
        <v>145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1</v>
      </c>
      <c r="R547">
        <v>0</v>
      </c>
      <c r="X547" t="s">
        <v>127</v>
      </c>
      <c r="Y547">
        <v>0</v>
      </c>
      <c r="Z547">
        <v>0</v>
      </c>
      <c r="AA547">
        <v>0</v>
      </c>
      <c r="AB547">
        <v>1</v>
      </c>
      <c r="AC547">
        <v>0</v>
      </c>
      <c r="AD547">
        <v>0</v>
      </c>
      <c r="AE547">
        <v>0</v>
      </c>
      <c r="AG547" t="s">
        <v>120</v>
      </c>
      <c r="AH547" t="s">
        <v>129</v>
      </c>
      <c r="AI547">
        <v>0</v>
      </c>
      <c r="AJ547">
        <v>1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BA547" t="s">
        <v>106</v>
      </c>
      <c r="BB547" t="e">
        <f ca="1">- Very Useful _xludf.and provides a job opportunity _xludf.right away.</f>
        <v>#NAME?</v>
      </c>
      <c r="BD547" t="e">
        <f ca="1">- Mechanics _xludf.and machinery</f>
        <v>#NAME?</v>
      </c>
      <c r="BE547">
        <v>0</v>
      </c>
      <c r="BF547">
        <v>0</v>
      </c>
      <c r="BG547">
        <v>0</v>
      </c>
      <c r="BH547">
        <v>0</v>
      </c>
      <c r="BI547">
        <v>0</v>
      </c>
      <c r="BJ547">
        <v>0</v>
      </c>
      <c r="BK547">
        <v>1</v>
      </c>
      <c r="BL547">
        <v>0</v>
      </c>
      <c r="BN547" t="s">
        <v>107</v>
      </c>
      <c r="BQ547" t="e">
        <f ca="1">- Cannot afford The courses</f>
        <v>#NAME?</v>
      </c>
      <c r="BR547">
        <v>0</v>
      </c>
      <c r="BS547">
        <v>0</v>
      </c>
      <c r="BT547">
        <v>0</v>
      </c>
      <c r="BU547">
        <v>0</v>
      </c>
      <c r="BV547">
        <v>1</v>
      </c>
      <c r="BW547">
        <v>0</v>
      </c>
      <c r="BX547" t="s">
        <v>108</v>
      </c>
      <c r="BY547" t="e">
        <f ca="1">- _xludf.not worth The _xludf.time _xludf.or money spent on it</f>
        <v>#NAME?</v>
      </c>
      <c r="BZ547">
        <v>0</v>
      </c>
      <c r="CA547">
        <v>1</v>
      </c>
      <c r="CB547">
        <v>0</v>
      </c>
      <c r="CC547">
        <v>0</v>
      </c>
      <c r="CD547">
        <v>0</v>
      </c>
      <c r="CE547" t="e">
        <f ca="1">- Facebook groups/pages</f>
        <v>#NAME?</v>
      </c>
      <c r="CF547">
        <v>0</v>
      </c>
      <c r="CG547">
        <v>0</v>
      </c>
      <c r="CH547">
        <v>0</v>
      </c>
      <c r="CI547">
        <v>0</v>
      </c>
      <c r="CJ547">
        <v>0</v>
      </c>
      <c r="CK547">
        <v>1</v>
      </c>
      <c r="CL547">
        <v>0</v>
      </c>
      <c r="CN547" t="s">
        <v>109</v>
      </c>
      <c r="CO547" t="s">
        <v>110</v>
      </c>
      <c r="CP547" t="s">
        <v>111</v>
      </c>
      <c r="CQ547">
        <v>4150544</v>
      </c>
      <c r="CR547" t="s">
        <v>1630</v>
      </c>
      <c r="CS547" t="s">
        <v>1631</v>
      </c>
      <c r="CT547">
        <v>547</v>
      </c>
    </row>
    <row r="548" spans="1:98">
      <c r="A548">
        <v>547</v>
      </c>
      <c r="B548" t="s">
        <v>97</v>
      </c>
      <c r="C548">
        <v>18</v>
      </c>
      <c r="D548" t="s">
        <v>115</v>
      </c>
      <c r="E548" t="s">
        <v>133</v>
      </c>
      <c r="F548" t="s">
        <v>169</v>
      </c>
      <c r="G548" t="s">
        <v>207</v>
      </c>
      <c r="J548" t="s">
        <v>271</v>
      </c>
      <c r="K548">
        <v>0</v>
      </c>
      <c r="L548">
        <v>0</v>
      </c>
      <c r="M548">
        <v>0</v>
      </c>
      <c r="N548">
        <v>0</v>
      </c>
      <c r="O548">
        <v>1</v>
      </c>
      <c r="P548">
        <v>0</v>
      </c>
      <c r="Q548">
        <v>0</v>
      </c>
      <c r="R548">
        <v>0</v>
      </c>
      <c r="X548" t="s">
        <v>127</v>
      </c>
      <c r="Y548">
        <v>0</v>
      </c>
      <c r="Z548">
        <v>0</v>
      </c>
      <c r="AA548">
        <v>0</v>
      </c>
      <c r="AB548">
        <v>1</v>
      </c>
      <c r="AC548">
        <v>0</v>
      </c>
      <c r="AD548">
        <v>0</v>
      </c>
      <c r="AE548">
        <v>0</v>
      </c>
      <c r="AG548" t="s">
        <v>137</v>
      </c>
      <c r="AH548" t="s">
        <v>129</v>
      </c>
      <c r="AI548">
        <v>0</v>
      </c>
      <c r="AJ548">
        <v>1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BA548" t="s">
        <v>107</v>
      </c>
      <c r="BB548" t="e">
        <f ca="1">- Useful but _xludf.not as good as a regular degree</f>
        <v>#NAME?</v>
      </c>
      <c r="BD548" t="e">
        <f ca="1">- Tourism / Restaurant _xludf.and hotel Management</f>
        <v>#NAME?</v>
      </c>
      <c r="BE548">
        <v>0</v>
      </c>
      <c r="BF548">
        <v>0</v>
      </c>
      <c r="BG548">
        <v>0</v>
      </c>
      <c r="BH548">
        <v>1</v>
      </c>
      <c r="BI548">
        <v>0</v>
      </c>
      <c r="BJ548">
        <v>0</v>
      </c>
      <c r="BK548">
        <v>0</v>
      </c>
      <c r="BL548">
        <v>0</v>
      </c>
      <c r="BN548" t="s">
        <v>107</v>
      </c>
      <c r="BQ548" t="e">
        <f ca="1">- Cannot afford The courses - Donâ€™t know how to _xludf.find/enroll in a suitable program</f>
        <v>#NAME?</v>
      </c>
      <c r="BR548">
        <v>0</v>
      </c>
      <c r="BS548">
        <v>0</v>
      </c>
      <c r="BT548">
        <v>0</v>
      </c>
      <c r="BU548">
        <v>1</v>
      </c>
      <c r="BV548">
        <v>1</v>
      </c>
      <c r="BW548">
        <v>0</v>
      </c>
      <c r="BX548" t="s">
        <v>179</v>
      </c>
      <c r="BY548" t="s">
        <v>199</v>
      </c>
      <c r="BZ548">
        <v>1</v>
      </c>
      <c r="CA548">
        <v>0</v>
      </c>
      <c r="CB548">
        <v>0</v>
      </c>
      <c r="CC548">
        <v>0</v>
      </c>
      <c r="CD548">
        <v>1</v>
      </c>
      <c r="CE548" t="e">
        <f ca="1">- Friends</f>
        <v>#NAME?</v>
      </c>
      <c r="CF548">
        <v>1</v>
      </c>
      <c r="CG548">
        <v>0</v>
      </c>
      <c r="CH548">
        <v>0</v>
      </c>
      <c r="CI548">
        <v>0</v>
      </c>
      <c r="CJ548">
        <v>0</v>
      </c>
      <c r="CK548">
        <v>0</v>
      </c>
      <c r="CL548">
        <v>0</v>
      </c>
      <c r="CN548" t="s">
        <v>109</v>
      </c>
      <c r="CO548" t="s">
        <v>110</v>
      </c>
      <c r="CP548" t="s">
        <v>111</v>
      </c>
      <c r="CQ548">
        <v>4150546</v>
      </c>
      <c r="CR548" t="s">
        <v>1632</v>
      </c>
      <c r="CS548" t="s">
        <v>1633</v>
      </c>
      <c r="CT548">
        <v>548</v>
      </c>
    </row>
    <row r="549" spans="1:98">
      <c r="A549">
        <v>548</v>
      </c>
      <c r="B549" t="s">
        <v>221</v>
      </c>
      <c r="C549">
        <v>24</v>
      </c>
      <c r="D549" t="s">
        <v>115</v>
      </c>
      <c r="E549" t="s">
        <v>177</v>
      </c>
      <c r="F549" t="s">
        <v>157</v>
      </c>
      <c r="G549" t="s">
        <v>117</v>
      </c>
      <c r="J549" t="s">
        <v>152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1</v>
      </c>
      <c r="X549" t="s">
        <v>136</v>
      </c>
      <c r="Y549">
        <v>0</v>
      </c>
      <c r="Z549">
        <v>0</v>
      </c>
      <c r="AA549">
        <v>0</v>
      </c>
      <c r="AB549">
        <v>1</v>
      </c>
      <c r="AC549">
        <v>1</v>
      </c>
      <c r="AD549">
        <v>0</v>
      </c>
      <c r="AE549">
        <v>0</v>
      </c>
      <c r="AG549" t="s">
        <v>120</v>
      </c>
      <c r="AH549" t="s">
        <v>273</v>
      </c>
      <c r="AI549">
        <v>0</v>
      </c>
      <c r="AJ549">
        <v>1</v>
      </c>
      <c r="AK549">
        <v>0</v>
      </c>
      <c r="AL549">
        <v>1</v>
      </c>
      <c r="AM549">
        <v>0</v>
      </c>
      <c r="AN549">
        <v>1</v>
      </c>
      <c r="AO549">
        <v>1</v>
      </c>
      <c r="AP549">
        <v>0</v>
      </c>
      <c r="BA549" t="s">
        <v>107</v>
      </c>
      <c r="BB549" t="e">
        <f ca="1">- Useful but _xludf.not as good as a regular degree</f>
        <v>#NAME?</v>
      </c>
      <c r="BD549" t="e">
        <f ca="1">- Project Management / Accountancy - Nursing / medical care</f>
        <v>#NAME?</v>
      </c>
      <c r="BE549">
        <v>0</v>
      </c>
      <c r="BF549">
        <v>0</v>
      </c>
      <c r="BG549">
        <v>1</v>
      </c>
      <c r="BH549">
        <v>0</v>
      </c>
      <c r="BI549">
        <v>1</v>
      </c>
      <c r="BJ549">
        <v>0</v>
      </c>
      <c r="BK549">
        <v>0</v>
      </c>
      <c r="BL549">
        <v>0</v>
      </c>
      <c r="BN549" t="s">
        <v>107</v>
      </c>
      <c r="BQ549" t="e">
        <f ca="1">- _xludf.not available in _xludf.Arabic - Cannot afford The courses</f>
        <v>#NAME?</v>
      </c>
      <c r="BR549">
        <v>0</v>
      </c>
      <c r="BS549">
        <v>0</v>
      </c>
      <c r="BT549">
        <v>0</v>
      </c>
      <c r="BU549">
        <v>0</v>
      </c>
      <c r="BV549">
        <v>1</v>
      </c>
      <c r="BW549">
        <v>1</v>
      </c>
      <c r="BX549" t="s">
        <v>179</v>
      </c>
      <c r="BY549" t="e">
        <f ca="1">- Useful but _xludf.not as good as going to university  - Difficult to access</f>
        <v>#NAME?</v>
      </c>
      <c r="BZ549">
        <v>1</v>
      </c>
      <c r="CA549">
        <v>0</v>
      </c>
      <c r="CB549">
        <v>0</v>
      </c>
      <c r="CC549">
        <v>1</v>
      </c>
      <c r="CD549">
        <v>0</v>
      </c>
      <c r="CE549" t="e">
        <f ca="1">- Facebook groups/pages</f>
        <v>#NAME?</v>
      </c>
      <c r="CF549">
        <v>0</v>
      </c>
      <c r="CG549">
        <v>0</v>
      </c>
      <c r="CH549">
        <v>0</v>
      </c>
      <c r="CI549">
        <v>0</v>
      </c>
      <c r="CJ549">
        <v>0</v>
      </c>
      <c r="CK549">
        <v>1</v>
      </c>
      <c r="CL549">
        <v>0</v>
      </c>
      <c r="CN549" t="s">
        <v>109</v>
      </c>
      <c r="CO549" t="s">
        <v>110</v>
      </c>
      <c r="CP549" t="s">
        <v>111</v>
      </c>
      <c r="CQ549">
        <v>4150561</v>
      </c>
      <c r="CR549" t="s">
        <v>1634</v>
      </c>
      <c r="CS549" t="s">
        <v>1635</v>
      </c>
      <c r="CT549">
        <v>549</v>
      </c>
    </row>
    <row r="550" spans="1:98">
      <c r="A550">
        <v>549</v>
      </c>
      <c r="B550" t="s">
        <v>143</v>
      </c>
      <c r="C550">
        <v>30</v>
      </c>
      <c r="D550" t="s">
        <v>98</v>
      </c>
      <c r="E550" t="s">
        <v>177</v>
      </c>
      <c r="F550" t="s">
        <v>144</v>
      </c>
      <c r="G550" t="s">
        <v>117</v>
      </c>
      <c r="J550" t="s">
        <v>103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1</v>
      </c>
      <c r="Q550">
        <v>0</v>
      </c>
      <c r="R550">
        <v>0</v>
      </c>
      <c r="X550" t="s">
        <v>263</v>
      </c>
      <c r="Y550">
        <v>1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G550" t="s">
        <v>120</v>
      </c>
      <c r="AH550" t="s">
        <v>163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1</v>
      </c>
      <c r="AP550">
        <v>0</v>
      </c>
      <c r="BA550" t="s">
        <v>107</v>
      </c>
      <c r="BB550" t="e">
        <f ca="1">- Very Useful _xludf.and provides a job opportunity _xludf.right away.</f>
        <v>#NAME?</v>
      </c>
      <c r="BD550" t="e">
        <f ca="1">- Project Management / Accountancy - Nursing / medical care</f>
        <v>#NAME?</v>
      </c>
      <c r="BE550">
        <v>0</v>
      </c>
      <c r="BF550">
        <v>0</v>
      </c>
      <c r="BG550">
        <v>1</v>
      </c>
      <c r="BH550">
        <v>0</v>
      </c>
      <c r="BI550">
        <v>1</v>
      </c>
      <c r="BJ550">
        <v>0</v>
      </c>
      <c r="BK550">
        <v>0</v>
      </c>
      <c r="BL550">
        <v>0</v>
      </c>
      <c r="BN550" t="s">
        <v>107</v>
      </c>
      <c r="BQ550" t="e">
        <f ca="1">- _xludf.not available in _xludf.Arabic</f>
        <v>#NAME?</v>
      </c>
      <c r="BR550">
        <v>0</v>
      </c>
      <c r="BS550">
        <v>0</v>
      </c>
      <c r="BT550">
        <v>0</v>
      </c>
      <c r="BU550">
        <v>0</v>
      </c>
      <c r="BV550">
        <v>0</v>
      </c>
      <c r="BW550">
        <v>1</v>
      </c>
      <c r="BX550" t="s">
        <v>257</v>
      </c>
      <c r="BY550" t="e">
        <f ca="1">- Useful but _xludf.not as good as going to university</f>
        <v>#NAME?</v>
      </c>
      <c r="BZ550">
        <v>1</v>
      </c>
      <c r="CA550">
        <v>0</v>
      </c>
      <c r="CB550">
        <v>0</v>
      </c>
      <c r="CC550">
        <v>0</v>
      </c>
      <c r="CD550">
        <v>0</v>
      </c>
      <c r="CE550" t="e">
        <f ca="1">- Friends - Teachers</f>
        <v>#NAME?</v>
      </c>
      <c r="CF550">
        <v>1</v>
      </c>
      <c r="CG550">
        <v>0</v>
      </c>
      <c r="CH550">
        <v>1</v>
      </c>
      <c r="CI550">
        <v>0</v>
      </c>
      <c r="CJ550">
        <v>0</v>
      </c>
      <c r="CK550">
        <v>0</v>
      </c>
      <c r="CL550">
        <v>0</v>
      </c>
      <c r="CN550" t="s">
        <v>109</v>
      </c>
      <c r="CO550" t="s">
        <v>110</v>
      </c>
      <c r="CP550" t="s">
        <v>111</v>
      </c>
      <c r="CQ550">
        <v>4150563</v>
      </c>
      <c r="CR550" t="s">
        <v>1636</v>
      </c>
      <c r="CS550" t="s">
        <v>1637</v>
      </c>
      <c r="CT550">
        <v>550</v>
      </c>
    </row>
    <row r="551" spans="1:98">
      <c r="A551">
        <v>550</v>
      </c>
      <c r="B551" t="s">
        <v>1638</v>
      </c>
      <c r="C551">
        <v>24</v>
      </c>
      <c r="D551" t="s">
        <v>115</v>
      </c>
      <c r="E551" t="s">
        <v>99</v>
      </c>
      <c r="F551" t="s">
        <v>100</v>
      </c>
      <c r="G551" t="s">
        <v>117</v>
      </c>
      <c r="J551" t="s">
        <v>187</v>
      </c>
      <c r="K551">
        <v>0</v>
      </c>
      <c r="L551">
        <v>0</v>
      </c>
      <c r="M551">
        <v>1</v>
      </c>
      <c r="N551">
        <v>0</v>
      </c>
      <c r="O551">
        <v>0</v>
      </c>
      <c r="P551">
        <v>0</v>
      </c>
      <c r="Q551">
        <v>0</v>
      </c>
      <c r="R551">
        <v>0</v>
      </c>
      <c r="X551" t="s">
        <v>127</v>
      </c>
      <c r="Y551">
        <v>0</v>
      </c>
      <c r="Z551">
        <v>0</v>
      </c>
      <c r="AA551">
        <v>0</v>
      </c>
      <c r="AB551">
        <v>1</v>
      </c>
      <c r="AC551">
        <v>0</v>
      </c>
      <c r="AD551">
        <v>0</v>
      </c>
      <c r="AE551">
        <v>0</v>
      </c>
      <c r="AG551" t="s">
        <v>120</v>
      </c>
      <c r="AH551" t="s">
        <v>184</v>
      </c>
      <c r="AI551">
        <v>1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R551" t="s">
        <v>106</v>
      </c>
      <c r="AS551" t="e">
        <f ca="1">- Have to go in person but can _xludf.not go _xludf.for security reasons</f>
        <v>#NAME?</v>
      </c>
      <c r="AT551">
        <v>0</v>
      </c>
      <c r="AU551">
        <v>1</v>
      </c>
      <c r="AV551">
        <v>0</v>
      </c>
      <c r="AW551">
        <v>0</v>
      </c>
      <c r="AX551">
        <v>0</v>
      </c>
      <c r="AY551">
        <v>0</v>
      </c>
      <c r="BA551" t="s">
        <v>107</v>
      </c>
      <c r="BB551" t="s">
        <v>139</v>
      </c>
      <c r="BC551" t="s">
        <v>1639</v>
      </c>
      <c r="BD551" t="s">
        <v>139</v>
      </c>
      <c r="BE551">
        <v>0</v>
      </c>
      <c r="BF551">
        <v>1</v>
      </c>
      <c r="BG551">
        <v>0</v>
      </c>
      <c r="BH551">
        <v>0</v>
      </c>
      <c r="BI551">
        <v>0</v>
      </c>
      <c r="BJ551">
        <v>0</v>
      </c>
      <c r="BK551">
        <v>0</v>
      </c>
      <c r="BL551">
        <v>0</v>
      </c>
      <c r="BM551" t="s">
        <v>1640</v>
      </c>
      <c r="BN551" t="s">
        <v>107</v>
      </c>
      <c r="BQ551" t="e">
        <f ca="1">- No internet connection / computer</f>
        <v>#NAME?</v>
      </c>
      <c r="BR551">
        <v>0</v>
      </c>
      <c r="BS551">
        <v>0</v>
      </c>
      <c r="BT551">
        <v>1</v>
      </c>
      <c r="BU551">
        <v>0</v>
      </c>
      <c r="BV551">
        <v>0</v>
      </c>
      <c r="BW551">
        <v>0</v>
      </c>
      <c r="BX551" t="s">
        <v>108</v>
      </c>
      <c r="BY551" t="e">
        <f ca="1">- _xludf.not worth The _xludf.time _xludf.or money spent on it - Too Difficult to study alone</f>
        <v>#NAME?</v>
      </c>
      <c r="BZ551">
        <v>0</v>
      </c>
      <c r="CA551">
        <v>1</v>
      </c>
      <c r="CB551">
        <v>0</v>
      </c>
      <c r="CC551">
        <v>0</v>
      </c>
      <c r="CD551">
        <v>1</v>
      </c>
      <c r="CE551" t="e">
        <f ca="1">- Friends - Teachers</f>
        <v>#NAME?</v>
      </c>
      <c r="CF551">
        <v>1</v>
      </c>
      <c r="CG551">
        <v>0</v>
      </c>
      <c r="CH551">
        <v>1</v>
      </c>
      <c r="CI551">
        <v>0</v>
      </c>
      <c r="CJ551">
        <v>0</v>
      </c>
      <c r="CK551">
        <v>0</v>
      </c>
      <c r="CL551">
        <v>0</v>
      </c>
      <c r="CN551" t="s">
        <v>109</v>
      </c>
      <c r="CO551" t="s">
        <v>110</v>
      </c>
      <c r="CP551" t="s">
        <v>111</v>
      </c>
      <c r="CQ551">
        <v>4150565</v>
      </c>
      <c r="CR551" t="s">
        <v>1641</v>
      </c>
      <c r="CS551" t="s">
        <v>1642</v>
      </c>
      <c r="CT551">
        <v>551</v>
      </c>
    </row>
    <row r="552" spans="1:98">
      <c r="A552">
        <v>551</v>
      </c>
      <c r="B552" t="s">
        <v>245</v>
      </c>
      <c r="C552">
        <v>20</v>
      </c>
      <c r="D552" t="s">
        <v>115</v>
      </c>
      <c r="E552" t="s">
        <v>177</v>
      </c>
      <c r="F552" t="s">
        <v>183</v>
      </c>
      <c r="G552" t="s">
        <v>117</v>
      </c>
      <c r="J552" t="s">
        <v>575</v>
      </c>
      <c r="K552">
        <v>1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1</v>
      </c>
      <c r="R552">
        <v>0</v>
      </c>
      <c r="T552" t="s">
        <v>1149</v>
      </c>
      <c r="X552" t="s">
        <v>136</v>
      </c>
      <c r="Y552">
        <v>0</v>
      </c>
      <c r="Z552">
        <v>0</v>
      </c>
      <c r="AA552">
        <v>0</v>
      </c>
      <c r="AB552">
        <v>1</v>
      </c>
      <c r="AC552">
        <v>1</v>
      </c>
      <c r="AD552">
        <v>0</v>
      </c>
      <c r="AE552">
        <v>0</v>
      </c>
      <c r="AG552" t="s">
        <v>128</v>
      </c>
      <c r="AH552" t="s">
        <v>129</v>
      </c>
      <c r="AI552">
        <v>0</v>
      </c>
      <c r="AJ552">
        <v>1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BA552" t="s">
        <v>107</v>
      </c>
      <c r="BB552" t="e">
        <f ca="1">- Useful but _xludf.not as good as a regular degree</f>
        <v>#NAME?</v>
      </c>
      <c r="BD552" t="e">
        <f ca="1">- I am _xludf.not interested in vocational education</f>
        <v>#NAME?</v>
      </c>
      <c r="BE552">
        <v>1</v>
      </c>
      <c r="BF552">
        <v>0</v>
      </c>
      <c r="BG552">
        <v>0</v>
      </c>
      <c r="BH552">
        <v>0</v>
      </c>
      <c r="BI552">
        <v>0</v>
      </c>
      <c r="BJ552">
        <v>0</v>
      </c>
      <c r="BK552">
        <v>0</v>
      </c>
      <c r="BL552">
        <v>0</v>
      </c>
      <c r="BN552" t="s">
        <v>107</v>
      </c>
      <c r="BQ552" t="e">
        <f ca="1">- No internet connection / computer - Donâ€™t know how to _xludf.find/enroll in a suitable program</f>
        <v>#NAME?</v>
      </c>
      <c r="BR552">
        <v>0</v>
      </c>
      <c r="BS552">
        <v>0</v>
      </c>
      <c r="BT552">
        <v>1</v>
      </c>
      <c r="BU552">
        <v>1</v>
      </c>
      <c r="BV552">
        <v>0</v>
      </c>
      <c r="BW552">
        <v>0</v>
      </c>
      <c r="BX552" t="s">
        <v>108</v>
      </c>
      <c r="BY552" t="e">
        <f ca="1">- _xludf.not worth The _xludf.time _xludf.or money spent on it Ù…- Useful but _xludf.not as good as going to university  - Too Difficult to study alone</f>
        <v>#NAME?</v>
      </c>
      <c r="BZ552">
        <v>1</v>
      </c>
      <c r="CA552">
        <v>1</v>
      </c>
      <c r="CB552">
        <v>0</v>
      </c>
      <c r="CC552">
        <v>0</v>
      </c>
      <c r="CD552">
        <v>1</v>
      </c>
      <c r="CE552" t="e">
        <f ca="1">- Facebook groups/pages</f>
        <v>#NAME?</v>
      </c>
      <c r="CF552">
        <v>0</v>
      </c>
      <c r="CG552">
        <v>0</v>
      </c>
      <c r="CH552">
        <v>0</v>
      </c>
      <c r="CI552">
        <v>0</v>
      </c>
      <c r="CJ552">
        <v>0</v>
      </c>
      <c r="CK552">
        <v>1</v>
      </c>
      <c r="CL552">
        <v>0</v>
      </c>
      <c r="CN552" t="s">
        <v>109</v>
      </c>
      <c r="CO552" t="s">
        <v>110</v>
      </c>
      <c r="CP552" t="s">
        <v>111</v>
      </c>
      <c r="CQ552">
        <v>4150573</v>
      </c>
      <c r="CR552" t="s">
        <v>1643</v>
      </c>
      <c r="CS552" t="s">
        <v>1644</v>
      </c>
      <c r="CT552">
        <v>552</v>
      </c>
    </row>
    <row r="553" spans="1:98">
      <c r="A553">
        <v>552</v>
      </c>
      <c r="B553" t="s">
        <v>143</v>
      </c>
      <c r="C553">
        <v>18</v>
      </c>
      <c r="D553" t="s">
        <v>98</v>
      </c>
      <c r="E553" t="s">
        <v>124</v>
      </c>
      <c r="F553" t="s">
        <v>183</v>
      </c>
      <c r="G553" t="s">
        <v>207</v>
      </c>
      <c r="J553" t="s">
        <v>438</v>
      </c>
      <c r="K553">
        <v>1</v>
      </c>
      <c r="L553">
        <v>0</v>
      </c>
      <c r="M553">
        <v>0</v>
      </c>
      <c r="N553">
        <v>0</v>
      </c>
      <c r="O553">
        <v>1</v>
      </c>
      <c r="P553">
        <v>0</v>
      </c>
      <c r="Q553">
        <v>0</v>
      </c>
      <c r="R553">
        <v>0</v>
      </c>
      <c r="T553" t="s">
        <v>534</v>
      </c>
      <c r="X553" t="s">
        <v>1330</v>
      </c>
      <c r="Y553">
        <v>1</v>
      </c>
      <c r="Z553">
        <v>1</v>
      </c>
      <c r="AA553">
        <v>0</v>
      </c>
      <c r="AB553">
        <v>0</v>
      </c>
      <c r="AC553">
        <v>0</v>
      </c>
      <c r="AD553">
        <v>0</v>
      </c>
      <c r="AE553">
        <v>0</v>
      </c>
      <c r="AG553" t="s">
        <v>120</v>
      </c>
      <c r="AH553" t="s">
        <v>129</v>
      </c>
      <c r="AI553">
        <v>0</v>
      </c>
      <c r="AJ553">
        <v>1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BA553" t="s">
        <v>106</v>
      </c>
      <c r="BB553" t="e">
        <f ca="1">- Useful but _xludf.not as good as a regular degree</f>
        <v>#NAME?</v>
      </c>
      <c r="BD553" t="e">
        <f ca="1">- Nursing / medical care</f>
        <v>#NAME?</v>
      </c>
      <c r="BE553">
        <v>0</v>
      </c>
      <c r="BF553">
        <v>0</v>
      </c>
      <c r="BG553">
        <v>0</v>
      </c>
      <c r="BH553">
        <v>0</v>
      </c>
      <c r="BI553">
        <v>1</v>
      </c>
      <c r="BJ553">
        <v>0</v>
      </c>
      <c r="BK553">
        <v>0</v>
      </c>
      <c r="BL553">
        <v>0</v>
      </c>
      <c r="BN553" t="s">
        <v>107</v>
      </c>
      <c r="BQ553" t="e">
        <f ca="1">- Do _xludf.not _xludf.count towards a recognized qualification</f>
        <v>#NAME?</v>
      </c>
      <c r="BR553">
        <v>0</v>
      </c>
      <c r="BS553">
        <v>1</v>
      </c>
      <c r="BT553">
        <v>0</v>
      </c>
      <c r="BU553">
        <v>0</v>
      </c>
      <c r="BV553">
        <v>0</v>
      </c>
      <c r="BW553">
        <v>0</v>
      </c>
      <c r="BX553" t="s">
        <v>233</v>
      </c>
      <c r="BY553" t="e">
        <f ca="1">- Very Useful, as good as a regular degree</f>
        <v>#NAME?</v>
      </c>
      <c r="BZ553">
        <v>0</v>
      </c>
      <c r="CA553">
        <v>0</v>
      </c>
      <c r="CB553">
        <v>1</v>
      </c>
      <c r="CC553">
        <v>0</v>
      </c>
      <c r="CD553">
        <v>0</v>
      </c>
      <c r="CE553" t="e">
        <f ca="1">- Teachers</f>
        <v>#NAME?</v>
      </c>
      <c r="CF553">
        <v>0</v>
      </c>
      <c r="CG553">
        <v>0</v>
      </c>
      <c r="CH553">
        <v>1</v>
      </c>
      <c r="CI553">
        <v>0</v>
      </c>
      <c r="CJ553">
        <v>0</v>
      </c>
      <c r="CK553">
        <v>0</v>
      </c>
      <c r="CL553">
        <v>0</v>
      </c>
      <c r="CN553" t="s">
        <v>109</v>
      </c>
      <c r="CO553" t="s">
        <v>110</v>
      </c>
      <c r="CP553" t="s">
        <v>111</v>
      </c>
      <c r="CQ553">
        <v>4150598</v>
      </c>
      <c r="CR553" t="s">
        <v>1645</v>
      </c>
      <c r="CS553" t="s">
        <v>1646</v>
      </c>
      <c r="CT553">
        <v>553</v>
      </c>
    </row>
    <row r="554" spans="1:98">
      <c r="A554">
        <v>553</v>
      </c>
      <c r="B554" t="s">
        <v>245</v>
      </c>
      <c r="C554">
        <v>20</v>
      </c>
      <c r="D554" t="s">
        <v>115</v>
      </c>
      <c r="E554" t="s">
        <v>177</v>
      </c>
      <c r="F554" t="s">
        <v>183</v>
      </c>
      <c r="G554" t="s">
        <v>117</v>
      </c>
      <c r="J554" t="s">
        <v>1647</v>
      </c>
      <c r="K554">
        <v>1</v>
      </c>
      <c r="L554">
        <v>0</v>
      </c>
      <c r="M554">
        <v>1</v>
      </c>
      <c r="N554">
        <v>0</v>
      </c>
      <c r="O554">
        <v>0</v>
      </c>
      <c r="P554">
        <v>0</v>
      </c>
      <c r="Q554">
        <v>1</v>
      </c>
      <c r="R554">
        <v>0</v>
      </c>
      <c r="T554" t="s">
        <v>1149</v>
      </c>
      <c r="X554" t="s">
        <v>136</v>
      </c>
      <c r="Y554">
        <v>0</v>
      </c>
      <c r="Z554">
        <v>0</v>
      </c>
      <c r="AA554">
        <v>0</v>
      </c>
      <c r="AB554">
        <v>1</v>
      </c>
      <c r="AC554">
        <v>1</v>
      </c>
      <c r="AD554">
        <v>0</v>
      </c>
      <c r="AE554">
        <v>0</v>
      </c>
      <c r="AG554" t="s">
        <v>128</v>
      </c>
      <c r="AH554" t="s">
        <v>129</v>
      </c>
      <c r="AI554">
        <v>0</v>
      </c>
      <c r="AJ554">
        <v>1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BA554" t="s">
        <v>107</v>
      </c>
      <c r="BB554" t="e">
        <f ca="1">- Useful but _xludf.not as good as a regular degree</f>
        <v>#NAME?</v>
      </c>
      <c r="BD554" t="e">
        <f ca="1">- I am _xludf.not interested in vocational education</f>
        <v>#NAME?</v>
      </c>
      <c r="BE554">
        <v>1</v>
      </c>
      <c r="BF554">
        <v>0</v>
      </c>
      <c r="BG554">
        <v>0</v>
      </c>
      <c r="BH554">
        <v>0</v>
      </c>
      <c r="BI554">
        <v>0</v>
      </c>
      <c r="BJ554">
        <v>0</v>
      </c>
      <c r="BK554">
        <v>0</v>
      </c>
      <c r="BL554">
        <v>0</v>
      </c>
      <c r="BN554" t="s">
        <v>107</v>
      </c>
      <c r="BQ554" t="e">
        <f ca="1">- No internet connection / computer - Do _xludf.not _xludf.count towards a recognized qualification</f>
        <v>#NAME?</v>
      </c>
      <c r="BR554">
        <v>0</v>
      </c>
      <c r="BS554">
        <v>1</v>
      </c>
      <c r="BT554">
        <v>1</v>
      </c>
      <c r="BU554">
        <v>0</v>
      </c>
      <c r="BV554">
        <v>0</v>
      </c>
      <c r="BW554">
        <v>0</v>
      </c>
      <c r="BX554" t="s">
        <v>108</v>
      </c>
      <c r="BY554" t="e">
        <f ca="1">- _xludf.not worth The _xludf.time _xludf.or money spent on it Ù…- Useful but _xludf.not as good as going to university  - Too Difficult to study alone</f>
        <v>#NAME?</v>
      </c>
      <c r="BZ554">
        <v>1</v>
      </c>
      <c r="CA554">
        <v>1</v>
      </c>
      <c r="CB554">
        <v>0</v>
      </c>
      <c r="CC554">
        <v>0</v>
      </c>
      <c r="CD554">
        <v>1</v>
      </c>
      <c r="CE554" t="e">
        <f ca="1">- Facebook groups/pages  - Friends</f>
        <v>#NAME?</v>
      </c>
      <c r="CF554">
        <v>1</v>
      </c>
      <c r="CG554">
        <v>0</v>
      </c>
      <c r="CH554">
        <v>0</v>
      </c>
      <c r="CI554">
        <v>0</v>
      </c>
      <c r="CJ554">
        <v>0</v>
      </c>
      <c r="CK554">
        <v>1</v>
      </c>
      <c r="CL554">
        <v>0</v>
      </c>
      <c r="CN554" t="s">
        <v>109</v>
      </c>
      <c r="CO554" t="s">
        <v>110</v>
      </c>
      <c r="CP554" t="s">
        <v>111</v>
      </c>
      <c r="CQ554">
        <v>4150600</v>
      </c>
      <c r="CR554" t="s">
        <v>1648</v>
      </c>
      <c r="CS554" t="s">
        <v>1649</v>
      </c>
      <c r="CT554">
        <v>554</v>
      </c>
    </row>
    <row r="555" spans="1:98">
      <c r="A555">
        <v>554</v>
      </c>
      <c r="B555" t="s">
        <v>97</v>
      </c>
      <c r="C555">
        <v>23</v>
      </c>
      <c r="D555" t="s">
        <v>115</v>
      </c>
      <c r="E555" t="s">
        <v>379</v>
      </c>
      <c r="F555" t="s">
        <v>125</v>
      </c>
      <c r="G555" t="s">
        <v>117</v>
      </c>
      <c r="J555" t="s">
        <v>237</v>
      </c>
      <c r="K555">
        <v>0</v>
      </c>
      <c r="L555">
        <v>0</v>
      </c>
      <c r="M555">
        <v>1</v>
      </c>
      <c r="N555">
        <v>1</v>
      </c>
      <c r="O555">
        <v>0</v>
      </c>
      <c r="P555">
        <v>0</v>
      </c>
      <c r="Q555">
        <v>0</v>
      </c>
      <c r="R555">
        <v>0</v>
      </c>
      <c r="X555" t="s">
        <v>127</v>
      </c>
      <c r="Y555">
        <v>0</v>
      </c>
      <c r="Z555">
        <v>0</v>
      </c>
      <c r="AA555">
        <v>0</v>
      </c>
      <c r="AB555">
        <v>1</v>
      </c>
      <c r="AC555">
        <v>0</v>
      </c>
      <c r="AD555">
        <v>0</v>
      </c>
      <c r="AE555">
        <v>0</v>
      </c>
      <c r="AG555" t="s">
        <v>128</v>
      </c>
      <c r="AH555" t="s">
        <v>129</v>
      </c>
      <c r="AI555">
        <v>0</v>
      </c>
      <c r="AJ555">
        <v>1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BA555" t="s">
        <v>107</v>
      </c>
      <c r="BB555" t="e">
        <f ca="1">- Very Useful _xludf.and provides a job opportunity _xludf.right away.</f>
        <v>#NAME?</v>
      </c>
      <c r="BD555" t="e">
        <f ca="1">- Construction (builder, carpenter, electrician, blacksmith)</f>
        <v>#NAME?</v>
      </c>
      <c r="BE555">
        <v>0</v>
      </c>
      <c r="BF555">
        <v>0</v>
      </c>
      <c r="BG555">
        <v>0</v>
      </c>
      <c r="BH555">
        <v>0</v>
      </c>
      <c r="BI555">
        <v>0</v>
      </c>
      <c r="BJ555">
        <v>1</v>
      </c>
      <c r="BK555">
        <v>0</v>
      </c>
      <c r="BL555">
        <v>0</v>
      </c>
      <c r="BN555" t="s">
        <v>107</v>
      </c>
      <c r="BQ555" t="e">
        <f ca="1">- Cannot afford The courses</f>
        <v>#NAME?</v>
      </c>
      <c r="BR555">
        <v>0</v>
      </c>
      <c r="BS555">
        <v>0</v>
      </c>
      <c r="BT555">
        <v>0</v>
      </c>
      <c r="BU555">
        <v>0</v>
      </c>
      <c r="BV555">
        <v>1</v>
      </c>
      <c r="BW555">
        <v>0</v>
      </c>
      <c r="BX555" t="s">
        <v>108</v>
      </c>
      <c r="BY555" t="e">
        <f ca="1">- Very Useful, as good as a regular - - Difficult to access</f>
        <v>#NAME?</v>
      </c>
      <c r="BZ555">
        <v>0</v>
      </c>
      <c r="CA555">
        <v>0</v>
      </c>
      <c r="CB555">
        <v>1</v>
      </c>
      <c r="CC555">
        <v>1</v>
      </c>
      <c r="CD555">
        <v>0</v>
      </c>
      <c r="CE555" t="e">
        <f ca="1">- Friends - Teachers</f>
        <v>#NAME?</v>
      </c>
      <c r="CF555">
        <v>1</v>
      </c>
      <c r="CG555">
        <v>0</v>
      </c>
      <c r="CH555">
        <v>1</v>
      </c>
      <c r="CI555">
        <v>0</v>
      </c>
      <c r="CJ555">
        <v>0</v>
      </c>
      <c r="CK555">
        <v>0</v>
      </c>
      <c r="CL555">
        <v>0</v>
      </c>
      <c r="CN555" t="s">
        <v>109</v>
      </c>
      <c r="CO555" t="s">
        <v>110</v>
      </c>
      <c r="CP555" t="s">
        <v>111</v>
      </c>
      <c r="CQ555">
        <v>4150612</v>
      </c>
      <c r="CR555" t="s">
        <v>1650</v>
      </c>
      <c r="CS555" t="s">
        <v>1651</v>
      </c>
      <c r="CT555">
        <v>555</v>
      </c>
    </row>
    <row r="556" spans="1:98">
      <c r="A556">
        <v>555</v>
      </c>
      <c r="B556" t="s">
        <v>1652</v>
      </c>
      <c r="C556">
        <v>23</v>
      </c>
      <c r="D556" t="s">
        <v>115</v>
      </c>
      <c r="E556" t="s">
        <v>283</v>
      </c>
      <c r="F556" t="s">
        <v>100</v>
      </c>
      <c r="G556" t="s">
        <v>117</v>
      </c>
      <c r="J556" t="s">
        <v>145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1</v>
      </c>
      <c r="R556">
        <v>0</v>
      </c>
      <c r="X556" t="s">
        <v>119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1</v>
      </c>
      <c r="AE556">
        <v>0</v>
      </c>
      <c r="AG556" t="s">
        <v>120</v>
      </c>
      <c r="AH556" t="s">
        <v>139</v>
      </c>
      <c r="AI556">
        <v>0</v>
      </c>
      <c r="AJ556">
        <v>0</v>
      </c>
      <c r="AK556">
        <v>1</v>
      </c>
      <c r="AL556">
        <v>0</v>
      </c>
      <c r="AM556">
        <v>0</v>
      </c>
      <c r="AN556">
        <v>0</v>
      </c>
      <c r="AO556">
        <v>0</v>
      </c>
      <c r="AP556">
        <v>0</v>
      </c>
      <c r="AQ556" t="s">
        <v>1653</v>
      </c>
      <c r="BA556" t="s">
        <v>106</v>
      </c>
      <c r="BB556" t="e">
        <f ca="1">- Very Useful _xludf.and provides a job opportunity _xludf.right away.</f>
        <v>#NAME?</v>
      </c>
      <c r="BD556" t="e">
        <f ca="1">- Mechanics _xludf.and machinery</f>
        <v>#NAME?</v>
      </c>
      <c r="BE556">
        <v>0</v>
      </c>
      <c r="BF556">
        <v>0</v>
      </c>
      <c r="BG556">
        <v>0</v>
      </c>
      <c r="BH556">
        <v>0</v>
      </c>
      <c r="BI556">
        <v>0</v>
      </c>
      <c r="BJ556">
        <v>0</v>
      </c>
      <c r="BK556">
        <v>1</v>
      </c>
      <c r="BL556">
        <v>0</v>
      </c>
      <c r="BN556" t="s">
        <v>107</v>
      </c>
      <c r="BQ556" t="e">
        <f ca="1">- Do _xludf.not _xludf.count towards a recognized qualification</f>
        <v>#NAME?</v>
      </c>
      <c r="BR556">
        <v>0</v>
      </c>
      <c r="BS556">
        <v>1</v>
      </c>
      <c r="BT556">
        <v>0</v>
      </c>
      <c r="BU556">
        <v>0</v>
      </c>
      <c r="BV556">
        <v>0</v>
      </c>
      <c r="BW556">
        <v>0</v>
      </c>
      <c r="BX556" t="s">
        <v>108</v>
      </c>
      <c r="BY556" t="e">
        <f ca="1">- Difficult to access</f>
        <v>#NAME?</v>
      </c>
      <c r="BZ556">
        <v>0</v>
      </c>
      <c r="CA556">
        <v>0</v>
      </c>
      <c r="CB556">
        <v>0</v>
      </c>
      <c r="CC556">
        <v>1</v>
      </c>
      <c r="CD556">
        <v>0</v>
      </c>
      <c r="CE556" t="e">
        <f ca="1">- Teachers</f>
        <v>#NAME?</v>
      </c>
      <c r="CF556">
        <v>0</v>
      </c>
      <c r="CG556">
        <v>0</v>
      </c>
      <c r="CH556">
        <v>1</v>
      </c>
      <c r="CI556">
        <v>0</v>
      </c>
      <c r="CJ556">
        <v>0</v>
      </c>
      <c r="CK556">
        <v>0</v>
      </c>
      <c r="CL556">
        <v>0</v>
      </c>
      <c r="CN556" t="s">
        <v>109</v>
      </c>
      <c r="CO556" t="s">
        <v>110</v>
      </c>
      <c r="CP556" t="s">
        <v>111</v>
      </c>
      <c r="CQ556">
        <v>4150617</v>
      </c>
      <c r="CR556" t="s">
        <v>1654</v>
      </c>
      <c r="CS556" t="s">
        <v>1655</v>
      </c>
      <c r="CT556">
        <v>556</v>
      </c>
    </row>
    <row r="557" spans="1:98">
      <c r="A557">
        <v>556</v>
      </c>
      <c r="B557" t="s">
        <v>114</v>
      </c>
      <c r="C557">
        <v>23</v>
      </c>
      <c r="D557" t="s">
        <v>98</v>
      </c>
      <c r="E557" t="s">
        <v>177</v>
      </c>
      <c r="F557" t="s">
        <v>169</v>
      </c>
      <c r="G557" t="s">
        <v>117</v>
      </c>
      <c r="J557" t="s">
        <v>1656</v>
      </c>
      <c r="K557">
        <v>0</v>
      </c>
      <c r="L557">
        <v>0</v>
      </c>
      <c r="M557">
        <v>1</v>
      </c>
      <c r="N557">
        <v>0</v>
      </c>
      <c r="O557">
        <v>1</v>
      </c>
      <c r="P557">
        <v>1</v>
      </c>
      <c r="Q557">
        <v>0</v>
      </c>
      <c r="R557">
        <v>0</v>
      </c>
      <c r="X557" t="s">
        <v>136</v>
      </c>
      <c r="Y557">
        <v>0</v>
      </c>
      <c r="Z557">
        <v>0</v>
      </c>
      <c r="AA557">
        <v>0</v>
      </c>
      <c r="AB557">
        <v>1</v>
      </c>
      <c r="AC557">
        <v>1</v>
      </c>
      <c r="AD557">
        <v>0</v>
      </c>
      <c r="AE557">
        <v>0</v>
      </c>
      <c r="AG557" t="s">
        <v>120</v>
      </c>
      <c r="AH557" t="s">
        <v>129</v>
      </c>
      <c r="AI557">
        <v>0</v>
      </c>
      <c r="AJ557">
        <v>1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BA557" t="s">
        <v>106</v>
      </c>
      <c r="BB557" t="e">
        <f ca="1">- Useful but _xludf.not as good as a regular degree</f>
        <v>#NAME?</v>
      </c>
      <c r="BD557" t="e">
        <f ca="1">- Project Management / Accountancy - Nursing / medical care</f>
        <v>#NAME?</v>
      </c>
      <c r="BE557">
        <v>0</v>
      </c>
      <c r="BF557">
        <v>0</v>
      </c>
      <c r="BG557">
        <v>1</v>
      </c>
      <c r="BH557">
        <v>0</v>
      </c>
      <c r="BI557">
        <v>1</v>
      </c>
      <c r="BJ557">
        <v>0</v>
      </c>
      <c r="BK557">
        <v>0</v>
      </c>
      <c r="BL557">
        <v>0</v>
      </c>
      <c r="BN557" t="s">
        <v>107</v>
      </c>
      <c r="BQ557" t="e">
        <f ca="1">- Do _xludf.not _xludf.count towards a recognized qualification - _xludf.not available in _xludf.Arabic</f>
        <v>#NAME?</v>
      </c>
      <c r="BR557">
        <v>0</v>
      </c>
      <c r="BS557">
        <v>1</v>
      </c>
      <c r="BT557">
        <v>0</v>
      </c>
      <c r="BU557">
        <v>0</v>
      </c>
      <c r="BV557">
        <v>0</v>
      </c>
      <c r="BW557">
        <v>1</v>
      </c>
      <c r="BX557" t="s">
        <v>108</v>
      </c>
      <c r="BY557" t="s">
        <v>199</v>
      </c>
      <c r="BZ557">
        <v>1</v>
      </c>
      <c r="CA557">
        <v>0</v>
      </c>
      <c r="CB557">
        <v>0</v>
      </c>
      <c r="CC557">
        <v>0</v>
      </c>
      <c r="CD557">
        <v>1</v>
      </c>
      <c r="CE557" t="e">
        <f ca="1">- Facebook groups/pages  - Friends</f>
        <v>#NAME?</v>
      </c>
      <c r="CF557">
        <v>1</v>
      </c>
      <c r="CG557">
        <v>0</v>
      </c>
      <c r="CH557">
        <v>0</v>
      </c>
      <c r="CI557">
        <v>0</v>
      </c>
      <c r="CJ557">
        <v>0</v>
      </c>
      <c r="CK557">
        <v>1</v>
      </c>
      <c r="CL557">
        <v>0</v>
      </c>
      <c r="CN557" t="s">
        <v>109</v>
      </c>
      <c r="CO557" t="s">
        <v>110</v>
      </c>
      <c r="CP557" t="s">
        <v>111</v>
      </c>
      <c r="CQ557">
        <v>4150619</v>
      </c>
      <c r="CR557" t="s">
        <v>1657</v>
      </c>
      <c r="CS557" t="s">
        <v>1658</v>
      </c>
      <c r="CT557">
        <v>557</v>
      </c>
    </row>
    <row r="558" spans="1:98">
      <c r="A558">
        <v>557</v>
      </c>
      <c r="B558" t="s">
        <v>143</v>
      </c>
      <c r="C558">
        <v>26</v>
      </c>
      <c r="D558" t="s">
        <v>115</v>
      </c>
      <c r="E558" t="s">
        <v>168</v>
      </c>
      <c r="F558" t="s">
        <v>100</v>
      </c>
      <c r="G558" t="s">
        <v>117</v>
      </c>
      <c r="J558" t="s">
        <v>145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1</v>
      </c>
      <c r="R558">
        <v>0</v>
      </c>
      <c r="X558" t="s">
        <v>1294</v>
      </c>
      <c r="Y558">
        <v>0</v>
      </c>
      <c r="Z558">
        <v>0</v>
      </c>
      <c r="AA558">
        <v>0</v>
      </c>
      <c r="AB558">
        <v>0</v>
      </c>
      <c r="AC558">
        <v>1</v>
      </c>
      <c r="AD558">
        <v>0</v>
      </c>
      <c r="AE558">
        <v>0</v>
      </c>
      <c r="AG558" t="s">
        <v>120</v>
      </c>
      <c r="AH558" t="s">
        <v>184</v>
      </c>
      <c r="AI558">
        <v>1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R558" t="s">
        <v>107</v>
      </c>
      <c r="AS558" t="e">
        <f ca="1">- Cannot contact public servants _xludf.or Teachers - Donâ€™t Have family in Syria to _xludf.help me</f>
        <v>#NAME?</v>
      </c>
      <c r="AT558">
        <v>0</v>
      </c>
      <c r="AU558">
        <v>0</v>
      </c>
      <c r="AV558">
        <v>1</v>
      </c>
      <c r="AW558">
        <v>1</v>
      </c>
      <c r="AX558">
        <v>0</v>
      </c>
      <c r="AY558">
        <v>0</v>
      </c>
      <c r="BA558" t="s">
        <v>107</v>
      </c>
      <c r="BB558" t="e">
        <f ca="1">- Useful but _xludf.not as good as a regular degree</f>
        <v>#NAME?</v>
      </c>
      <c r="BD558" t="e">
        <f ca="1">- Project Management / Accountancy   Other</f>
        <v>#NAME?</v>
      </c>
      <c r="BE558">
        <v>0</v>
      </c>
      <c r="BF558">
        <v>1</v>
      </c>
      <c r="BG558">
        <v>1</v>
      </c>
      <c r="BH558">
        <v>0</v>
      </c>
      <c r="BI558">
        <v>0</v>
      </c>
      <c r="BJ558">
        <v>0</v>
      </c>
      <c r="BK558">
        <v>0</v>
      </c>
      <c r="BL558">
        <v>0</v>
      </c>
      <c r="BM558" t="s">
        <v>1659</v>
      </c>
      <c r="BN558" t="s">
        <v>107</v>
      </c>
      <c r="BQ558" t="e">
        <f ca="1">- Do _xludf.not _xludf.count towards a recognized qualification - Donâ€™t know how to _xludf.find/enroll in a suitable program</f>
        <v>#NAME?</v>
      </c>
      <c r="BR558">
        <v>0</v>
      </c>
      <c r="BS558">
        <v>1</v>
      </c>
      <c r="BT558">
        <v>0</v>
      </c>
      <c r="BU558">
        <v>1</v>
      </c>
      <c r="BV558">
        <v>0</v>
      </c>
      <c r="BW558">
        <v>0</v>
      </c>
      <c r="BX558" t="s">
        <v>108</v>
      </c>
      <c r="BY558" t="s">
        <v>199</v>
      </c>
      <c r="BZ558">
        <v>1</v>
      </c>
      <c r="CA558">
        <v>0</v>
      </c>
      <c r="CB558">
        <v>0</v>
      </c>
      <c r="CC558">
        <v>0</v>
      </c>
      <c r="CD558">
        <v>1</v>
      </c>
      <c r="CE558" t="e">
        <f ca="1">- Facebook groups/pages  - Friends</f>
        <v>#NAME?</v>
      </c>
      <c r="CF558">
        <v>1</v>
      </c>
      <c r="CG558">
        <v>0</v>
      </c>
      <c r="CH558">
        <v>0</v>
      </c>
      <c r="CI558">
        <v>0</v>
      </c>
      <c r="CJ558">
        <v>0</v>
      </c>
      <c r="CK558">
        <v>1</v>
      </c>
      <c r="CL558">
        <v>0</v>
      </c>
      <c r="CN558" t="s">
        <v>109</v>
      </c>
      <c r="CO558" t="s">
        <v>110</v>
      </c>
      <c r="CP558" t="s">
        <v>111</v>
      </c>
      <c r="CQ558">
        <v>4150637</v>
      </c>
      <c r="CR558" t="s">
        <v>1660</v>
      </c>
      <c r="CS558" t="s">
        <v>1661</v>
      </c>
      <c r="CT558">
        <v>558</v>
      </c>
    </row>
    <row r="559" spans="1:98">
      <c r="A559">
        <v>558</v>
      </c>
      <c r="B559" t="s">
        <v>533</v>
      </c>
      <c r="C559">
        <v>28</v>
      </c>
      <c r="D559" t="s">
        <v>115</v>
      </c>
      <c r="E559" t="s">
        <v>177</v>
      </c>
      <c r="F559" t="s">
        <v>277</v>
      </c>
      <c r="G559" t="s">
        <v>117</v>
      </c>
      <c r="J559" t="s">
        <v>118</v>
      </c>
      <c r="K559">
        <v>0</v>
      </c>
      <c r="L559">
        <v>0</v>
      </c>
      <c r="M559">
        <v>0</v>
      </c>
      <c r="N559">
        <v>1</v>
      </c>
      <c r="O559">
        <v>0</v>
      </c>
      <c r="P559">
        <v>0</v>
      </c>
      <c r="Q559">
        <v>0</v>
      </c>
      <c r="R559">
        <v>0</v>
      </c>
      <c r="X559" t="s">
        <v>119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1</v>
      </c>
      <c r="AE559">
        <v>0</v>
      </c>
      <c r="AG559" t="s">
        <v>120</v>
      </c>
      <c r="AH559" t="s">
        <v>184</v>
      </c>
      <c r="AI559">
        <v>1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R559" t="s">
        <v>107</v>
      </c>
      <c r="AS559" t="e">
        <f ca="1">- Have to go in person but can _xludf.not go _xludf.for security reasons   Other</f>
        <v>#NAME?</v>
      </c>
      <c r="AT559">
        <v>0</v>
      </c>
      <c r="AU559">
        <v>1</v>
      </c>
      <c r="AV559">
        <v>0</v>
      </c>
      <c r="AW559">
        <v>0</v>
      </c>
      <c r="AX559">
        <v>0</v>
      </c>
      <c r="AY559">
        <v>1</v>
      </c>
      <c r="AZ559" t="s">
        <v>1662</v>
      </c>
      <c r="BA559" t="s">
        <v>107</v>
      </c>
      <c r="BB559" t="e">
        <f ca="1">- Useful but _xludf.not as good as a regular degree</f>
        <v>#NAME?</v>
      </c>
      <c r="BD559" t="e">
        <f ca="1">- Tourism / Restaurant _xludf.and hotel Management   Other</f>
        <v>#NAME?</v>
      </c>
      <c r="BE559">
        <v>0</v>
      </c>
      <c r="BF559">
        <v>1</v>
      </c>
      <c r="BG559">
        <v>0</v>
      </c>
      <c r="BH559">
        <v>1</v>
      </c>
      <c r="BI559">
        <v>0</v>
      </c>
      <c r="BJ559">
        <v>0</v>
      </c>
      <c r="BK559">
        <v>0</v>
      </c>
      <c r="BL559">
        <v>0</v>
      </c>
      <c r="BM559" t="s">
        <v>1663</v>
      </c>
      <c r="BN559" t="s">
        <v>107</v>
      </c>
      <c r="BQ559" t="e">
        <f ca="1">- Do _xludf.not _xludf.count towards a recognized qualification - Donâ€™t know how to _xludf.find/enroll in a suitable program</f>
        <v>#NAME?</v>
      </c>
      <c r="BR559">
        <v>0</v>
      </c>
      <c r="BS559">
        <v>1</v>
      </c>
      <c r="BT559">
        <v>0</v>
      </c>
      <c r="BU559">
        <v>1</v>
      </c>
      <c r="BV559">
        <v>0</v>
      </c>
      <c r="BW559">
        <v>0</v>
      </c>
      <c r="BX559" t="s">
        <v>108</v>
      </c>
      <c r="BY559" t="s">
        <v>199</v>
      </c>
      <c r="BZ559">
        <v>1</v>
      </c>
      <c r="CA559">
        <v>0</v>
      </c>
      <c r="CB559">
        <v>0</v>
      </c>
      <c r="CC559">
        <v>0</v>
      </c>
      <c r="CD559">
        <v>1</v>
      </c>
      <c r="CE559" t="e">
        <f ca="1">- Friends - Teachers</f>
        <v>#NAME?</v>
      </c>
      <c r="CF559">
        <v>1</v>
      </c>
      <c r="CG559">
        <v>0</v>
      </c>
      <c r="CH559">
        <v>1</v>
      </c>
      <c r="CI559">
        <v>0</v>
      </c>
      <c r="CJ559">
        <v>0</v>
      </c>
      <c r="CK559">
        <v>0</v>
      </c>
      <c r="CL559">
        <v>0</v>
      </c>
      <c r="CN559" t="s">
        <v>109</v>
      </c>
      <c r="CO559" t="s">
        <v>110</v>
      </c>
      <c r="CP559" t="s">
        <v>111</v>
      </c>
      <c r="CQ559">
        <v>4150649</v>
      </c>
      <c r="CR559" t="s">
        <v>1664</v>
      </c>
      <c r="CS559" t="s">
        <v>1665</v>
      </c>
      <c r="CT559">
        <v>559</v>
      </c>
    </row>
    <row r="560" spans="1:98">
      <c r="A560">
        <v>559</v>
      </c>
      <c r="B560" t="s">
        <v>214</v>
      </c>
      <c r="C560">
        <v>21</v>
      </c>
      <c r="D560" t="s">
        <v>115</v>
      </c>
      <c r="E560" t="s">
        <v>177</v>
      </c>
      <c r="F560" t="s">
        <v>169</v>
      </c>
      <c r="G560" t="s">
        <v>117</v>
      </c>
      <c r="J560" t="s">
        <v>118</v>
      </c>
      <c r="K560">
        <v>0</v>
      </c>
      <c r="L560">
        <v>0</v>
      </c>
      <c r="M560">
        <v>0</v>
      </c>
      <c r="N560">
        <v>1</v>
      </c>
      <c r="O560">
        <v>0</v>
      </c>
      <c r="P560">
        <v>0</v>
      </c>
      <c r="Q560">
        <v>0</v>
      </c>
      <c r="R560">
        <v>0</v>
      </c>
      <c r="X560" t="s">
        <v>197</v>
      </c>
      <c r="Y560">
        <v>1</v>
      </c>
      <c r="Z560">
        <v>0</v>
      </c>
      <c r="AA560">
        <v>0</v>
      </c>
      <c r="AB560">
        <v>1</v>
      </c>
      <c r="AC560">
        <v>0</v>
      </c>
      <c r="AD560">
        <v>0</v>
      </c>
      <c r="AE560">
        <v>0</v>
      </c>
      <c r="AG560" t="s">
        <v>120</v>
      </c>
      <c r="AH560" t="s">
        <v>184</v>
      </c>
      <c r="AI560">
        <v>1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R560" t="s">
        <v>106</v>
      </c>
      <c r="AS560" t="e">
        <f ca="1">- Have to go in person but can _xludf.not go _xludf.for security reasons - School, college _xludf.or directorate out of service</f>
        <v>#NAME?</v>
      </c>
      <c r="AT560">
        <v>1</v>
      </c>
      <c r="AU560">
        <v>1</v>
      </c>
      <c r="AV560">
        <v>0</v>
      </c>
      <c r="AW560">
        <v>0</v>
      </c>
      <c r="AX560">
        <v>0</v>
      </c>
      <c r="AY560">
        <v>0</v>
      </c>
      <c r="BA560" t="s">
        <v>107</v>
      </c>
      <c r="BB560" t="e">
        <f ca="1">- Very Useful _xludf.and provides a job opportunity _xludf.right away.</f>
        <v>#NAME?</v>
      </c>
      <c r="BD560" t="e">
        <f ca="1">- I am _xludf.not interested in vocational education</f>
        <v>#NAME?</v>
      </c>
      <c r="BE560">
        <v>1</v>
      </c>
      <c r="BF560">
        <v>0</v>
      </c>
      <c r="BG560">
        <v>0</v>
      </c>
      <c r="BH560">
        <v>0</v>
      </c>
      <c r="BI560">
        <v>0</v>
      </c>
      <c r="BJ560">
        <v>0</v>
      </c>
      <c r="BK560">
        <v>0</v>
      </c>
      <c r="BL560">
        <v>0</v>
      </c>
      <c r="BN560" t="s">
        <v>107</v>
      </c>
      <c r="BQ560" t="e">
        <f ca="1">- No internet connection / computer - Do _xludf.not _xludf.count towards a recognized qualification</f>
        <v>#NAME?</v>
      </c>
      <c r="BR560">
        <v>0</v>
      </c>
      <c r="BS560">
        <v>1</v>
      </c>
      <c r="BT560">
        <v>1</v>
      </c>
      <c r="BU560">
        <v>0</v>
      </c>
      <c r="BV560">
        <v>0</v>
      </c>
      <c r="BW560">
        <v>0</v>
      </c>
      <c r="BX560" t="s">
        <v>108</v>
      </c>
      <c r="BY560" t="e">
        <f ca="1">- Too Difficult to study alone</f>
        <v>#NAME?</v>
      </c>
      <c r="BZ560">
        <v>0</v>
      </c>
      <c r="CA560">
        <v>0</v>
      </c>
      <c r="CB560">
        <v>0</v>
      </c>
      <c r="CC560">
        <v>0</v>
      </c>
      <c r="CD560">
        <v>1</v>
      </c>
      <c r="CE560" t="e">
        <f ca="1">- Teachers</f>
        <v>#NAME?</v>
      </c>
      <c r="CF560">
        <v>0</v>
      </c>
      <c r="CG560">
        <v>0</v>
      </c>
      <c r="CH560">
        <v>1</v>
      </c>
      <c r="CI560">
        <v>0</v>
      </c>
      <c r="CJ560">
        <v>0</v>
      </c>
      <c r="CK560">
        <v>0</v>
      </c>
      <c r="CL560">
        <v>0</v>
      </c>
      <c r="CN560" t="s">
        <v>109</v>
      </c>
      <c r="CO560" t="s">
        <v>110</v>
      </c>
      <c r="CP560" t="s">
        <v>111</v>
      </c>
      <c r="CQ560">
        <v>4150671</v>
      </c>
      <c r="CR560" t="s">
        <v>1666</v>
      </c>
      <c r="CS560" t="s">
        <v>1667</v>
      </c>
      <c r="CT560">
        <v>560</v>
      </c>
    </row>
    <row r="561" spans="1:98">
      <c r="A561">
        <v>560</v>
      </c>
      <c r="B561" t="s">
        <v>533</v>
      </c>
      <c r="C561">
        <v>25</v>
      </c>
      <c r="D561" t="s">
        <v>98</v>
      </c>
      <c r="E561" t="s">
        <v>177</v>
      </c>
      <c r="F561" t="s">
        <v>183</v>
      </c>
      <c r="G561" t="s">
        <v>117</v>
      </c>
      <c r="J561" t="s">
        <v>139</v>
      </c>
      <c r="K561">
        <v>1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T561" t="s">
        <v>1668</v>
      </c>
      <c r="X561" t="s">
        <v>910</v>
      </c>
      <c r="Y561">
        <v>0</v>
      </c>
      <c r="Z561">
        <v>1</v>
      </c>
      <c r="AA561">
        <v>0</v>
      </c>
      <c r="AB561">
        <v>0</v>
      </c>
      <c r="AC561">
        <v>0</v>
      </c>
      <c r="AD561">
        <v>1</v>
      </c>
      <c r="AE561">
        <v>0</v>
      </c>
      <c r="AG561" t="s">
        <v>120</v>
      </c>
      <c r="AH561" t="s">
        <v>1669</v>
      </c>
      <c r="AI561">
        <v>1</v>
      </c>
      <c r="AJ561">
        <v>0</v>
      </c>
      <c r="AK561">
        <v>1</v>
      </c>
      <c r="AL561">
        <v>0</v>
      </c>
      <c r="AM561">
        <v>0</v>
      </c>
      <c r="AN561">
        <v>0</v>
      </c>
      <c r="AO561">
        <v>0</v>
      </c>
      <c r="AP561">
        <v>0</v>
      </c>
      <c r="AQ561" t="s">
        <v>441</v>
      </c>
      <c r="AR561" t="s">
        <v>107</v>
      </c>
      <c r="AS561" t="s">
        <v>139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1</v>
      </c>
      <c r="AZ561" t="s">
        <v>1447</v>
      </c>
      <c r="BA561" t="s">
        <v>107</v>
      </c>
      <c r="BB561" t="e">
        <f ca="1">- Very Useful _xludf.and provides a job opportunity _xludf.right away.</f>
        <v>#NAME?</v>
      </c>
      <c r="BD561" t="e">
        <f ca="1">- I am _xludf.not interested in vocational education   Other</f>
        <v>#NAME?</v>
      </c>
      <c r="BE561">
        <v>1</v>
      </c>
      <c r="BF561">
        <v>1</v>
      </c>
      <c r="BG561">
        <v>0</v>
      </c>
      <c r="BH561">
        <v>0</v>
      </c>
      <c r="BI561">
        <v>0</v>
      </c>
      <c r="BJ561">
        <v>0</v>
      </c>
      <c r="BK561">
        <v>0</v>
      </c>
      <c r="BL561">
        <v>0</v>
      </c>
      <c r="BM561" t="s">
        <v>1670</v>
      </c>
      <c r="BN561" t="s">
        <v>107</v>
      </c>
      <c r="BQ561" t="e">
        <f ca="1">- No internet connection / computer</f>
        <v>#NAME?</v>
      </c>
      <c r="BR561">
        <v>0</v>
      </c>
      <c r="BS561">
        <v>0</v>
      </c>
      <c r="BT561">
        <v>1</v>
      </c>
      <c r="BU561">
        <v>0</v>
      </c>
      <c r="BV561">
        <v>0</v>
      </c>
      <c r="BW561">
        <v>0</v>
      </c>
      <c r="BX561" t="s">
        <v>108</v>
      </c>
      <c r="BY561" t="e">
        <f ca="1">- _xludf.not worth The _xludf.time _xludf.or money spent on it Ù…- Useful but _xludf.not as good as going to university  - Too Difficult to study alone - Difficult to access</f>
        <v>#NAME?</v>
      </c>
      <c r="BZ561">
        <v>1</v>
      </c>
      <c r="CA561">
        <v>1</v>
      </c>
      <c r="CB561">
        <v>0</v>
      </c>
      <c r="CC561">
        <v>1</v>
      </c>
      <c r="CD561">
        <v>1</v>
      </c>
      <c r="CE561" t="s">
        <v>139</v>
      </c>
      <c r="CF561">
        <v>0</v>
      </c>
      <c r="CG561">
        <v>0</v>
      </c>
      <c r="CH561">
        <v>0</v>
      </c>
      <c r="CI561">
        <v>0</v>
      </c>
      <c r="CJ561">
        <v>0</v>
      </c>
      <c r="CK561">
        <v>0</v>
      </c>
      <c r="CL561">
        <v>1</v>
      </c>
      <c r="CN561" t="s">
        <v>109</v>
      </c>
      <c r="CO561" t="s">
        <v>110</v>
      </c>
      <c r="CP561" t="s">
        <v>111</v>
      </c>
      <c r="CQ561">
        <v>4150739</v>
      </c>
      <c r="CR561" t="s">
        <v>1671</v>
      </c>
      <c r="CS561" t="s">
        <v>1672</v>
      </c>
      <c r="CT561">
        <v>561</v>
      </c>
    </row>
    <row r="562" spans="1:98">
      <c r="A562">
        <v>561</v>
      </c>
      <c r="B562" t="s">
        <v>1673</v>
      </c>
      <c r="C562">
        <v>25</v>
      </c>
      <c r="D562" t="s">
        <v>115</v>
      </c>
      <c r="E562" t="s">
        <v>177</v>
      </c>
      <c r="F562" t="s">
        <v>100</v>
      </c>
      <c r="G562" t="s">
        <v>117</v>
      </c>
      <c r="J562" t="s">
        <v>145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1</v>
      </c>
      <c r="R562">
        <v>0</v>
      </c>
      <c r="X562" t="s">
        <v>1243</v>
      </c>
      <c r="Y562">
        <v>1</v>
      </c>
      <c r="Z562">
        <v>0</v>
      </c>
      <c r="AA562">
        <v>0</v>
      </c>
      <c r="AB562">
        <v>1</v>
      </c>
      <c r="AC562">
        <v>1</v>
      </c>
      <c r="AD562">
        <v>1</v>
      </c>
      <c r="AE562">
        <v>0</v>
      </c>
      <c r="AG562" t="s">
        <v>120</v>
      </c>
      <c r="AH562" t="s">
        <v>851</v>
      </c>
      <c r="AI562">
        <v>1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1</v>
      </c>
      <c r="AR562" t="s">
        <v>106</v>
      </c>
      <c r="AS562" t="e">
        <f ca="1">- Cannot contact public servants _xludf.or Teachers - Donâ€™t Have family in Syria to _xludf.help me - Have to go in person but can _xludf.not go _xludf.for security reasons - School, college _xludf.or directorate out of service</f>
        <v>#NAME?</v>
      </c>
      <c r="AT562">
        <v>1</v>
      </c>
      <c r="AU562">
        <v>1</v>
      </c>
      <c r="AV562">
        <v>1</v>
      </c>
      <c r="AW562">
        <v>1</v>
      </c>
      <c r="AX562">
        <v>0</v>
      </c>
      <c r="AY562">
        <v>0</v>
      </c>
      <c r="BA562" t="s">
        <v>107</v>
      </c>
      <c r="BB562" t="e">
        <f ca="1">- Useful but _xludf.not as good as a regular degree</f>
        <v>#NAME?</v>
      </c>
      <c r="BD562" t="e">
        <f ca="1">- Construction (builder, carpenter, electrician, blacksmith) - Mechanics _xludf.and machinery- Project Management / Accountancy - Tourism / Restaurant _xludf.and hotel Management</f>
        <v>#NAME?</v>
      </c>
      <c r="BE562">
        <v>0</v>
      </c>
      <c r="BF562">
        <v>0</v>
      </c>
      <c r="BG562">
        <v>1</v>
      </c>
      <c r="BH562">
        <v>1</v>
      </c>
      <c r="BI562">
        <v>0</v>
      </c>
      <c r="BJ562">
        <v>1</v>
      </c>
      <c r="BK562">
        <v>1</v>
      </c>
      <c r="BL562">
        <v>0</v>
      </c>
      <c r="BM562" t="s">
        <v>709</v>
      </c>
      <c r="BN562" t="s">
        <v>107</v>
      </c>
      <c r="BQ562" t="e">
        <f ca="1">- No internet connection / computer - Do _xludf.not _xludf.count towards a recognized qualification - Cannot afford The courses</f>
        <v>#NAME?</v>
      </c>
      <c r="BR562">
        <v>0</v>
      </c>
      <c r="BS562">
        <v>1</v>
      </c>
      <c r="BT562">
        <v>1</v>
      </c>
      <c r="BU562">
        <v>0</v>
      </c>
      <c r="BV562">
        <v>1</v>
      </c>
      <c r="BW562">
        <v>0</v>
      </c>
      <c r="BX562" t="s">
        <v>108</v>
      </c>
      <c r="BY562" t="s">
        <v>199</v>
      </c>
      <c r="BZ562">
        <v>1</v>
      </c>
      <c r="CA562">
        <v>0</v>
      </c>
      <c r="CB562">
        <v>0</v>
      </c>
      <c r="CC562">
        <v>0</v>
      </c>
      <c r="CD562">
        <v>1</v>
      </c>
      <c r="CE562" t="e">
        <f ca="1">- Facebook groups/pages  - Friends - Teachers</f>
        <v>#NAME?</v>
      </c>
      <c r="CF562">
        <v>1</v>
      </c>
      <c r="CG562">
        <v>0</v>
      </c>
      <c r="CH562">
        <v>1</v>
      </c>
      <c r="CI562">
        <v>0</v>
      </c>
      <c r="CJ562">
        <v>0</v>
      </c>
      <c r="CK562">
        <v>1</v>
      </c>
      <c r="CL562">
        <v>0</v>
      </c>
      <c r="CN562" t="s">
        <v>109</v>
      </c>
      <c r="CO562" t="s">
        <v>110</v>
      </c>
      <c r="CP562" t="s">
        <v>111</v>
      </c>
      <c r="CQ562">
        <v>4150786</v>
      </c>
      <c r="CR562" t="s">
        <v>1674</v>
      </c>
      <c r="CS562" t="s">
        <v>1675</v>
      </c>
      <c r="CT562">
        <v>562</v>
      </c>
    </row>
    <row r="563" spans="1:98">
      <c r="A563">
        <v>562</v>
      </c>
      <c r="B563" t="s">
        <v>97</v>
      </c>
      <c r="C563">
        <v>23</v>
      </c>
      <c r="D563" t="s">
        <v>98</v>
      </c>
      <c r="E563" t="s">
        <v>177</v>
      </c>
      <c r="F563" t="s">
        <v>100</v>
      </c>
      <c r="G563" t="s">
        <v>117</v>
      </c>
      <c r="J563" t="s">
        <v>457</v>
      </c>
      <c r="K563">
        <v>0</v>
      </c>
      <c r="L563">
        <v>1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 t="s">
        <v>604</v>
      </c>
      <c r="X563" t="s">
        <v>209</v>
      </c>
      <c r="Y563">
        <v>0</v>
      </c>
      <c r="Z563">
        <v>0</v>
      </c>
      <c r="AA563">
        <v>0</v>
      </c>
      <c r="AB563">
        <v>1</v>
      </c>
      <c r="AC563">
        <v>0</v>
      </c>
      <c r="AD563">
        <v>1</v>
      </c>
      <c r="AE563">
        <v>0</v>
      </c>
      <c r="AG563" t="s">
        <v>120</v>
      </c>
      <c r="AH563" t="s">
        <v>216</v>
      </c>
      <c r="AI563">
        <v>0</v>
      </c>
      <c r="AJ563">
        <v>1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1</v>
      </c>
      <c r="BA563" t="s">
        <v>107</v>
      </c>
      <c r="BB563" t="e">
        <f ca="1">- Useful but _xludf.not as good as a regular degree</f>
        <v>#NAME?</v>
      </c>
      <c r="BD563" t="s">
        <v>139</v>
      </c>
      <c r="BE563">
        <v>0</v>
      </c>
      <c r="BF563">
        <v>1</v>
      </c>
      <c r="BG563">
        <v>0</v>
      </c>
      <c r="BH563">
        <v>0</v>
      </c>
      <c r="BI563">
        <v>0</v>
      </c>
      <c r="BJ563">
        <v>0</v>
      </c>
      <c r="BK563">
        <v>0</v>
      </c>
      <c r="BL563">
        <v>0</v>
      </c>
      <c r="BM563" t="s">
        <v>604</v>
      </c>
      <c r="BN563" t="s">
        <v>107</v>
      </c>
      <c r="BQ563" t="e">
        <f ca="1">- No internet connection / computer - Do _xludf.not _xludf.count towards a recognized qualification - _xludf.not available in _xludf.Arabic - Cannot afford The courses - Donâ€™t know how to _xludf.find/enroll in a suitable program</f>
        <v>#NAME?</v>
      </c>
      <c r="BR563">
        <v>0</v>
      </c>
      <c r="BS563">
        <v>1</v>
      </c>
      <c r="BT563">
        <v>1</v>
      </c>
      <c r="BU563">
        <v>1</v>
      </c>
      <c r="BV563">
        <v>1</v>
      </c>
      <c r="BW563">
        <v>1</v>
      </c>
      <c r="BX563" t="s">
        <v>179</v>
      </c>
      <c r="BY563" t="e">
        <f ca="1">- Useful but _xludf.not as good as going to university</f>
        <v>#NAME?</v>
      </c>
      <c r="BZ563">
        <v>1</v>
      </c>
      <c r="CA563">
        <v>0</v>
      </c>
      <c r="CB563">
        <v>0</v>
      </c>
      <c r="CC563">
        <v>0</v>
      </c>
      <c r="CD563">
        <v>0</v>
      </c>
      <c r="CE563" t="e">
        <f ca="1">- Facebook groups/pages</f>
        <v>#NAME?</v>
      </c>
      <c r="CF563">
        <v>0</v>
      </c>
      <c r="CG563">
        <v>0</v>
      </c>
      <c r="CH563">
        <v>0</v>
      </c>
      <c r="CI563">
        <v>0</v>
      </c>
      <c r="CJ563">
        <v>0</v>
      </c>
      <c r="CK563">
        <v>1</v>
      </c>
      <c r="CL563">
        <v>0</v>
      </c>
      <c r="CN563" t="s">
        <v>109</v>
      </c>
      <c r="CO563" t="s">
        <v>110</v>
      </c>
      <c r="CP563" t="s">
        <v>111</v>
      </c>
      <c r="CQ563">
        <v>4150795</v>
      </c>
      <c r="CR563" t="s">
        <v>1676</v>
      </c>
      <c r="CS563" t="s">
        <v>1677</v>
      </c>
      <c r="CT563">
        <v>563</v>
      </c>
    </row>
    <row r="564" spans="1:98">
      <c r="A564">
        <v>563</v>
      </c>
      <c r="B564" t="s">
        <v>97</v>
      </c>
      <c r="C564">
        <v>20</v>
      </c>
      <c r="D564" t="s">
        <v>115</v>
      </c>
      <c r="E564" t="s">
        <v>177</v>
      </c>
      <c r="F564" t="s">
        <v>169</v>
      </c>
      <c r="G564" t="s">
        <v>117</v>
      </c>
      <c r="J564" t="s">
        <v>208</v>
      </c>
      <c r="K564">
        <v>0</v>
      </c>
      <c r="L564">
        <v>0</v>
      </c>
      <c r="M564">
        <v>1</v>
      </c>
      <c r="N564">
        <v>0</v>
      </c>
      <c r="O564">
        <v>0</v>
      </c>
      <c r="P564">
        <v>0</v>
      </c>
      <c r="Q564">
        <v>1</v>
      </c>
      <c r="R564">
        <v>0</v>
      </c>
      <c r="X564" t="s">
        <v>136</v>
      </c>
      <c r="Y564">
        <v>0</v>
      </c>
      <c r="Z564">
        <v>0</v>
      </c>
      <c r="AA564">
        <v>0</v>
      </c>
      <c r="AB564">
        <v>1</v>
      </c>
      <c r="AC564">
        <v>1</v>
      </c>
      <c r="AD564">
        <v>0</v>
      </c>
      <c r="AE564">
        <v>0</v>
      </c>
      <c r="AG564" t="s">
        <v>120</v>
      </c>
      <c r="AH564" t="s">
        <v>129</v>
      </c>
      <c r="AI564">
        <v>0</v>
      </c>
      <c r="AJ564">
        <v>1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BA564" t="s">
        <v>107</v>
      </c>
      <c r="BB564" t="e">
        <f ca="1">- Useful but _xludf.not as good as a regular degree</f>
        <v>#NAME?</v>
      </c>
      <c r="BD564" t="e">
        <f ca="1">- Construction (builder, carpenter, electrician, blacksmith) - Mechanics _xludf.and machinery</f>
        <v>#NAME?</v>
      </c>
      <c r="BE564">
        <v>0</v>
      </c>
      <c r="BF564">
        <v>0</v>
      </c>
      <c r="BG564">
        <v>0</v>
      </c>
      <c r="BH564">
        <v>0</v>
      </c>
      <c r="BI564">
        <v>0</v>
      </c>
      <c r="BJ564">
        <v>1</v>
      </c>
      <c r="BK564">
        <v>1</v>
      </c>
      <c r="BL564">
        <v>0</v>
      </c>
      <c r="BN564" t="s">
        <v>107</v>
      </c>
      <c r="BQ564" t="e">
        <f ca="1">- Cannot afford The courses</f>
        <v>#NAME?</v>
      </c>
      <c r="BR564">
        <v>0</v>
      </c>
      <c r="BS564">
        <v>0</v>
      </c>
      <c r="BT564">
        <v>0</v>
      </c>
      <c r="BU564">
        <v>0</v>
      </c>
      <c r="BV564">
        <v>1</v>
      </c>
      <c r="BW564">
        <v>0</v>
      </c>
      <c r="BX564" t="s">
        <v>108</v>
      </c>
      <c r="BY564" t="e">
        <f ca="1">- _xludf.not worth The _xludf.time _xludf.or money spent on it - Useful but _xludf.not as good as going to university</f>
        <v>#NAME?</v>
      </c>
      <c r="BZ564">
        <v>1</v>
      </c>
      <c r="CA564">
        <v>1</v>
      </c>
      <c r="CB564">
        <v>0</v>
      </c>
      <c r="CC564">
        <v>0</v>
      </c>
      <c r="CD564">
        <v>0</v>
      </c>
      <c r="CE564" t="e">
        <f ca="1">- Facebook groups/pages  - Teachers</f>
        <v>#NAME?</v>
      </c>
      <c r="CF564">
        <v>0</v>
      </c>
      <c r="CG564">
        <v>0</v>
      </c>
      <c r="CH564">
        <v>1</v>
      </c>
      <c r="CI564">
        <v>0</v>
      </c>
      <c r="CJ564">
        <v>0</v>
      </c>
      <c r="CK564">
        <v>1</v>
      </c>
      <c r="CL564">
        <v>0</v>
      </c>
      <c r="CN564" t="s">
        <v>109</v>
      </c>
      <c r="CO564" t="s">
        <v>110</v>
      </c>
      <c r="CP564" t="s">
        <v>111</v>
      </c>
      <c r="CQ564">
        <v>4150796</v>
      </c>
      <c r="CR564" t="s">
        <v>1678</v>
      </c>
      <c r="CS564" t="s">
        <v>1679</v>
      </c>
      <c r="CT564">
        <v>564</v>
      </c>
    </row>
    <row r="565" spans="1:98">
      <c r="A565">
        <v>564</v>
      </c>
      <c r="B565" t="s">
        <v>114</v>
      </c>
      <c r="C565">
        <v>20</v>
      </c>
      <c r="D565" t="s">
        <v>115</v>
      </c>
      <c r="E565" t="s">
        <v>177</v>
      </c>
      <c r="F565" t="s">
        <v>183</v>
      </c>
      <c r="G565" t="s">
        <v>207</v>
      </c>
      <c r="J565" t="s">
        <v>334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1</v>
      </c>
      <c r="R565">
        <v>1</v>
      </c>
      <c r="X565" t="s">
        <v>136</v>
      </c>
      <c r="Y565">
        <v>0</v>
      </c>
      <c r="Z565">
        <v>0</v>
      </c>
      <c r="AA565">
        <v>0</v>
      </c>
      <c r="AB565">
        <v>1</v>
      </c>
      <c r="AC565">
        <v>1</v>
      </c>
      <c r="AD565">
        <v>0</v>
      </c>
      <c r="AE565">
        <v>0</v>
      </c>
      <c r="AG565" t="s">
        <v>120</v>
      </c>
      <c r="AH565" t="s">
        <v>129</v>
      </c>
      <c r="AI565">
        <v>0</v>
      </c>
      <c r="AJ565">
        <v>1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BA565" t="s">
        <v>107</v>
      </c>
      <c r="BB565" t="e">
        <f ca="1">- Useful but _xludf.not as good as a regular degree</f>
        <v>#NAME?</v>
      </c>
      <c r="BD565" t="e">
        <f ca="1">- I am _xludf.not interested in vocational education</f>
        <v>#NAME?</v>
      </c>
      <c r="BE565">
        <v>1</v>
      </c>
      <c r="BF565">
        <v>0</v>
      </c>
      <c r="BG565">
        <v>0</v>
      </c>
      <c r="BH565">
        <v>0</v>
      </c>
      <c r="BI565">
        <v>0</v>
      </c>
      <c r="BJ565">
        <v>0</v>
      </c>
      <c r="BK565">
        <v>0</v>
      </c>
      <c r="BL565">
        <v>0</v>
      </c>
      <c r="BN565" t="s">
        <v>107</v>
      </c>
      <c r="BQ565" t="e">
        <f ca="1">- No internet connection / computer - Do _xludf.not _xludf.count towards a recognized qualification</f>
        <v>#NAME?</v>
      </c>
      <c r="BR565">
        <v>0</v>
      </c>
      <c r="BS565">
        <v>1</v>
      </c>
      <c r="BT565">
        <v>1</v>
      </c>
      <c r="BU565">
        <v>0</v>
      </c>
      <c r="BV565">
        <v>0</v>
      </c>
      <c r="BW565">
        <v>0</v>
      </c>
      <c r="BX565" t="s">
        <v>108</v>
      </c>
      <c r="BY565" t="s">
        <v>199</v>
      </c>
      <c r="BZ565">
        <v>1</v>
      </c>
      <c r="CA565">
        <v>0</v>
      </c>
      <c r="CB565">
        <v>0</v>
      </c>
      <c r="CC565">
        <v>0</v>
      </c>
      <c r="CD565">
        <v>1</v>
      </c>
      <c r="CE565" t="e">
        <f ca="1">- Teachers</f>
        <v>#NAME?</v>
      </c>
      <c r="CF565">
        <v>0</v>
      </c>
      <c r="CG565">
        <v>0</v>
      </c>
      <c r="CH565">
        <v>1</v>
      </c>
      <c r="CI565">
        <v>0</v>
      </c>
      <c r="CJ565">
        <v>0</v>
      </c>
      <c r="CK565">
        <v>0</v>
      </c>
      <c r="CL565">
        <v>0</v>
      </c>
      <c r="CN565" t="s">
        <v>109</v>
      </c>
      <c r="CO565" t="s">
        <v>110</v>
      </c>
      <c r="CP565" t="s">
        <v>111</v>
      </c>
      <c r="CQ565">
        <v>4150866</v>
      </c>
      <c r="CR565" t="s">
        <v>1680</v>
      </c>
      <c r="CS565" t="s">
        <v>1681</v>
      </c>
      <c r="CT565">
        <v>565</v>
      </c>
    </row>
    <row r="566" spans="1:98">
      <c r="A566">
        <v>565</v>
      </c>
      <c r="B566" t="s">
        <v>97</v>
      </c>
      <c r="C566">
        <v>18</v>
      </c>
      <c r="D566" t="s">
        <v>115</v>
      </c>
      <c r="E566" t="s">
        <v>177</v>
      </c>
      <c r="F566" t="s">
        <v>169</v>
      </c>
      <c r="G566" t="s">
        <v>117</v>
      </c>
      <c r="J566" t="s">
        <v>145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1</v>
      </c>
      <c r="R566">
        <v>0</v>
      </c>
      <c r="X566" t="s">
        <v>308</v>
      </c>
      <c r="Y566">
        <v>0</v>
      </c>
      <c r="Z566">
        <v>0</v>
      </c>
      <c r="AA566">
        <v>0</v>
      </c>
      <c r="AB566">
        <v>0</v>
      </c>
      <c r="AC566">
        <v>1</v>
      </c>
      <c r="AD566">
        <v>0</v>
      </c>
      <c r="AE566">
        <v>0</v>
      </c>
      <c r="AG566" t="s">
        <v>128</v>
      </c>
      <c r="AH566" t="s">
        <v>129</v>
      </c>
      <c r="AI566">
        <v>0</v>
      </c>
      <c r="AJ566">
        <v>1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BA566" t="s">
        <v>107</v>
      </c>
      <c r="BB566" t="e">
        <f ca="1">- Useful but _xludf.not as good as a regular degree</f>
        <v>#NAME?</v>
      </c>
      <c r="BD566" t="e">
        <f ca="1">- Mechanics _xludf.and machinery- Tourism / Restaurant _xludf.and hotel Management</f>
        <v>#NAME?</v>
      </c>
      <c r="BE566">
        <v>0</v>
      </c>
      <c r="BF566">
        <v>0</v>
      </c>
      <c r="BG566">
        <v>0</v>
      </c>
      <c r="BH566">
        <v>1</v>
      </c>
      <c r="BI566">
        <v>0</v>
      </c>
      <c r="BJ566">
        <v>0</v>
      </c>
      <c r="BK566">
        <v>1</v>
      </c>
      <c r="BL566">
        <v>0</v>
      </c>
      <c r="BN566" t="s">
        <v>107</v>
      </c>
      <c r="BQ566" t="e">
        <f ca="1">- Donâ€™t know how to _xludf.find/enroll in a suitable program</f>
        <v>#NAME?</v>
      </c>
      <c r="BR566">
        <v>0</v>
      </c>
      <c r="BS566">
        <v>0</v>
      </c>
      <c r="BT566">
        <v>0</v>
      </c>
      <c r="BU566">
        <v>1</v>
      </c>
      <c r="BV566">
        <v>0</v>
      </c>
      <c r="BW566">
        <v>0</v>
      </c>
      <c r="BX566" t="s">
        <v>108</v>
      </c>
      <c r="BY566" t="s">
        <v>199</v>
      </c>
      <c r="BZ566">
        <v>1</v>
      </c>
      <c r="CA566">
        <v>0</v>
      </c>
      <c r="CB566">
        <v>0</v>
      </c>
      <c r="CC566">
        <v>0</v>
      </c>
      <c r="CD566">
        <v>1</v>
      </c>
      <c r="CE566" t="e">
        <f ca="1">- Facebook groups/pages  - Friends</f>
        <v>#NAME?</v>
      </c>
      <c r="CF566">
        <v>1</v>
      </c>
      <c r="CG566">
        <v>0</v>
      </c>
      <c r="CH566">
        <v>0</v>
      </c>
      <c r="CI566">
        <v>0</v>
      </c>
      <c r="CJ566">
        <v>0</v>
      </c>
      <c r="CK566">
        <v>1</v>
      </c>
      <c r="CL566">
        <v>0</v>
      </c>
      <c r="CN566" t="s">
        <v>109</v>
      </c>
      <c r="CO566" t="s">
        <v>110</v>
      </c>
      <c r="CP566" t="s">
        <v>111</v>
      </c>
      <c r="CQ566">
        <v>4150892</v>
      </c>
      <c r="CR566" t="s">
        <v>1682</v>
      </c>
      <c r="CS566" t="s">
        <v>1683</v>
      </c>
      <c r="CT566">
        <v>566</v>
      </c>
    </row>
    <row r="567" spans="1:98">
      <c r="A567">
        <v>566</v>
      </c>
      <c r="B567" t="s">
        <v>97</v>
      </c>
      <c r="C567">
        <v>30</v>
      </c>
      <c r="D567" t="s">
        <v>115</v>
      </c>
      <c r="E567" t="s">
        <v>133</v>
      </c>
      <c r="F567" t="s">
        <v>169</v>
      </c>
      <c r="G567" t="s">
        <v>117</v>
      </c>
      <c r="J567" t="s">
        <v>103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1</v>
      </c>
      <c r="Q567">
        <v>0</v>
      </c>
      <c r="R567">
        <v>0</v>
      </c>
      <c r="X567" t="s">
        <v>1243</v>
      </c>
      <c r="Y567">
        <v>1</v>
      </c>
      <c r="Z567">
        <v>0</v>
      </c>
      <c r="AA567">
        <v>0</v>
      </c>
      <c r="AB567">
        <v>1</v>
      </c>
      <c r="AC567">
        <v>1</v>
      </c>
      <c r="AD567">
        <v>1</v>
      </c>
      <c r="AE567">
        <v>0</v>
      </c>
      <c r="AG567" t="s">
        <v>120</v>
      </c>
      <c r="AH567" t="s">
        <v>184</v>
      </c>
      <c r="AI567">
        <v>1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R567" t="s">
        <v>106</v>
      </c>
      <c r="AS567" t="e">
        <f ca="1">- Donâ€™t Have family in Syria to _xludf.help me - Have to go in person but can _xludf.not go _xludf.for security reasons</f>
        <v>#NAME?</v>
      </c>
      <c r="AT567">
        <v>0</v>
      </c>
      <c r="AU567">
        <v>1</v>
      </c>
      <c r="AV567">
        <v>0</v>
      </c>
      <c r="AW567">
        <v>1</v>
      </c>
      <c r="AX567">
        <v>0</v>
      </c>
      <c r="AY567">
        <v>0</v>
      </c>
      <c r="BA567" t="s">
        <v>107</v>
      </c>
      <c r="BB567" t="e">
        <f ca="1">- Useful but _xludf.not as good as a regular degree</f>
        <v>#NAME?</v>
      </c>
      <c r="BD567" t="e">
        <f ca="1">- Mechanics _xludf.and machinery- Tourism / Restaurant _xludf.and hotel Management   Other</f>
        <v>#NAME?</v>
      </c>
      <c r="BE567">
        <v>0</v>
      </c>
      <c r="BF567">
        <v>1</v>
      </c>
      <c r="BG567">
        <v>0</v>
      </c>
      <c r="BH567">
        <v>1</v>
      </c>
      <c r="BI567">
        <v>0</v>
      </c>
      <c r="BJ567">
        <v>0</v>
      </c>
      <c r="BK567">
        <v>1</v>
      </c>
      <c r="BL567">
        <v>0</v>
      </c>
      <c r="BM567" t="s">
        <v>1684</v>
      </c>
      <c r="BN567" t="s">
        <v>107</v>
      </c>
      <c r="BQ567" t="e">
        <f ca="1">- No internet connection / computer - Do _xludf.not _xludf.count towards a recognized qualification - Cannot afford The courses - Donâ€™t know how to _xludf.find/enroll in a suitable program</f>
        <v>#NAME?</v>
      </c>
      <c r="BR567">
        <v>0</v>
      </c>
      <c r="BS567">
        <v>1</v>
      </c>
      <c r="BT567">
        <v>1</v>
      </c>
      <c r="BU567">
        <v>1</v>
      </c>
      <c r="BV567">
        <v>1</v>
      </c>
      <c r="BW567">
        <v>0</v>
      </c>
      <c r="BX567" t="s">
        <v>179</v>
      </c>
      <c r="BY567" t="e">
        <f ca="1">- Useful but _xludf.not as good as going to university</f>
        <v>#NAME?</v>
      </c>
      <c r="BZ567">
        <v>1</v>
      </c>
      <c r="CA567">
        <v>0</v>
      </c>
      <c r="CB567">
        <v>0</v>
      </c>
      <c r="CC567">
        <v>0</v>
      </c>
      <c r="CD567">
        <v>0</v>
      </c>
      <c r="CE567" t="e">
        <f ca="1">- Facebook groups/pages</f>
        <v>#NAME?</v>
      </c>
      <c r="CF567">
        <v>0</v>
      </c>
      <c r="CG567">
        <v>0</v>
      </c>
      <c r="CH567">
        <v>0</v>
      </c>
      <c r="CI567">
        <v>0</v>
      </c>
      <c r="CJ567">
        <v>0</v>
      </c>
      <c r="CK567">
        <v>1</v>
      </c>
      <c r="CL567">
        <v>0</v>
      </c>
      <c r="CN567" t="s">
        <v>109</v>
      </c>
      <c r="CO567" t="s">
        <v>110</v>
      </c>
      <c r="CP567" t="s">
        <v>111</v>
      </c>
      <c r="CQ567">
        <v>4150898</v>
      </c>
      <c r="CR567" t="s">
        <v>1685</v>
      </c>
      <c r="CS567" t="s">
        <v>1686</v>
      </c>
      <c r="CT567">
        <v>567</v>
      </c>
    </row>
    <row r="568" spans="1:98">
      <c r="A568">
        <v>567</v>
      </c>
      <c r="B568" t="s">
        <v>1687</v>
      </c>
      <c r="C568">
        <v>16</v>
      </c>
      <c r="D568" t="s">
        <v>115</v>
      </c>
      <c r="E568" t="s">
        <v>133</v>
      </c>
      <c r="F568" t="s">
        <v>125</v>
      </c>
      <c r="G568" t="s">
        <v>117</v>
      </c>
      <c r="J568" t="s">
        <v>208</v>
      </c>
      <c r="K568">
        <v>0</v>
      </c>
      <c r="L568">
        <v>0</v>
      </c>
      <c r="M568">
        <v>1</v>
      </c>
      <c r="N568">
        <v>0</v>
      </c>
      <c r="O568">
        <v>0</v>
      </c>
      <c r="P568">
        <v>0</v>
      </c>
      <c r="Q568">
        <v>1</v>
      </c>
      <c r="R568">
        <v>0</v>
      </c>
      <c r="X568" t="s">
        <v>394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1</v>
      </c>
      <c r="AG568" t="s">
        <v>120</v>
      </c>
      <c r="AH568" t="s">
        <v>184</v>
      </c>
      <c r="AI568">
        <v>1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R568" t="s">
        <v>106</v>
      </c>
      <c r="AS568" t="e">
        <f ca="1">- Cannot contact public servants _xludf.or Teachers</f>
        <v>#NAME?</v>
      </c>
      <c r="AT568">
        <v>0</v>
      </c>
      <c r="AU568">
        <v>0</v>
      </c>
      <c r="AV568">
        <v>1</v>
      </c>
      <c r="AW568">
        <v>0</v>
      </c>
      <c r="AX568">
        <v>0</v>
      </c>
      <c r="AY568">
        <v>0</v>
      </c>
      <c r="BA568" t="s">
        <v>107</v>
      </c>
      <c r="BB568" t="s">
        <v>139</v>
      </c>
      <c r="BC568" t="s">
        <v>1688</v>
      </c>
      <c r="BE568">
        <v>0</v>
      </c>
      <c r="BF568">
        <v>0</v>
      </c>
      <c r="BG568">
        <v>1</v>
      </c>
      <c r="BH568">
        <v>0</v>
      </c>
      <c r="BI568">
        <v>1</v>
      </c>
      <c r="BJ568">
        <v>0</v>
      </c>
      <c r="BK568">
        <v>0</v>
      </c>
      <c r="BL568">
        <v>0</v>
      </c>
      <c r="BN568" t="s">
        <v>107</v>
      </c>
      <c r="BQ568" t="e">
        <f ca="1">- No internet connection / computer - Do _xludf.not _xludf.count towards a recognized qualification</f>
        <v>#NAME?</v>
      </c>
      <c r="BR568">
        <v>0</v>
      </c>
      <c r="BS568">
        <v>1</v>
      </c>
      <c r="BT568">
        <v>1</v>
      </c>
      <c r="BU568">
        <v>0</v>
      </c>
      <c r="BV568">
        <v>0</v>
      </c>
      <c r="BW568">
        <v>0</v>
      </c>
      <c r="BX568" t="s">
        <v>233</v>
      </c>
      <c r="BY568" t="e">
        <f ca="1">- _xludf.not worth The _xludf.time _xludf.or money spent on it - Too Difficult to study alone</f>
        <v>#NAME?</v>
      </c>
      <c r="BZ568">
        <v>0</v>
      </c>
      <c r="CA568">
        <v>1</v>
      </c>
      <c r="CB568">
        <v>0</v>
      </c>
      <c r="CC568">
        <v>0</v>
      </c>
      <c r="CD568">
        <v>1</v>
      </c>
      <c r="CE568" t="e">
        <f ca="1">- Facebook groups/pages  - Friends - Teachers</f>
        <v>#NAME?</v>
      </c>
      <c r="CF568">
        <v>1</v>
      </c>
      <c r="CG568">
        <v>0</v>
      </c>
      <c r="CH568">
        <v>1</v>
      </c>
      <c r="CI568">
        <v>0</v>
      </c>
      <c r="CJ568">
        <v>0</v>
      </c>
      <c r="CK568">
        <v>1</v>
      </c>
      <c r="CL568">
        <v>0</v>
      </c>
      <c r="CN568" t="s">
        <v>109</v>
      </c>
      <c r="CO568" t="s">
        <v>110</v>
      </c>
      <c r="CP568" t="s">
        <v>111</v>
      </c>
      <c r="CQ568">
        <v>4150923</v>
      </c>
      <c r="CR568" t="s">
        <v>1689</v>
      </c>
      <c r="CS568" t="s">
        <v>1690</v>
      </c>
      <c r="CT568">
        <v>568</v>
      </c>
    </row>
    <row r="569" spans="1:98">
      <c r="A569">
        <v>568</v>
      </c>
      <c r="B569" t="s">
        <v>214</v>
      </c>
      <c r="C569">
        <v>24</v>
      </c>
      <c r="D569" t="s">
        <v>98</v>
      </c>
      <c r="E569" t="s">
        <v>177</v>
      </c>
      <c r="F569" t="s">
        <v>116</v>
      </c>
      <c r="G569" t="s">
        <v>101</v>
      </c>
      <c r="H569" t="s">
        <v>102</v>
      </c>
      <c r="U569" t="s">
        <v>103</v>
      </c>
      <c r="AG569" t="s">
        <v>120</v>
      </c>
      <c r="AH569" t="s">
        <v>1691</v>
      </c>
      <c r="AI569">
        <v>0</v>
      </c>
      <c r="AJ569">
        <v>1</v>
      </c>
      <c r="AK569">
        <v>1</v>
      </c>
      <c r="AL569">
        <v>1</v>
      </c>
      <c r="AM569">
        <v>0</v>
      </c>
      <c r="AN569">
        <v>1</v>
      </c>
      <c r="AO569">
        <v>0</v>
      </c>
      <c r="AP569">
        <v>1</v>
      </c>
      <c r="AQ569" t="s">
        <v>1692</v>
      </c>
      <c r="BA569" t="s">
        <v>107</v>
      </c>
      <c r="BB569" t="e">
        <f ca="1">- Useful but _xludf.not as good as a regular degree</f>
        <v>#NAME?</v>
      </c>
      <c r="BD569" t="s">
        <v>139</v>
      </c>
      <c r="BE569">
        <v>0</v>
      </c>
      <c r="BF569">
        <v>1</v>
      </c>
      <c r="BG569">
        <v>0</v>
      </c>
      <c r="BH569">
        <v>0</v>
      </c>
      <c r="BI569">
        <v>0</v>
      </c>
      <c r="BJ569">
        <v>0</v>
      </c>
      <c r="BK569">
        <v>0</v>
      </c>
      <c r="BL569">
        <v>0</v>
      </c>
      <c r="BM569" t="s">
        <v>393</v>
      </c>
      <c r="BN569" t="s">
        <v>107</v>
      </c>
      <c r="BQ569" t="e">
        <f ca="1">- Do _xludf.not _xludf.count towards a recognized qualification</f>
        <v>#NAME?</v>
      </c>
      <c r="BR569">
        <v>0</v>
      </c>
      <c r="BS569">
        <v>1</v>
      </c>
      <c r="BT569">
        <v>0</v>
      </c>
      <c r="BU569">
        <v>0</v>
      </c>
      <c r="BV569">
        <v>0</v>
      </c>
      <c r="BW569">
        <v>0</v>
      </c>
      <c r="BX569" t="s">
        <v>108</v>
      </c>
      <c r="BY569" t="s">
        <v>199</v>
      </c>
      <c r="BZ569">
        <v>1</v>
      </c>
      <c r="CA569">
        <v>0</v>
      </c>
      <c r="CB569">
        <v>0</v>
      </c>
      <c r="CC569">
        <v>0</v>
      </c>
      <c r="CD569">
        <v>1</v>
      </c>
      <c r="CE569" t="e">
        <f ca="1">- Facebook groups/pages</f>
        <v>#NAME?</v>
      </c>
      <c r="CF569">
        <v>0</v>
      </c>
      <c r="CG569">
        <v>0</v>
      </c>
      <c r="CH569">
        <v>0</v>
      </c>
      <c r="CI569">
        <v>0</v>
      </c>
      <c r="CJ569">
        <v>0</v>
      </c>
      <c r="CK569">
        <v>1</v>
      </c>
      <c r="CL569">
        <v>0</v>
      </c>
      <c r="CN569" t="s">
        <v>109</v>
      </c>
      <c r="CO569" t="s">
        <v>110</v>
      </c>
      <c r="CP569" t="s">
        <v>111</v>
      </c>
      <c r="CQ569">
        <v>4150941</v>
      </c>
      <c r="CR569" t="s">
        <v>1693</v>
      </c>
      <c r="CS569" t="s">
        <v>1694</v>
      </c>
      <c r="CT569">
        <v>569</v>
      </c>
    </row>
    <row r="570" spans="1:98">
      <c r="A570">
        <v>569</v>
      </c>
      <c r="B570" t="s">
        <v>1695</v>
      </c>
      <c r="C570">
        <v>17</v>
      </c>
      <c r="D570" t="s">
        <v>115</v>
      </c>
      <c r="E570" t="s">
        <v>177</v>
      </c>
      <c r="F570" t="s">
        <v>169</v>
      </c>
      <c r="G570" t="s">
        <v>117</v>
      </c>
      <c r="J570" t="s">
        <v>152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1</v>
      </c>
      <c r="X570" t="s">
        <v>127</v>
      </c>
      <c r="Y570">
        <v>0</v>
      </c>
      <c r="Z570">
        <v>0</v>
      </c>
      <c r="AA570">
        <v>0</v>
      </c>
      <c r="AB570">
        <v>1</v>
      </c>
      <c r="AC570">
        <v>0</v>
      </c>
      <c r="AD570">
        <v>0</v>
      </c>
      <c r="AE570">
        <v>0</v>
      </c>
      <c r="AG570" t="s">
        <v>120</v>
      </c>
      <c r="AH570" t="s">
        <v>184</v>
      </c>
      <c r="AI570">
        <v>1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R570" t="s">
        <v>107</v>
      </c>
      <c r="AS570" t="e">
        <f ca="1">- Cannot contact public servants _xludf.or Teachers - Donâ€™t Have family in Syria to _xludf.help me</f>
        <v>#NAME?</v>
      </c>
      <c r="AT570">
        <v>0</v>
      </c>
      <c r="AU570">
        <v>0</v>
      </c>
      <c r="AV570">
        <v>1</v>
      </c>
      <c r="AW570">
        <v>1</v>
      </c>
      <c r="AX570">
        <v>0</v>
      </c>
      <c r="AY570">
        <v>0</v>
      </c>
      <c r="BA570" t="s">
        <v>106</v>
      </c>
      <c r="BB570" t="e">
        <f ca="1">- Very Useful _xludf.and provides a job opportunity _xludf.right away.</f>
        <v>#NAME?</v>
      </c>
      <c r="BD570" t="e">
        <f ca="1">- Nursing / medical care</f>
        <v>#NAME?</v>
      </c>
      <c r="BE570">
        <v>0</v>
      </c>
      <c r="BF570">
        <v>0</v>
      </c>
      <c r="BG570">
        <v>0</v>
      </c>
      <c r="BH570">
        <v>0</v>
      </c>
      <c r="BI570">
        <v>1</v>
      </c>
      <c r="BJ570">
        <v>0</v>
      </c>
      <c r="BK570">
        <v>0</v>
      </c>
      <c r="BL570">
        <v>0</v>
      </c>
      <c r="BN570" t="s">
        <v>107</v>
      </c>
      <c r="BQ570" t="e">
        <f ca="1">- Donâ€™t know how to _xludf.find/enroll in a suitable program</f>
        <v>#NAME?</v>
      </c>
      <c r="BR570">
        <v>0</v>
      </c>
      <c r="BS570">
        <v>0</v>
      </c>
      <c r="BT570">
        <v>0</v>
      </c>
      <c r="BU570">
        <v>1</v>
      </c>
      <c r="BV570">
        <v>0</v>
      </c>
      <c r="BW570">
        <v>0</v>
      </c>
      <c r="BX570" t="s">
        <v>108</v>
      </c>
      <c r="BY570" t="e">
        <f ca="1">- Very Useful, as good as a regular degree</f>
        <v>#NAME?</v>
      </c>
      <c r="BZ570">
        <v>0</v>
      </c>
      <c r="CA570">
        <v>0</v>
      </c>
      <c r="CB570">
        <v>1</v>
      </c>
      <c r="CC570">
        <v>0</v>
      </c>
      <c r="CD570">
        <v>0</v>
      </c>
      <c r="CE570" t="e">
        <f ca="1">- Friends - Teachers</f>
        <v>#NAME?</v>
      </c>
      <c r="CF570">
        <v>1</v>
      </c>
      <c r="CG570">
        <v>0</v>
      </c>
      <c r="CH570">
        <v>1</v>
      </c>
      <c r="CI570">
        <v>0</v>
      </c>
      <c r="CJ570">
        <v>0</v>
      </c>
      <c r="CK570">
        <v>0</v>
      </c>
      <c r="CL570">
        <v>0</v>
      </c>
      <c r="CN570" t="s">
        <v>109</v>
      </c>
      <c r="CO570" t="s">
        <v>110</v>
      </c>
      <c r="CP570" t="s">
        <v>111</v>
      </c>
      <c r="CQ570">
        <v>4151010</v>
      </c>
      <c r="CR570" t="s">
        <v>1696</v>
      </c>
      <c r="CS570" t="s">
        <v>1697</v>
      </c>
      <c r="CT570">
        <v>570</v>
      </c>
    </row>
    <row r="571" spans="1:98">
      <c r="A571">
        <v>570</v>
      </c>
      <c r="B571" t="s">
        <v>1698</v>
      </c>
      <c r="C571">
        <v>25</v>
      </c>
      <c r="D571" t="s">
        <v>115</v>
      </c>
      <c r="E571" t="s">
        <v>379</v>
      </c>
      <c r="F571" t="s">
        <v>169</v>
      </c>
      <c r="G571" t="s">
        <v>117</v>
      </c>
      <c r="J571" t="s">
        <v>1261</v>
      </c>
      <c r="K571">
        <v>0</v>
      </c>
      <c r="L571">
        <v>0</v>
      </c>
      <c r="M571">
        <v>0</v>
      </c>
      <c r="N571">
        <v>1</v>
      </c>
      <c r="O571">
        <v>0</v>
      </c>
      <c r="P571">
        <v>0</v>
      </c>
      <c r="Q571">
        <v>1</v>
      </c>
      <c r="R571">
        <v>1</v>
      </c>
      <c r="X571" t="s">
        <v>209</v>
      </c>
      <c r="Y571">
        <v>0</v>
      </c>
      <c r="Z571">
        <v>0</v>
      </c>
      <c r="AA571">
        <v>0</v>
      </c>
      <c r="AB571">
        <v>1</v>
      </c>
      <c r="AC571">
        <v>0</v>
      </c>
      <c r="AD571">
        <v>1</v>
      </c>
      <c r="AE571">
        <v>0</v>
      </c>
      <c r="AG571" t="s">
        <v>137</v>
      </c>
      <c r="AH571" t="s">
        <v>129</v>
      </c>
      <c r="AI571">
        <v>0</v>
      </c>
      <c r="AJ571">
        <v>1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BA571" t="s">
        <v>107</v>
      </c>
      <c r="BB571" t="e">
        <f ca="1">- Very Useful _xludf.and provides a job opportunity _xludf.right away.</f>
        <v>#NAME?</v>
      </c>
      <c r="BD571" t="e">
        <f ca="1">- Mechanics _xludf.and machinery</f>
        <v>#NAME?</v>
      </c>
      <c r="BE571">
        <v>0</v>
      </c>
      <c r="BF571">
        <v>0</v>
      </c>
      <c r="BG571">
        <v>0</v>
      </c>
      <c r="BH571">
        <v>0</v>
      </c>
      <c r="BI571">
        <v>0</v>
      </c>
      <c r="BJ571">
        <v>0</v>
      </c>
      <c r="BK571">
        <v>1</v>
      </c>
      <c r="BL571">
        <v>0</v>
      </c>
      <c r="BN571" t="s">
        <v>107</v>
      </c>
      <c r="BQ571" t="e">
        <f ca="1">- Cannot afford The courses</f>
        <v>#NAME?</v>
      </c>
      <c r="BR571">
        <v>0</v>
      </c>
      <c r="BS571">
        <v>0</v>
      </c>
      <c r="BT571">
        <v>0</v>
      </c>
      <c r="BU571">
        <v>0</v>
      </c>
      <c r="BV571">
        <v>1</v>
      </c>
      <c r="BW571">
        <v>0</v>
      </c>
      <c r="BX571" t="s">
        <v>179</v>
      </c>
      <c r="BY571" t="e">
        <f ca="1">- Useful but _xludf.not as good as going to university</f>
        <v>#NAME?</v>
      </c>
      <c r="BZ571">
        <v>1</v>
      </c>
      <c r="CA571">
        <v>0</v>
      </c>
      <c r="CB571">
        <v>0</v>
      </c>
      <c r="CC571">
        <v>0</v>
      </c>
      <c r="CD571">
        <v>0</v>
      </c>
      <c r="CE571" t="e">
        <f ca="1">- Facebook groups/pages  - Friends</f>
        <v>#NAME?</v>
      </c>
      <c r="CF571">
        <v>1</v>
      </c>
      <c r="CG571">
        <v>0</v>
      </c>
      <c r="CH571">
        <v>0</v>
      </c>
      <c r="CI571">
        <v>0</v>
      </c>
      <c r="CJ571">
        <v>0</v>
      </c>
      <c r="CK571">
        <v>1</v>
      </c>
      <c r="CL571">
        <v>0</v>
      </c>
      <c r="CN571" t="s">
        <v>109</v>
      </c>
      <c r="CO571" t="s">
        <v>110</v>
      </c>
      <c r="CP571" t="s">
        <v>111</v>
      </c>
      <c r="CQ571">
        <v>4151018</v>
      </c>
      <c r="CR571" t="s">
        <v>1699</v>
      </c>
      <c r="CS571" t="s">
        <v>1700</v>
      </c>
      <c r="CT571">
        <v>571</v>
      </c>
    </row>
    <row r="572" spans="1:98">
      <c r="A572">
        <v>571</v>
      </c>
      <c r="B572" t="s">
        <v>97</v>
      </c>
      <c r="C572">
        <v>25</v>
      </c>
      <c r="D572" t="s">
        <v>98</v>
      </c>
      <c r="E572" t="s">
        <v>177</v>
      </c>
      <c r="F572" t="s">
        <v>100</v>
      </c>
      <c r="G572" t="s">
        <v>117</v>
      </c>
      <c r="J572" t="s">
        <v>334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1</v>
      </c>
      <c r="R572">
        <v>1</v>
      </c>
      <c r="X572" t="s">
        <v>272</v>
      </c>
      <c r="Y572">
        <v>0</v>
      </c>
      <c r="Z572">
        <v>0</v>
      </c>
      <c r="AA572">
        <v>0</v>
      </c>
      <c r="AB572">
        <v>0</v>
      </c>
      <c r="AC572">
        <v>1</v>
      </c>
      <c r="AD572">
        <v>1</v>
      </c>
      <c r="AE572">
        <v>0</v>
      </c>
      <c r="AG572" t="s">
        <v>137</v>
      </c>
      <c r="AH572" t="s">
        <v>374</v>
      </c>
      <c r="AI572">
        <v>0</v>
      </c>
      <c r="AJ572">
        <v>1</v>
      </c>
      <c r="AK572">
        <v>0</v>
      </c>
      <c r="AL572">
        <v>1</v>
      </c>
      <c r="AM572">
        <v>0</v>
      </c>
      <c r="AN572">
        <v>0</v>
      </c>
      <c r="AO572">
        <v>0</v>
      </c>
      <c r="AP572">
        <v>0</v>
      </c>
      <c r="BA572" t="s">
        <v>107</v>
      </c>
      <c r="BB572" t="e">
        <f ca="1">- Very Useful _xludf.and provides a job opportunity _xludf.right away.</f>
        <v>#NAME?</v>
      </c>
      <c r="BD572" t="e">
        <f ca="1">- Nursing / medical care</f>
        <v>#NAME?</v>
      </c>
      <c r="BE572">
        <v>0</v>
      </c>
      <c r="BF572">
        <v>0</v>
      </c>
      <c r="BG572">
        <v>0</v>
      </c>
      <c r="BH572">
        <v>0</v>
      </c>
      <c r="BI572">
        <v>1</v>
      </c>
      <c r="BJ572">
        <v>0</v>
      </c>
      <c r="BK572">
        <v>0</v>
      </c>
      <c r="BL572">
        <v>0</v>
      </c>
      <c r="BN572" t="s">
        <v>107</v>
      </c>
      <c r="BQ572" t="e">
        <f ca="1">- Do _xludf.not _xludf.count towards a recognized qualification - _xludf.not available in _xludf.Arabic</f>
        <v>#NAME?</v>
      </c>
      <c r="BR572">
        <v>0</v>
      </c>
      <c r="BS572">
        <v>1</v>
      </c>
      <c r="BT572">
        <v>0</v>
      </c>
      <c r="BU572">
        <v>0</v>
      </c>
      <c r="BV572">
        <v>0</v>
      </c>
      <c r="BW572">
        <v>1</v>
      </c>
      <c r="BX572" t="s">
        <v>257</v>
      </c>
      <c r="BY572" t="e">
        <f ca="1">- Useful but _xludf.not as good as going to university</f>
        <v>#NAME?</v>
      </c>
      <c r="BZ572">
        <v>1</v>
      </c>
      <c r="CA572">
        <v>0</v>
      </c>
      <c r="CB572">
        <v>0</v>
      </c>
      <c r="CC572">
        <v>0</v>
      </c>
      <c r="CD572">
        <v>0</v>
      </c>
      <c r="CE572" t="e">
        <f ca="1">- Teachers</f>
        <v>#NAME?</v>
      </c>
      <c r="CF572">
        <v>0</v>
      </c>
      <c r="CG572">
        <v>0</v>
      </c>
      <c r="CH572">
        <v>1</v>
      </c>
      <c r="CI572">
        <v>0</v>
      </c>
      <c r="CJ572">
        <v>0</v>
      </c>
      <c r="CK572">
        <v>0</v>
      </c>
      <c r="CL572">
        <v>0</v>
      </c>
      <c r="CN572" t="s">
        <v>109</v>
      </c>
      <c r="CO572" t="s">
        <v>110</v>
      </c>
      <c r="CP572" t="s">
        <v>111</v>
      </c>
      <c r="CQ572">
        <v>4151338</v>
      </c>
      <c r="CR572" t="s">
        <v>1701</v>
      </c>
      <c r="CS572" t="s">
        <v>1702</v>
      </c>
      <c r="CT572">
        <v>572</v>
      </c>
    </row>
    <row r="573" spans="1:98">
      <c r="A573">
        <v>572</v>
      </c>
      <c r="B573" t="s">
        <v>224</v>
      </c>
      <c r="C573">
        <v>17</v>
      </c>
      <c r="D573" t="s">
        <v>98</v>
      </c>
      <c r="E573" t="s">
        <v>156</v>
      </c>
      <c r="F573" t="s">
        <v>183</v>
      </c>
      <c r="G573" t="s">
        <v>207</v>
      </c>
      <c r="J573" t="s">
        <v>139</v>
      </c>
      <c r="K573">
        <v>1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T573" t="s">
        <v>322</v>
      </c>
      <c r="X573" t="s">
        <v>127</v>
      </c>
      <c r="Y573">
        <v>0</v>
      </c>
      <c r="Z573">
        <v>0</v>
      </c>
      <c r="AA573">
        <v>0</v>
      </c>
      <c r="AB573">
        <v>1</v>
      </c>
      <c r="AC573">
        <v>0</v>
      </c>
      <c r="AD573">
        <v>0</v>
      </c>
      <c r="AE573">
        <v>0</v>
      </c>
      <c r="AG573" t="s">
        <v>120</v>
      </c>
      <c r="AH573" t="s">
        <v>184</v>
      </c>
      <c r="AI573">
        <v>1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R573" t="s">
        <v>107</v>
      </c>
      <c r="AS573" t="e">
        <f ca="1">- Donâ€™t Have family in Syria to _xludf.help me</f>
        <v>#NAME?</v>
      </c>
      <c r="AT573">
        <v>0</v>
      </c>
      <c r="AU573">
        <v>0</v>
      </c>
      <c r="AV573">
        <v>0</v>
      </c>
      <c r="AW573">
        <v>1</v>
      </c>
      <c r="AX573">
        <v>0</v>
      </c>
      <c r="AY573">
        <v>0</v>
      </c>
      <c r="BA573" t="s">
        <v>107</v>
      </c>
      <c r="BB573" t="e">
        <f ca="1">- Useful but _xludf.not as good as a regular degree</f>
        <v>#NAME?</v>
      </c>
      <c r="BD573" t="e">
        <f ca="1">- Project Management / Accountancy</f>
        <v>#NAME?</v>
      </c>
      <c r="BE573">
        <v>0</v>
      </c>
      <c r="BF573">
        <v>0</v>
      </c>
      <c r="BG573">
        <v>1</v>
      </c>
      <c r="BH573">
        <v>0</v>
      </c>
      <c r="BI573">
        <v>0</v>
      </c>
      <c r="BJ573">
        <v>0</v>
      </c>
      <c r="BK573">
        <v>0</v>
      </c>
      <c r="BL573">
        <v>0</v>
      </c>
      <c r="BN573" t="s">
        <v>107</v>
      </c>
      <c r="BQ573" t="e">
        <f ca="1">- No internet connection / computer</f>
        <v>#NAME?</v>
      </c>
      <c r="BR573">
        <v>0</v>
      </c>
      <c r="BS573">
        <v>0</v>
      </c>
      <c r="BT573">
        <v>1</v>
      </c>
      <c r="BU573">
        <v>0</v>
      </c>
      <c r="BV573">
        <v>0</v>
      </c>
      <c r="BW573">
        <v>0</v>
      </c>
      <c r="BX573" t="s">
        <v>108</v>
      </c>
      <c r="BY573" t="e">
        <f ca="1">- Too Difficult to study alone</f>
        <v>#NAME?</v>
      </c>
      <c r="BZ573">
        <v>0</v>
      </c>
      <c r="CA573">
        <v>0</v>
      </c>
      <c r="CB573">
        <v>0</v>
      </c>
      <c r="CC573">
        <v>0</v>
      </c>
      <c r="CD573">
        <v>1</v>
      </c>
      <c r="CE573" t="e">
        <f ca="1">- Facebook groups/pages</f>
        <v>#NAME?</v>
      </c>
      <c r="CF573">
        <v>0</v>
      </c>
      <c r="CG573">
        <v>0</v>
      </c>
      <c r="CH573">
        <v>0</v>
      </c>
      <c r="CI573">
        <v>0</v>
      </c>
      <c r="CJ573">
        <v>0</v>
      </c>
      <c r="CK573">
        <v>1</v>
      </c>
      <c r="CL573">
        <v>0</v>
      </c>
      <c r="CN573" t="s">
        <v>109</v>
      </c>
      <c r="CO573" t="s">
        <v>110</v>
      </c>
      <c r="CP573" t="s">
        <v>111</v>
      </c>
      <c r="CQ573">
        <v>4151358</v>
      </c>
      <c r="CR573" t="s">
        <v>1703</v>
      </c>
      <c r="CS573" t="s">
        <v>1704</v>
      </c>
      <c r="CT573">
        <v>573</v>
      </c>
    </row>
    <row r="574" spans="1:98">
      <c r="A574">
        <v>573</v>
      </c>
      <c r="B574" t="s">
        <v>1345</v>
      </c>
      <c r="C574">
        <v>22</v>
      </c>
      <c r="D574" t="s">
        <v>115</v>
      </c>
      <c r="E574" t="s">
        <v>451</v>
      </c>
      <c r="F574" t="s">
        <v>144</v>
      </c>
      <c r="G574" t="s">
        <v>117</v>
      </c>
      <c r="J574" t="s">
        <v>139</v>
      </c>
      <c r="K574">
        <v>1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T574" t="s">
        <v>1705</v>
      </c>
      <c r="X574" t="s">
        <v>127</v>
      </c>
      <c r="Y574">
        <v>0</v>
      </c>
      <c r="Z574">
        <v>0</v>
      </c>
      <c r="AA574">
        <v>0</v>
      </c>
      <c r="AB574">
        <v>1</v>
      </c>
      <c r="AC574">
        <v>0</v>
      </c>
      <c r="AD574">
        <v>0</v>
      </c>
      <c r="AE574">
        <v>0</v>
      </c>
      <c r="AG574" t="s">
        <v>120</v>
      </c>
      <c r="AH574" t="s">
        <v>178</v>
      </c>
      <c r="AI574">
        <v>0</v>
      </c>
      <c r="AJ574">
        <v>0</v>
      </c>
      <c r="AK574">
        <v>0</v>
      </c>
      <c r="AL574">
        <v>1</v>
      </c>
      <c r="AM574">
        <v>0</v>
      </c>
      <c r="AN574">
        <v>0</v>
      </c>
      <c r="AO574">
        <v>1</v>
      </c>
      <c r="AP574">
        <v>0</v>
      </c>
      <c r="BA574" t="s">
        <v>107</v>
      </c>
      <c r="BB574" t="e">
        <f ca="1">- Very Useful _xludf.and provides a job opportunity _xludf.right away.</f>
        <v>#NAME?</v>
      </c>
      <c r="BD574" t="e">
        <f ca="1">- Construction (builder, carpenter, electrician, blacksmith)</f>
        <v>#NAME?</v>
      </c>
      <c r="BE574">
        <v>0</v>
      </c>
      <c r="BF574">
        <v>0</v>
      </c>
      <c r="BG574">
        <v>0</v>
      </c>
      <c r="BH574">
        <v>0</v>
      </c>
      <c r="BI574">
        <v>0</v>
      </c>
      <c r="BJ574">
        <v>1</v>
      </c>
      <c r="BK574">
        <v>0</v>
      </c>
      <c r="BL574">
        <v>0</v>
      </c>
      <c r="BN574" t="s">
        <v>107</v>
      </c>
      <c r="BQ574" t="e">
        <f ca="1">- Donâ€™t know how to _xludf.find/enroll in a suitable program</f>
        <v>#NAME?</v>
      </c>
      <c r="BR574">
        <v>0</v>
      </c>
      <c r="BS574">
        <v>0</v>
      </c>
      <c r="BT574">
        <v>0</v>
      </c>
      <c r="BU574">
        <v>1</v>
      </c>
      <c r="BV574">
        <v>0</v>
      </c>
      <c r="BW574">
        <v>0</v>
      </c>
      <c r="BX574" t="s">
        <v>108</v>
      </c>
      <c r="BY574" t="e">
        <f ca="1">- Useful but _xludf.not as good as going to university</f>
        <v>#NAME?</v>
      </c>
      <c r="BZ574">
        <v>1</v>
      </c>
      <c r="CA574">
        <v>0</v>
      </c>
      <c r="CB574">
        <v>0</v>
      </c>
      <c r="CC574">
        <v>0</v>
      </c>
      <c r="CD574">
        <v>0</v>
      </c>
      <c r="CE574" t="e">
        <f ca="1">- Facebook groups/pages  - Teachers</f>
        <v>#NAME?</v>
      </c>
      <c r="CF574">
        <v>0</v>
      </c>
      <c r="CG574">
        <v>0</v>
      </c>
      <c r="CH574">
        <v>1</v>
      </c>
      <c r="CI574">
        <v>0</v>
      </c>
      <c r="CJ574">
        <v>0</v>
      </c>
      <c r="CK574">
        <v>1</v>
      </c>
      <c r="CL574">
        <v>0</v>
      </c>
      <c r="CN574" t="s">
        <v>109</v>
      </c>
      <c r="CO574" t="s">
        <v>110</v>
      </c>
      <c r="CP574" t="s">
        <v>111</v>
      </c>
      <c r="CQ574">
        <v>4151400</v>
      </c>
      <c r="CR574" t="s">
        <v>1706</v>
      </c>
      <c r="CS574" t="s">
        <v>1707</v>
      </c>
      <c r="CT574">
        <v>574</v>
      </c>
    </row>
    <row r="575" spans="1:98">
      <c r="A575">
        <v>574</v>
      </c>
      <c r="B575" t="s">
        <v>97</v>
      </c>
      <c r="C575">
        <v>22</v>
      </c>
      <c r="D575" t="s">
        <v>98</v>
      </c>
      <c r="E575" t="s">
        <v>177</v>
      </c>
      <c r="F575" t="s">
        <v>183</v>
      </c>
      <c r="G575" t="s">
        <v>117</v>
      </c>
      <c r="J575" t="s">
        <v>559</v>
      </c>
      <c r="K575">
        <v>0</v>
      </c>
      <c r="L575">
        <v>0</v>
      </c>
      <c r="M575">
        <v>0</v>
      </c>
      <c r="N575">
        <v>0</v>
      </c>
      <c r="O575">
        <v>1</v>
      </c>
      <c r="P575">
        <v>0</v>
      </c>
      <c r="Q575">
        <v>0</v>
      </c>
      <c r="R575">
        <v>1</v>
      </c>
      <c r="X575" t="s">
        <v>119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1</v>
      </c>
      <c r="AE575">
        <v>0</v>
      </c>
      <c r="AG575" t="s">
        <v>120</v>
      </c>
      <c r="AH575" t="s">
        <v>184</v>
      </c>
      <c r="AI575">
        <v>1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R575" t="s">
        <v>107</v>
      </c>
      <c r="AS575" t="e">
        <f ca="1">- Donâ€™t Have family in Syria to _xludf.help me</f>
        <v>#NAME?</v>
      </c>
      <c r="AT575">
        <v>0</v>
      </c>
      <c r="AU575">
        <v>0</v>
      </c>
      <c r="AV575">
        <v>0</v>
      </c>
      <c r="AW575">
        <v>1</v>
      </c>
      <c r="AX575">
        <v>0</v>
      </c>
      <c r="AY575">
        <v>0</v>
      </c>
      <c r="BA575" t="s">
        <v>106</v>
      </c>
      <c r="BB575" t="e">
        <f ca="1">- Useful but _xludf.not as good as a regular degree</f>
        <v>#NAME?</v>
      </c>
      <c r="BD575" t="e">
        <f ca="1">- Nursing / medical care</f>
        <v>#NAME?</v>
      </c>
      <c r="BE575">
        <v>0</v>
      </c>
      <c r="BF575">
        <v>0</v>
      </c>
      <c r="BG575">
        <v>0</v>
      </c>
      <c r="BH575">
        <v>0</v>
      </c>
      <c r="BI575">
        <v>1</v>
      </c>
      <c r="BJ575">
        <v>0</v>
      </c>
      <c r="BK575">
        <v>0</v>
      </c>
      <c r="BL575">
        <v>0</v>
      </c>
      <c r="BN575" t="s">
        <v>107</v>
      </c>
      <c r="BQ575" t="e">
        <f ca="1">- Donâ€™t know how to _xludf.find/enroll in a suitable program</f>
        <v>#NAME?</v>
      </c>
      <c r="BR575">
        <v>0</v>
      </c>
      <c r="BS575">
        <v>0</v>
      </c>
      <c r="BT575">
        <v>0</v>
      </c>
      <c r="BU575">
        <v>1</v>
      </c>
      <c r="BV575">
        <v>0</v>
      </c>
      <c r="BW575">
        <v>0</v>
      </c>
      <c r="BX575" t="s">
        <v>108</v>
      </c>
      <c r="BY575" t="e">
        <f ca="1">- Difficult to access</f>
        <v>#NAME?</v>
      </c>
      <c r="BZ575">
        <v>0</v>
      </c>
      <c r="CA575">
        <v>0</v>
      </c>
      <c r="CB575">
        <v>0</v>
      </c>
      <c r="CC575">
        <v>1</v>
      </c>
      <c r="CD575">
        <v>0</v>
      </c>
      <c r="CE575" t="e">
        <f ca="1">- Teachers</f>
        <v>#NAME?</v>
      </c>
      <c r="CF575">
        <v>0</v>
      </c>
      <c r="CG575">
        <v>0</v>
      </c>
      <c r="CH575">
        <v>1</v>
      </c>
      <c r="CI575">
        <v>0</v>
      </c>
      <c r="CJ575">
        <v>0</v>
      </c>
      <c r="CK575">
        <v>0</v>
      </c>
      <c r="CL575">
        <v>0</v>
      </c>
      <c r="CN575" t="s">
        <v>109</v>
      </c>
      <c r="CO575" t="s">
        <v>110</v>
      </c>
      <c r="CP575" t="s">
        <v>111</v>
      </c>
      <c r="CQ575">
        <v>4151417</v>
      </c>
      <c r="CR575" t="s">
        <v>1708</v>
      </c>
      <c r="CS575" t="s">
        <v>1709</v>
      </c>
      <c r="CT575">
        <v>575</v>
      </c>
    </row>
    <row r="576" spans="1:98">
      <c r="A576">
        <v>575</v>
      </c>
      <c r="B576" t="s">
        <v>97</v>
      </c>
      <c r="C576">
        <v>24</v>
      </c>
      <c r="D576" t="s">
        <v>115</v>
      </c>
      <c r="E576" t="s">
        <v>156</v>
      </c>
      <c r="F576" t="s">
        <v>169</v>
      </c>
      <c r="G576" t="s">
        <v>117</v>
      </c>
      <c r="J576" t="s">
        <v>208</v>
      </c>
      <c r="K576">
        <v>0</v>
      </c>
      <c r="L576">
        <v>0</v>
      </c>
      <c r="M576">
        <v>1</v>
      </c>
      <c r="N576">
        <v>0</v>
      </c>
      <c r="O576">
        <v>0</v>
      </c>
      <c r="P576">
        <v>0</v>
      </c>
      <c r="Q576">
        <v>1</v>
      </c>
      <c r="R576">
        <v>0</v>
      </c>
      <c r="X576" t="s">
        <v>127</v>
      </c>
      <c r="Y576">
        <v>0</v>
      </c>
      <c r="Z576">
        <v>0</v>
      </c>
      <c r="AA576">
        <v>0</v>
      </c>
      <c r="AB576">
        <v>1</v>
      </c>
      <c r="AC576">
        <v>0</v>
      </c>
      <c r="AD576">
        <v>0</v>
      </c>
      <c r="AE576">
        <v>0</v>
      </c>
      <c r="AG576" t="s">
        <v>128</v>
      </c>
      <c r="AH576" t="s">
        <v>216</v>
      </c>
      <c r="AI576">
        <v>0</v>
      </c>
      <c r="AJ576">
        <v>1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1</v>
      </c>
      <c r="BA576" t="s">
        <v>107</v>
      </c>
      <c r="BB576" t="e">
        <f ca="1">- Useful but _xludf.not as good as a regular degree</f>
        <v>#NAME?</v>
      </c>
      <c r="BD576" t="e">
        <f ca="1">- I am _xludf.not interested in vocational education</f>
        <v>#NAME?</v>
      </c>
      <c r="BE576">
        <v>1</v>
      </c>
      <c r="BF576">
        <v>0</v>
      </c>
      <c r="BG576">
        <v>0</v>
      </c>
      <c r="BH576">
        <v>0</v>
      </c>
      <c r="BI576">
        <v>0</v>
      </c>
      <c r="BJ576">
        <v>0</v>
      </c>
      <c r="BK576">
        <v>0</v>
      </c>
      <c r="BL576">
        <v>0</v>
      </c>
      <c r="BN576" t="s">
        <v>107</v>
      </c>
      <c r="BQ576" t="e">
        <f ca="1">- No internet connection / computer - _xludf.not available in _xludf.Arabic - Cannot afford The courses</f>
        <v>#NAME?</v>
      </c>
      <c r="BR576">
        <v>0</v>
      </c>
      <c r="BS576">
        <v>0</v>
      </c>
      <c r="BT576">
        <v>1</v>
      </c>
      <c r="BU576">
        <v>0</v>
      </c>
      <c r="BV576">
        <v>1</v>
      </c>
      <c r="BW576">
        <v>1</v>
      </c>
      <c r="BX576" t="s">
        <v>108</v>
      </c>
      <c r="BY576" t="s">
        <v>199</v>
      </c>
      <c r="BZ576">
        <v>1</v>
      </c>
      <c r="CA576">
        <v>0</v>
      </c>
      <c r="CB576">
        <v>0</v>
      </c>
      <c r="CC576">
        <v>0</v>
      </c>
      <c r="CD576">
        <v>1</v>
      </c>
      <c r="CE576" t="e">
        <f ca="1">- Facebook groups/pages  - Friends</f>
        <v>#NAME?</v>
      </c>
      <c r="CF576">
        <v>1</v>
      </c>
      <c r="CG576">
        <v>0</v>
      </c>
      <c r="CH576">
        <v>0</v>
      </c>
      <c r="CI576">
        <v>0</v>
      </c>
      <c r="CJ576">
        <v>0</v>
      </c>
      <c r="CK576">
        <v>1</v>
      </c>
      <c r="CL576">
        <v>0</v>
      </c>
      <c r="CN576" t="s">
        <v>109</v>
      </c>
      <c r="CO576" t="s">
        <v>110</v>
      </c>
      <c r="CP576" t="s">
        <v>111</v>
      </c>
      <c r="CQ576">
        <v>4151419</v>
      </c>
      <c r="CR576" t="s">
        <v>1710</v>
      </c>
      <c r="CS576" t="s">
        <v>1711</v>
      </c>
      <c r="CT576">
        <v>576</v>
      </c>
    </row>
    <row r="577" spans="1:98">
      <c r="A577">
        <v>576</v>
      </c>
      <c r="B577" t="s">
        <v>143</v>
      </c>
      <c r="C577">
        <v>26</v>
      </c>
      <c r="D577" t="s">
        <v>98</v>
      </c>
      <c r="E577" t="s">
        <v>133</v>
      </c>
      <c r="F577" t="s">
        <v>169</v>
      </c>
      <c r="G577" t="s">
        <v>117</v>
      </c>
      <c r="J577" t="s">
        <v>271</v>
      </c>
      <c r="K577">
        <v>0</v>
      </c>
      <c r="L577">
        <v>0</v>
      </c>
      <c r="M577">
        <v>0</v>
      </c>
      <c r="N577">
        <v>0</v>
      </c>
      <c r="O577">
        <v>1</v>
      </c>
      <c r="P577">
        <v>0</v>
      </c>
      <c r="Q577">
        <v>0</v>
      </c>
      <c r="R577">
        <v>0</v>
      </c>
      <c r="X577" t="s">
        <v>263</v>
      </c>
      <c r="Y577">
        <v>1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G577" t="s">
        <v>120</v>
      </c>
      <c r="AH577" t="s">
        <v>184</v>
      </c>
      <c r="AI577">
        <v>1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R577" t="s">
        <v>107</v>
      </c>
      <c r="AS577" t="e">
        <f ca="1">- Have to go in person but can _xludf.not go _xludf.for security reasons</f>
        <v>#NAME?</v>
      </c>
      <c r="AT577">
        <v>0</v>
      </c>
      <c r="AU577">
        <v>1</v>
      </c>
      <c r="AV577">
        <v>0</v>
      </c>
      <c r="AW577">
        <v>0</v>
      </c>
      <c r="AX577">
        <v>0</v>
      </c>
      <c r="AY577">
        <v>0</v>
      </c>
      <c r="BA577" t="s">
        <v>106</v>
      </c>
      <c r="BB577" t="e">
        <f ca="1">- Very Useful _xludf.and provides a job opportunity _xludf.right away.</f>
        <v>#NAME?</v>
      </c>
      <c r="BD577" t="e">
        <f ca="1">- Project Management / Accountancy</f>
        <v>#NAME?</v>
      </c>
      <c r="BE577">
        <v>0</v>
      </c>
      <c r="BF577">
        <v>0</v>
      </c>
      <c r="BG577">
        <v>1</v>
      </c>
      <c r="BH577">
        <v>0</v>
      </c>
      <c r="BI577">
        <v>0</v>
      </c>
      <c r="BJ577">
        <v>0</v>
      </c>
      <c r="BK577">
        <v>0</v>
      </c>
      <c r="BL577">
        <v>0</v>
      </c>
      <c r="BN577" t="s">
        <v>107</v>
      </c>
      <c r="BQ577" t="e">
        <f ca="1">- Donâ€™t know how to _xludf.find/enroll in a suitable program</f>
        <v>#NAME?</v>
      </c>
      <c r="BR577">
        <v>0</v>
      </c>
      <c r="BS577">
        <v>0</v>
      </c>
      <c r="BT577">
        <v>0</v>
      </c>
      <c r="BU577">
        <v>1</v>
      </c>
      <c r="BV577">
        <v>0</v>
      </c>
      <c r="BW577">
        <v>0</v>
      </c>
      <c r="BX577" t="s">
        <v>179</v>
      </c>
      <c r="BY577" t="e">
        <f ca="1">- Very Useful, as good as a regular degree - Useful but _xludf.not as good as going to university</f>
        <v>#NAME?</v>
      </c>
      <c r="BZ577">
        <v>1</v>
      </c>
      <c r="CA577">
        <v>0</v>
      </c>
      <c r="CB577">
        <v>1</v>
      </c>
      <c r="CC577">
        <v>0</v>
      </c>
      <c r="CD577">
        <v>0</v>
      </c>
      <c r="CE577" t="e">
        <f ca="1">- Facebook groups/pages</f>
        <v>#NAME?</v>
      </c>
      <c r="CF577">
        <v>0</v>
      </c>
      <c r="CG577">
        <v>0</v>
      </c>
      <c r="CH577">
        <v>0</v>
      </c>
      <c r="CI577">
        <v>0</v>
      </c>
      <c r="CJ577">
        <v>0</v>
      </c>
      <c r="CK577">
        <v>1</v>
      </c>
      <c r="CL577">
        <v>0</v>
      </c>
      <c r="CN577" t="s">
        <v>109</v>
      </c>
      <c r="CO577" t="s">
        <v>110</v>
      </c>
      <c r="CP577" t="s">
        <v>111</v>
      </c>
      <c r="CQ577">
        <v>4151420</v>
      </c>
      <c r="CR577" t="s">
        <v>1712</v>
      </c>
      <c r="CS577" t="s">
        <v>1713</v>
      </c>
      <c r="CT577">
        <v>577</v>
      </c>
    </row>
    <row r="578" spans="1:98">
      <c r="A578">
        <v>577</v>
      </c>
      <c r="B578" t="s">
        <v>533</v>
      </c>
      <c r="C578">
        <v>28</v>
      </c>
      <c r="D578" t="s">
        <v>115</v>
      </c>
      <c r="E578" t="s">
        <v>177</v>
      </c>
      <c r="F578" t="s">
        <v>277</v>
      </c>
      <c r="G578" t="s">
        <v>117</v>
      </c>
      <c r="J578" t="s">
        <v>118</v>
      </c>
      <c r="K578">
        <v>0</v>
      </c>
      <c r="L578">
        <v>0</v>
      </c>
      <c r="M578">
        <v>0</v>
      </c>
      <c r="N578">
        <v>1</v>
      </c>
      <c r="O578">
        <v>0</v>
      </c>
      <c r="P578">
        <v>0</v>
      </c>
      <c r="Q578">
        <v>0</v>
      </c>
      <c r="R578">
        <v>0</v>
      </c>
      <c r="X578" t="s">
        <v>298</v>
      </c>
      <c r="Y578">
        <v>1</v>
      </c>
      <c r="Z578">
        <v>0</v>
      </c>
      <c r="AA578">
        <v>0</v>
      </c>
      <c r="AB578">
        <v>0</v>
      </c>
      <c r="AC578">
        <v>0</v>
      </c>
      <c r="AD578">
        <v>1</v>
      </c>
      <c r="AE578">
        <v>0</v>
      </c>
      <c r="AG578" t="s">
        <v>120</v>
      </c>
      <c r="AH578" t="s">
        <v>184</v>
      </c>
      <c r="AI578">
        <v>1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R578" t="s">
        <v>107</v>
      </c>
      <c r="AS578" t="e">
        <f ca="1">- Cannot contact public servants _xludf.or Teachers   Other</f>
        <v>#NAME?</v>
      </c>
      <c r="AT578">
        <v>0</v>
      </c>
      <c r="AU578">
        <v>0</v>
      </c>
      <c r="AV578">
        <v>1</v>
      </c>
      <c r="AW578">
        <v>0</v>
      </c>
      <c r="AX578">
        <v>0</v>
      </c>
      <c r="AY578">
        <v>1</v>
      </c>
      <c r="AZ578" t="s">
        <v>1662</v>
      </c>
      <c r="BA578" t="s">
        <v>107</v>
      </c>
      <c r="BB578" t="e">
        <f ca="1">- Useful but _xludf.not as good as a regular degree</f>
        <v>#NAME?</v>
      </c>
      <c r="BD578" t="e">
        <f ca="1">- Tourism / Restaurant _xludf.and hotel Management   Other</f>
        <v>#NAME?</v>
      </c>
      <c r="BE578">
        <v>0</v>
      </c>
      <c r="BF578">
        <v>1</v>
      </c>
      <c r="BG578">
        <v>0</v>
      </c>
      <c r="BH578">
        <v>1</v>
      </c>
      <c r="BI578">
        <v>0</v>
      </c>
      <c r="BJ578">
        <v>0</v>
      </c>
      <c r="BK578">
        <v>0</v>
      </c>
      <c r="BL578">
        <v>0</v>
      </c>
      <c r="BM578" s="2" t="s">
        <v>1714</v>
      </c>
      <c r="BN578" t="s">
        <v>107</v>
      </c>
      <c r="BQ578" t="e">
        <f ca="1">- Do _xludf.not _xludf.count towards a recognized qualification - Donâ€™t know how to _xludf.find/enroll in a suitable program</f>
        <v>#NAME?</v>
      </c>
      <c r="BR578">
        <v>0</v>
      </c>
      <c r="BS578">
        <v>1</v>
      </c>
      <c r="BT578">
        <v>0</v>
      </c>
      <c r="BU578">
        <v>1</v>
      </c>
      <c r="BV578">
        <v>0</v>
      </c>
      <c r="BW578">
        <v>0</v>
      </c>
      <c r="BX578" t="s">
        <v>108</v>
      </c>
      <c r="BY578" t="s">
        <v>199</v>
      </c>
      <c r="BZ578">
        <v>1</v>
      </c>
      <c r="CA578">
        <v>0</v>
      </c>
      <c r="CB578">
        <v>0</v>
      </c>
      <c r="CC578">
        <v>0</v>
      </c>
      <c r="CD578">
        <v>1</v>
      </c>
      <c r="CE578" t="e">
        <f ca="1">- Friends - Teachers</f>
        <v>#NAME?</v>
      </c>
      <c r="CF578">
        <v>1</v>
      </c>
      <c r="CG578">
        <v>0</v>
      </c>
      <c r="CH578">
        <v>1</v>
      </c>
      <c r="CI578">
        <v>0</v>
      </c>
      <c r="CJ578">
        <v>0</v>
      </c>
      <c r="CK578">
        <v>0</v>
      </c>
      <c r="CL578">
        <v>0</v>
      </c>
      <c r="CN578" t="s">
        <v>109</v>
      </c>
      <c r="CO578" t="s">
        <v>110</v>
      </c>
      <c r="CP578" t="s">
        <v>111</v>
      </c>
      <c r="CQ578">
        <v>4151422</v>
      </c>
      <c r="CR578" t="s">
        <v>1715</v>
      </c>
      <c r="CS578" t="s">
        <v>1716</v>
      </c>
      <c r="CT578">
        <v>578</v>
      </c>
    </row>
    <row r="579" spans="1:98">
      <c r="A579">
        <v>578</v>
      </c>
      <c r="B579" t="s">
        <v>533</v>
      </c>
      <c r="C579">
        <v>18</v>
      </c>
      <c r="D579" t="s">
        <v>115</v>
      </c>
      <c r="E579" t="s">
        <v>177</v>
      </c>
      <c r="F579" t="s">
        <v>183</v>
      </c>
      <c r="G579" t="s">
        <v>117</v>
      </c>
      <c r="J579" t="s">
        <v>334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1</v>
      </c>
      <c r="R579">
        <v>1</v>
      </c>
      <c r="X579" t="s">
        <v>136</v>
      </c>
      <c r="Y579">
        <v>0</v>
      </c>
      <c r="Z579">
        <v>0</v>
      </c>
      <c r="AA579">
        <v>0</v>
      </c>
      <c r="AB579">
        <v>1</v>
      </c>
      <c r="AC579">
        <v>1</v>
      </c>
      <c r="AD579">
        <v>0</v>
      </c>
      <c r="AE579">
        <v>0</v>
      </c>
      <c r="AG579" t="s">
        <v>120</v>
      </c>
      <c r="AH579" t="s">
        <v>129</v>
      </c>
      <c r="AI579">
        <v>0</v>
      </c>
      <c r="AJ579">
        <v>1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BA579" t="s">
        <v>107</v>
      </c>
      <c r="BB579" t="e">
        <f ca="1">- Very Useful _xludf.and provides a job opportunity _xludf.right away.</f>
        <v>#NAME?</v>
      </c>
      <c r="BD579" t="e">
        <f ca="1">- Mechanics _xludf.and machinery</f>
        <v>#NAME?</v>
      </c>
      <c r="BE579">
        <v>0</v>
      </c>
      <c r="BF579">
        <v>0</v>
      </c>
      <c r="BG579">
        <v>0</v>
      </c>
      <c r="BH579">
        <v>0</v>
      </c>
      <c r="BI579">
        <v>0</v>
      </c>
      <c r="BJ579">
        <v>0</v>
      </c>
      <c r="BK579">
        <v>1</v>
      </c>
      <c r="BL579">
        <v>0</v>
      </c>
      <c r="BN579" t="s">
        <v>107</v>
      </c>
      <c r="BQ579" t="e">
        <f ca="1">- Do _xludf.not _xludf.count towards a recognized qualification - Cannot afford The courses</f>
        <v>#NAME?</v>
      </c>
      <c r="BR579">
        <v>0</v>
      </c>
      <c r="BS579">
        <v>1</v>
      </c>
      <c r="BT579">
        <v>0</v>
      </c>
      <c r="BU579">
        <v>0</v>
      </c>
      <c r="BV579">
        <v>1</v>
      </c>
      <c r="BW579">
        <v>0</v>
      </c>
      <c r="BX579" t="s">
        <v>108</v>
      </c>
      <c r="BY579" t="s">
        <v>338</v>
      </c>
      <c r="BZ579">
        <v>0</v>
      </c>
      <c r="CA579">
        <v>0</v>
      </c>
      <c r="CB579">
        <v>0</v>
      </c>
      <c r="CC579">
        <v>1</v>
      </c>
      <c r="CD579">
        <v>1</v>
      </c>
      <c r="CE579" t="e">
        <f ca="1">- Facebook groups/pages</f>
        <v>#NAME?</v>
      </c>
      <c r="CF579">
        <v>0</v>
      </c>
      <c r="CG579">
        <v>0</v>
      </c>
      <c r="CH579">
        <v>0</v>
      </c>
      <c r="CI579">
        <v>0</v>
      </c>
      <c r="CJ579">
        <v>0</v>
      </c>
      <c r="CK579">
        <v>1</v>
      </c>
      <c r="CL579">
        <v>0</v>
      </c>
      <c r="CN579" t="s">
        <v>109</v>
      </c>
      <c r="CO579" t="s">
        <v>110</v>
      </c>
      <c r="CP579" t="s">
        <v>111</v>
      </c>
      <c r="CQ579">
        <v>4151426</v>
      </c>
      <c r="CR579" t="s">
        <v>1717</v>
      </c>
      <c r="CS579" t="s">
        <v>1718</v>
      </c>
      <c r="CT579">
        <v>579</v>
      </c>
    </row>
    <row r="580" spans="1:98">
      <c r="A580">
        <v>579</v>
      </c>
      <c r="B580" t="s">
        <v>1719</v>
      </c>
      <c r="C580">
        <v>28</v>
      </c>
      <c r="D580" t="s">
        <v>115</v>
      </c>
      <c r="E580" t="s">
        <v>99</v>
      </c>
      <c r="F580" t="s">
        <v>183</v>
      </c>
      <c r="G580" t="s">
        <v>117</v>
      </c>
      <c r="J580" t="s">
        <v>139</v>
      </c>
      <c r="K580">
        <v>1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T580" t="s">
        <v>1720</v>
      </c>
      <c r="X580" t="s">
        <v>119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1</v>
      </c>
      <c r="AE580">
        <v>0</v>
      </c>
      <c r="AG580" t="s">
        <v>120</v>
      </c>
      <c r="AH580" t="s">
        <v>184</v>
      </c>
      <c r="AI580">
        <v>1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0</v>
      </c>
      <c r="AP580">
        <v>0</v>
      </c>
      <c r="AR580" t="s">
        <v>106</v>
      </c>
      <c r="AS580" t="e">
        <f ca="1">- Cannot contact public servants _xludf.or Teachers - Donâ€™t Have family in Syria to _xludf.help me</f>
        <v>#NAME?</v>
      </c>
      <c r="AT580">
        <v>0</v>
      </c>
      <c r="AU580">
        <v>0</v>
      </c>
      <c r="AV580">
        <v>1</v>
      </c>
      <c r="AW580">
        <v>1</v>
      </c>
      <c r="AX580">
        <v>0</v>
      </c>
      <c r="AY580">
        <v>0</v>
      </c>
      <c r="BA580" t="s">
        <v>107</v>
      </c>
      <c r="BB580" t="e">
        <f ca="1">- Very Useful _xludf.and provides a job opportunity _xludf.right away.</f>
        <v>#NAME?</v>
      </c>
      <c r="BD580" t="e">
        <f ca="1">- Mechanics _xludf.and machinery</f>
        <v>#NAME?</v>
      </c>
      <c r="BE580">
        <v>0</v>
      </c>
      <c r="BF580">
        <v>0</v>
      </c>
      <c r="BG580">
        <v>0</v>
      </c>
      <c r="BH580">
        <v>0</v>
      </c>
      <c r="BI580">
        <v>0</v>
      </c>
      <c r="BJ580">
        <v>0</v>
      </c>
      <c r="BK580">
        <v>1</v>
      </c>
      <c r="BL580">
        <v>0</v>
      </c>
      <c r="BN580" t="s">
        <v>107</v>
      </c>
      <c r="BQ580" t="e">
        <f ca="1">- Cannot afford The courses</f>
        <v>#NAME?</v>
      </c>
      <c r="BR580">
        <v>0</v>
      </c>
      <c r="BS580">
        <v>0</v>
      </c>
      <c r="BT580">
        <v>0</v>
      </c>
      <c r="BU580">
        <v>0</v>
      </c>
      <c r="BV580">
        <v>1</v>
      </c>
      <c r="BW580">
        <v>0</v>
      </c>
      <c r="BX580" t="s">
        <v>108</v>
      </c>
      <c r="BY580" t="e">
        <f ca="1">- Very Useful, as good as a regular degree</f>
        <v>#NAME?</v>
      </c>
      <c r="BZ580">
        <v>0</v>
      </c>
      <c r="CA580">
        <v>0</v>
      </c>
      <c r="CB580">
        <v>1</v>
      </c>
      <c r="CC580">
        <v>0</v>
      </c>
      <c r="CD580">
        <v>0</v>
      </c>
      <c r="CE580" t="e">
        <f ca="1">- Facebook groups/pages</f>
        <v>#NAME?</v>
      </c>
      <c r="CF580">
        <v>0</v>
      </c>
      <c r="CG580">
        <v>0</v>
      </c>
      <c r="CH580">
        <v>0</v>
      </c>
      <c r="CI580">
        <v>0</v>
      </c>
      <c r="CJ580">
        <v>0</v>
      </c>
      <c r="CK580">
        <v>1</v>
      </c>
      <c r="CL580">
        <v>0</v>
      </c>
      <c r="CN580" t="s">
        <v>109</v>
      </c>
      <c r="CO580" t="s">
        <v>110</v>
      </c>
      <c r="CP580" t="s">
        <v>111</v>
      </c>
      <c r="CQ580">
        <v>4151429</v>
      </c>
      <c r="CR580" t="s">
        <v>1721</v>
      </c>
      <c r="CS580" t="s">
        <v>1722</v>
      </c>
      <c r="CT580">
        <v>580</v>
      </c>
    </row>
    <row r="581" spans="1:98">
      <c r="A581">
        <v>580</v>
      </c>
      <c r="B581" t="s">
        <v>349</v>
      </c>
      <c r="C581">
        <v>22</v>
      </c>
      <c r="D581" t="s">
        <v>98</v>
      </c>
      <c r="E581" t="s">
        <v>156</v>
      </c>
      <c r="F581" t="s">
        <v>144</v>
      </c>
      <c r="G581" t="s">
        <v>117</v>
      </c>
      <c r="J581" t="s">
        <v>103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1</v>
      </c>
      <c r="Q581">
        <v>0</v>
      </c>
      <c r="R581">
        <v>0</v>
      </c>
      <c r="X581" t="s">
        <v>661</v>
      </c>
      <c r="Y581">
        <v>0</v>
      </c>
      <c r="Z581">
        <v>0</v>
      </c>
      <c r="AA581">
        <v>0</v>
      </c>
      <c r="AB581">
        <v>1</v>
      </c>
      <c r="AC581">
        <v>0</v>
      </c>
      <c r="AD581">
        <v>0</v>
      </c>
      <c r="AE581">
        <v>1</v>
      </c>
      <c r="AF581" t="s">
        <v>1723</v>
      </c>
      <c r="AG581" t="s">
        <v>120</v>
      </c>
      <c r="AH581" t="s">
        <v>335</v>
      </c>
      <c r="AI581">
        <v>0</v>
      </c>
      <c r="AJ581">
        <v>1</v>
      </c>
      <c r="AK581">
        <v>0</v>
      </c>
      <c r="AL581">
        <v>1</v>
      </c>
      <c r="AM581">
        <v>0</v>
      </c>
      <c r="AN581">
        <v>1</v>
      </c>
      <c r="AO581">
        <v>1</v>
      </c>
      <c r="AP581">
        <v>1</v>
      </c>
      <c r="BA581" t="s">
        <v>107</v>
      </c>
      <c r="BB581" t="e">
        <f ca="1">- Useful but _xludf.not as good as a regular degree</f>
        <v>#NAME?</v>
      </c>
      <c r="BD581" t="e">
        <f ca="1">- I am _xludf.not interested in vocational education</f>
        <v>#NAME?</v>
      </c>
      <c r="BE581">
        <v>1</v>
      </c>
      <c r="BF581">
        <v>0</v>
      </c>
      <c r="BG581">
        <v>0</v>
      </c>
      <c r="BH581">
        <v>0</v>
      </c>
      <c r="BI581">
        <v>0</v>
      </c>
      <c r="BJ581">
        <v>0</v>
      </c>
      <c r="BK581">
        <v>0</v>
      </c>
      <c r="BL581">
        <v>0</v>
      </c>
      <c r="BN581" t="s">
        <v>107</v>
      </c>
      <c r="BQ581" t="e">
        <f ca="1">- No internet connection / computer - Do _xludf.not _xludf.count towards a recognized qualification - _xludf.not available in _xludf.Arabic - Cannot afford The courses - Donâ€™t know how to _xludf.find/enroll in a suitable program</f>
        <v>#NAME?</v>
      </c>
      <c r="BR581">
        <v>0</v>
      </c>
      <c r="BS581">
        <v>1</v>
      </c>
      <c r="BT581">
        <v>1</v>
      </c>
      <c r="BU581">
        <v>1</v>
      </c>
      <c r="BV581">
        <v>1</v>
      </c>
      <c r="BW581">
        <v>1</v>
      </c>
      <c r="BX581" t="s">
        <v>108</v>
      </c>
      <c r="BY581" t="e">
        <f ca="1">- Too Difficult to study alone</f>
        <v>#NAME?</v>
      </c>
      <c r="BZ581">
        <v>0</v>
      </c>
      <c r="CA581">
        <v>0</v>
      </c>
      <c r="CB581">
        <v>0</v>
      </c>
      <c r="CC581">
        <v>0</v>
      </c>
      <c r="CD581">
        <v>1</v>
      </c>
      <c r="CE581" t="e">
        <f ca="1">- Facebook groups/pages</f>
        <v>#NAME?</v>
      </c>
      <c r="CF581">
        <v>0</v>
      </c>
      <c r="CG581">
        <v>0</v>
      </c>
      <c r="CH581">
        <v>0</v>
      </c>
      <c r="CI581">
        <v>0</v>
      </c>
      <c r="CJ581">
        <v>0</v>
      </c>
      <c r="CK581">
        <v>1</v>
      </c>
      <c r="CL581">
        <v>0</v>
      </c>
      <c r="CN581" t="s">
        <v>109</v>
      </c>
      <c r="CO581" t="s">
        <v>110</v>
      </c>
      <c r="CP581" t="s">
        <v>111</v>
      </c>
      <c r="CQ581">
        <v>4151433</v>
      </c>
      <c r="CR581" t="s">
        <v>1724</v>
      </c>
      <c r="CS581" t="s">
        <v>1725</v>
      </c>
      <c r="CT581">
        <v>581</v>
      </c>
    </row>
    <row r="582" spans="1:98">
      <c r="A582">
        <v>581</v>
      </c>
      <c r="B582" t="s">
        <v>161</v>
      </c>
      <c r="C582">
        <v>24</v>
      </c>
      <c r="D582" t="s">
        <v>98</v>
      </c>
      <c r="E582" t="s">
        <v>156</v>
      </c>
      <c r="F582" t="s">
        <v>100</v>
      </c>
      <c r="G582" t="s">
        <v>117</v>
      </c>
      <c r="J582" t="s">
        <v>237</v>
      </c>
      <c r="K582">
        <v>0</v>
      </c>
      <c r="L582">
        <v>0</v>
      </c>
      <c r="M582">
        <v>1</v>
      </c>
      <c r="N582">
        <v>1</v>
      </c>
      <c r="O582">
        <v>0</v>
      </c>
      <c r="P582">
        <v>0</v>
      </c>
      <c r="Q582">
        <v>0</v>
      </c>
      <c r="R582">
        <v>0</v>
      </c>
      <c r="X582" t="s">
        <v>127</v>
      </c>
      <c r="Y582">
        <v>0</v>
      </c>
      <c r="Z582">
        <v>0</v>
      </c>
      <c r="AA582">
        <v>0</v>
      </c>
      <c r="AB582">
        <v>1</v>
      </c>
      <c r="AC582">
        <v>0</v>
      </c>
      <c r="AD582">
        <v>0</v>
      </c>
      <c r="AE582">
        <v>0</v>
      </c>
      <c r="AG582" t="s">
        <v>120</v>
      </c>
      <c r="AH582" t="s">
        <v>216</v>
      </c>
      <c r="AI582">
        <v>0</v>
      </c>
      <c r="AJ582">
        <v>1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1</v>
      </c>
      <c r="BA582" t="s">
        <v>106</v>
      </c>
      <c r="BB582" t="e">
        <f ca="1">- Useful but _xludf.not as good as a regular degree</f>
        <v>#NAME?</v>
      </c>
      <c r="BD582" t="e">
        <f ca="1">- Project Management / Accountancy - Nursing / medical care</f>
        <v>#NAME?</v>
      </c>
      <c r="BE582">
        <v>0</v>
      </c>
      <c r="BF582">
        <v>0</v>
      </c>
      <c r="BG582">
        <v>1</v>
      </c>
      <c r="BH582">
        <v>0</v>
      </c>
      <c r="BI582">
        <v>1</v>
      </c>
      <c r="BJ582">
        <v>0</v>
      </c>
      <c r="BK582">
        <v>0</v>
      </c>
      <c r="BL582">
        <v>0</v>
      </c>
      <c r="BN582" t="s">
        <v>107</v>
      </c>
      <c r="BQ582" t="e">
        <f ca="1">- No internet connection / computer - Do _xludf.not _xludf.count towards a recognized qualification</f>
        <v>#NAME?</v>
      </c>
      <c r="BR582">
        <v>0</v>
      </c>
      <c r="BS582">
        <v>1</v>
      </c>
      <c r="BT582">
        <v>1</v>
      </c>
      <c r="BU582">
        <v>0</v>
      </c>
      <c r="BV582">
        <v>0</v>
      </c>
      <c r="BW582">
        <v>0</v>
      </c>
      <c r="BX582" t="s">
        <v>108</v>
      </c>
      <c r="BY582" t="e">
        <f ca="1">- Useful but _xludf.not as good as going to university</f>
        <v>#NAME?</v>
      </c>
      <c r="BZ582">
        <v>1</v>
      </c>
      <c r="CA582">
        <v>0</v>
      </c>
      <c r="CB582">
        <v>0</v>
      </c>
      <c r="CC582">
        <v>0</v>
      </c>
      <c r="CD582">
        <v>0</v>
      </c>
      <c r="CE582" t="e">
        <f ca="1">- Teachers</f>
        <v>#NAME?</v>
      </c>
      <c r="CF582">
        <v>0</v>
      </c>
      <c r="CG582">
        <v>0</v>
      </c>
      <c r="CH582">
        <v>1</v>
      </c>
      <c r="CI582">
        <v>0</v>
      </c>
      <c r="CJ582">
        <v>0</v>
      </c>
      <c r="CK582">
        <v>0</v>
      </c>
      <c r="CL582">
        <v>0</v>
      </c>
      <c r="CN582" t="s">
        <v>109</v>
      </c>
      <c r="CO582" t="s">
        <v>110</v>
      </c>
      <c r="CP582" t="s">
        <v>111</v>
      </c>
      <c r="CQ582">
        <v>4151528</v>
      </c>
      <c r="CR582" t="s">
        <v>1726</v>
      </c>
      <c r="CS582" t="s">
        <v>1727</v>
      </c>
      <c r="CT582">
        <v>582</v>
      </c>
    </row>
    <row r="583" spans="1:98">
      <c r="A583">
        <v>582</v>
      </c>
      <c r="B583" t="s">
        <v>1728</v>
      </c>
      <c r="C583">
        <v>25</v>
      </c>
      <c r="D583" t="s">
        <v>115</v>
      </c>
      <c r="E583" t="s">
        <v>177</v>
      </c>
      <c r="F583" t="s">
        <v>100</v>
      </c>
      <c r="G583" t="s">
        <v>117</v>
      </c>
      <c r="J583" t="s">
        <v>134</v>
      </c>
      <c r="K583">
        <v>0</v>
      </c>
      <c r="L583">
        <v>1</v>
      </c>
      <c r="M583">
        <v>0</v>
      </c>
      <c r="N583">
        <v>0</v>
      </c>
      <c r="O583">
        <v>0</v>
      </c>
      <c r="P583">
        <v>1</v>
      </c>
      <c r="Q583">
        <v>0</v>
      </c>
      <c r="R583">
        <v>0</v>
      </c>
      <c r="S583" t="s">
        <v>1368</v>
      </c>
      <c r="X583" t="s">
        <v>119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1</v>
      </c>
      <c r="AE583">
        <v>0</v>
      </c>
      <c r="AG583" t="s">
        <v>120</v>
      </c>
      <c r="AH583" t="s">
        <v>216</v>
      </c>
      <c r="AI583">
        <v>0</v>
      </c>
      <c r="AJ583">
        <v>1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1</v>
      </c>
      <c r="BA583" t="s">
        <v>106</v>
      </c>
      <c r="BB583" t="e">
        <f ca="1">- Useful but _xludf.not as good as a regular degree</f>
        <v>#NAME?</v>
      </c>
      <c r="BD583" t="e">
        <f ca="1">- Nursing / medical care</f>
        <v>#NAME?</v>
      </c>
      <c r="BE583">
        <v>0</v>
      </c>
      <c r="BF583">
        <v>0</v>
      </c>
      <c r="BG583">
        <v>0</v>
      </c>
      <c r="BH583">
        <v>0</v>
      </c>
      <c r="BI583">
        <v>1</v>
      </c>
      <c r="BJ583">
        <v>0</v>
      </c>
      <c r="BK583">
        <v>0</v>
      </c>
      <c r="BL583">
        <v>0</v>
      </c>
      <c r="BN583" t="s">
        <v>107</v>
      </c>
      <c r="BQ583" t="e">
        <f ca="1">- No internet connection / computer</f>
        <v>#NAME?</v>
      </c>
      <c r="BR583">
        <v>0</v>
      </c>
      <c r="BS583">
        <v>0</v>
      </c>
      <c r="BT583">
        <v>1</v>
      </c>
      <c r="BU583">
        <v>0</v>
      </c>
      <c r="BV583">
        <v>0</v>
      </c>
      <c r="BW583">
        <v>0</v>
      </c>
      <c r="BX583" t="s">
        <v>179</v>
      </c>
      <c r="BY583" t="e">
        <f ca="1">- Useful but _xludf.not as good as going to university</f>
        <v>#NAME?</v>
      </c>
      <c r="BZ583">
        <v>1</v>
      </c>
      <c r="CA583">
        <v>0</v>
      </c>
      <c r="CB583">
        <v>0</v>
      </c>
      <c r="CC583">
        <v>0</v>
      </c>
      <c r="CD583">
        <v>0</v>
      </c>
      <c r="CE583" t="e">
        <f ca="1">- Teachers</f>
        <v>#NAME?</v>
      </c>
      <c r="CF583">
        <v>0</v>
      </c>
      <c r="CG583">
        <v>0</v>
      </c>
      <c r="CH583">
        <v>1</v>
      </c>
      <c r="CI583">
        <v>0</v>
      </c>
      <c r="CJ583">
        <v>0</v>
      </c>
      <c r="CK583">
        <v>0</v>
      </c>
      <c r="CL583">
        <v>0</v>
      </c>
      <c r="CN583" t="s">
        <v>109</v>
      </c>
      <c r="CO583" t="s">
        <v>110</v>
      </c>
      <c r="CP583" t="s">
        <v>111</v>
      </c>
      <c r="CQ583">
        <v>4151576</v>
      </c>
      <c r="CR583" t="s">
        <v>1729</v>
      </c>
      <c r="CS583" t="s">
        <v>1730</v>
      </c>
      <c r="CT583">
        <v>583</v>
      </c>
    </row>
    <row r="584" spans="1:98">
      <c r="A584">
        <v>583</v>
      </c>
      <c r="B584" t="s">
        <v>97</v>
      </c>
      <c r="C584">
        <v>20</v>
      </c>
      <c r="D584" t="s">
        <v>98</v>
      </c>
      <c r="E584" t="s">
        <v>177</v>
      </c>
      <c r="F584" t="s">
        <v>169</v>
      </c>
      <c r="G584" t="s">
        <v>117</v>
      </c>
      <c r="J584" t="s">
        <v>575</v>
      </c>
      <c r="K584">
        <v>1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1</v>
      </c>
      <c r="R584">
        <v>0</v>
      </c>
      <c r="T584" t="s">
        <v>1731</v>
      </c>
      <c r="X584" t="s">
        <v>136</v>
      </c>
      <c r="Y584">
        <v>0</v>
      </c>
      <c r="Z584">
        <v>0</v>
      </c>
      <c r="AA584">
        <v>0</v>
      </c>
      <c r="AB584">
        <v>1</v>
      </c>
      <c r="AC584">
        <v>1</v>
      </c>
      <c r="AD584">
        <v>0</v>
      </c>
      <c r="AE584">
        <v>0</v>
      </c>
      <c r="AG584" t="s">
        <v>128</v>
      </c>
      <c r="AH584" t="s">
        <v>129</v>
      </c>
      <c r="AI584">
        <v>0</v>
      </c>
      <c r="AJ584">
        <v>1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BA584" t="s">
        <v>107</v>
      </c>
      <c r="BB584" t="e">
        <f ca="1">- Very Useful _xludf.and provides a job opportunity _xludf.right away.</f>
        <v>#NAME?</v>
      </c>
      <c r="BD584" t="e">
        <f ca="1">- Construction (builder, carpenter, electrician, blacksmith) - Project Management / Accountancy   Other</f>
        <v>#NAME?</v>
      </c>
      <c r="BE584">
        <v>0</v>
      </c>
      <c r="BF584">
        <v>1</v>
      </c>
      <c r="BG584">
        <v>1</v>
      </c>
      <c r="BH584">
        <v>0</v>
      </c>
      <c r="BI584">
        <v>0</v>
      </c>
      <c r="BJ584">
        <v>1</v>
      </c>
      <c r="BK584">
        <v>0</v>
      </c>
      <c r="BL584">
        <v>0</v>
      </c>
      <c r="BM584" t="s">
        <v>1732</v>
      </c>
      <c r="BN584" t="s">
        <v>107</v>
      </c>
      <c r="BQ584" t="e">
        <f ca="1">- Do _xludf.not _xludf.count towards a recognized qualification - Cannot afford The courses</f>
        <v>#NAME?</v>
      </c>
      <c r="BR584">
        <v>0</v>
      </c>
      <c r="BS584">
        <v>1</v>
      </c>
      <c r="BT584">
        <v>0</v>
      </c>
      <c r="BU584">
        <v>0</v>
      </c>
      <c r="BV584">
        <v>1</v>
      </c>
      <c r="BW584">
        <v>0</v>
      </c>
      <c r="BX584" t="s">
        <v>108</v>
      </c>
      <c r="BY584" t="s">
        <v>199</v>
      </c>
      <c r="BZ584">
        <v>1</v>
      </c>
      <c r="CA584">
        <v>0</v>
      </c>
      <c r="CB584">
        <v>0</v>
      </c>
      <c r="CC584">
        <v>0</v>
      </c>
      <c r="CD584">
        <v>1</v>
      </c>
      <c r="CE584" t="e">
        <f ca="1">- Facebook groups/pages  - Friends</f>
        <v>#NAME?</v>
      </c>
      <c r="CF584">
        <v>1</v>
      </c>
      <c r="CG584">
        <v>0</v>
      </c>
      <c r="CH584">
        <v>0</v>
      </c>
      <c r="CI584">
        <v>0</v>
      </c>
      <c r="CJ584">
        <v>0</v>
      </c>
      <c r="CK584">
        <v>1</v>
      </c>
      <c r="CL584">
        <v>0</v>
      </c>
      <c r="CN584" t="s">
        <v>109</v>
      </c>
      <c r="CO584" t="s">
        <v>110</v>
      </c>
      <c r="CP584" t="s">
        <v>111</v>
      </c>
      <c r="CQ584">
        <v>4151616</v>
      </c>
      <c r="CR584" t="s">
        <v>1733</v>
      </c>
      <c r="CS584" t="s">
        <v>1734</v>
      </c>
      <c r="CT584">
        <v>584</v>
      </c>
    </row>
    <row r="585" spans="1:98">
      <c r="A585">
        <v>584</v>
      </c>
      <c r="B585" t="s">
        <v>97</v>
      </c>
      <c r="C585">
        <v>23</v>
      </c>
      <c r="D585" t="s">
        <v>98</v>
      </c>
      <c r="E585" t="s">
        <v>177</v>
      </c>
      <c r="F585" t="s">
        <v>125</v>
      </c>
      <c r="G585" t="s">
        <v>117</v>
      </c>
      <c r="J585" t="s">
        <v>118</v>
      </c>
      <c r="K585">
        <v>0</v>
      </c>
      <c r="L585">
        <v>0</v>
      </c>
      <c r="M585">
        <v>0</v>
      </c>
      <c r="N585">
        <v>1</v>
      </c>
      <c r="O585">
        <v>0</v>
      </c>
      <c r="P585">
        <v>0</v>
      </c>
      <c r="Q585">
        <v>0</v>
      </c>
      <c r="R585">
        <v>0</v>
      </c>
      <c r="X585" t="s">
        <v>119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1</v>
      </c>
      <c r="AE585">
        <v>0</v>
      </c>
      <c r="AG585" t="s">
        <v>120</v>
      </c>
      <c r="AH585" t="s">
        <v>184</v>
      </c>
      <c r="AI585">
        <v>1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R585" t="s">
        <v>107</v>
      </c>
      <c r="AS585" t="e">
        <f ca="1">- School, college _xludf.or directorate out of service</f>
        <v>#NAME?</v>
      </c>
      <c r="AT585">
        <v>1</v>
      </c>
      <c r="AU585">
        <v>0</v>
      </c>
      <c r="AV585">
        <v>0</v>
      </c>
      <c r="AW585">
        <v>0</v>
      </c>
      <c r="AX585">
        <v>0</v>
      </c>
      <c r="AY585">
        <v>0</v>
      </c>
      <c r="BA585" t="s">
        <v>107</v>
      </c>
      <c r="BB585" t="e">
        <f ca="1">- Very Useful _xludf.and provides a job opportunity _xludf.right away.</f>
        <v>#NAME?</v>
      </c>
      <c r="BD585" t="e">
        <f ca="1">- Project Management / Accountancy - Nursing / medical care</f>
        <v>#NAME?</v>
      </c>
      <c r="BE585">
        <v>0</v>
      </c>
      <c r="BF585">
        <v>0</v>
      </c>
      <c r="BG585">
        <v>1</v>
      </c>
      <c r="BH585">
        <v>0</v>
      </c>
      <c r="BI585">
        <v>1</v>
      </c>
      <c r="BJ585">
        <v>0</v>
      </c>
      <c r="BK585">
        <v>0</v>
      </c>
      <c r="BL585">
        <v>0</v>
      </c>
      <c r="BN585" t="s">
        <v>107</v>
      </c>
      <c r="BQ585" t="e">
        <f ca="1">- Cannot afford The courses</f>
        <v>#NAME?</v>
      </c>
      <c r="BR585">
        <v>0</v>
      </c>
      <c r="BS585">
        <v>0</v>
      </c>
      <c r="BT585">
        <v>0</v>
      </c>
      <c r="BU585">
        <v>0</v>
      </c>
      <c r="BV585">
        <v>1</v>
      </c>
      <c r="BW585">
        <v>0</v>
      </c>
      <c r="BX585" t="s">
        <v>108</v>
      </c>
      <c r="BY585" t="e">
        <f ca="1">- Difficult to access</f>
        <v>#NAME?</v>
      </c>
      <c r="BZ585">
        <v>0</v>
      </c>
      <c r="CA585">
        <v>0</v>
      </c>
      <c r="CB585">
        <v>0</v>
      </c>
      <c r="CC585">
        <v>1</v>
      </c>
      <c r="CD585">
        <v>0</v>
      </c>
      <c r="CE585" t="e">
        <f ca="1">- Teachers   Other</f>
        <v>#NAME?</v>
      </c>
      <c r="CF585">
        <v>0</v>
      </c>
      <c r="CG585">
        <v>0</v>
      </c>
      <c r="CH585">
        <v>1</v>
      </c>
      <c r="CI585">
        <v>0</v>
      </c>
      <c r="CJ585">
        <v>0</v>
      </c>
      <c r="CK585">
        <v>0</v>
      </c>
      <c r="CL585">
        <v>1</v>
      </c>
      <c r="CM585" t="s">
        <v>1735</v>
      </c>
      <c r="CN585" t="s">
        <v>109</v>
      </c>
      <c r="CO585" t="s">
        <v>110</v>
      </c>
      <c r="CP585" t="s">
        <v>111</v>
      </c>
      <c r="CQ585">
        <v>4151645</v>
      </c>
      <c r="CR585" t="s">
        <v>1736</v>
      </c>
      <c r="CS585" t="s">
        <v>1737</v>
      </c>
      <c r="CT585">
        <v>585</v>
      </c>
    </row>
    <row r="586" spans="1:98">
      <c r="A586">
        <v>585</v>
      </c>
      <c r="B586" t="s">
        <v>1136</v>
      </c>
      <c r="C586">
        <v>22</v>
      </c>
      <c r="D586" t="s">
        <v>98</v>
      </c>
      <c r="E586" t="s">
        <v>177</v>
      </c>
      <c r="F586" t="s">
        <v>169</v>
      </c>
      <c r="G586" t="s">
        <v>117</v>
      </c>
      <c r="J586" t="s">
        <v>621</v>
      </c>
      <c r="K586">
        <v>1</v>
      </c>
      <c r="L586">
        <v>0</v>
      </c>
      <c r="M586">
        <v>0</v>
      </c>
      <c r="N586">
        <v>0</v>
      </c>
      <c r="O586">
        <v>0</v>
      </c>
      <c r="P586">
        <v>1</v>
      </c>
      <c r="Q586">
        <v>0</v>
      </c>
      <c r="R586">
        <v>0</v>
      </c>
      <c r="T586" t="s">
        <v>322</v>
      </c>
      <c r="X586" t="s">
        <v>292</v>
      </c>
      <c r="Y586">
        <v>1</v>
      </c>
      <c r="Z586">
        <v>0</v>
      </c>
      <c r="AA586">
        <v>0</v>
      </c>
      <c r="AB586">
        <v>1</v>
      </c>
      <c r="AC586">
        <v>1</v>
      </c>
      <c r="AD586">
        <v>0</v>
      </c>
      <c r="AE586">
        <v>0</v>
      </c>
      <c r="AG586" t="s">
        <v>120</v>
      </c>
      <c r="AH586" t="s">
        <v>129</v>
      </c>
      <c r="AI586">
        <v>0</v>
      </c>
      <c r="AJ586">
        <v>1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BA586" t="s">
        <v>107</v>
      </c>
      <c r="BB586" t="e">
        <f ca="1">- Useful but _xludf.not as good as a regular degree</f>
        <v>#NAME?</v>
      </c>
      <c r="BD586" t="e">
        <f ca="1">- Nursing / medical care</f>
        <v>#NAME?</v>
      </c>
      <c r="BE586">
        <v>0</v>
      </c>
      <c r="BF586">
        <v>0</v>
      </c>
      <c r="BG586">
        <v>0</v>
      </c>
      <c r="BH586">
        <v>0</v>
      </c>
      <c r="BI586">
        <v>1</v>
      </c>
      <c r="BJ586">
        <v>0</v>
      </c>
      <c r="BK586">
        <v>0</v>
      </c>
      <c r="BL586">
        <v>0</v>
      </c>
      <c r="BN586" t="s">
        <v>107</v>
      </c>
      <c r="BQ586" t="e">
        <f ca="1">- Cannot afford The courses - Donâ€™t know how to _xludf.find/enroll in a suitable program</f>
        <v>#NAME?</v>
      </c>
      <c r="BR586">
        <v>0</v>
      </c>
      <c r="BS586">
        <v>0</v>
      </c>
      <c r="BT586">
        <v>0</v>
      </c>
      <c r="BU586">
        <v>1</v>
      </c>
      <c r="BV586">
        <v>1</v>
      </c>
      <c r="BW586">
        <v>0</v>
      </c>
      <c r="BX586" t="s">
        <v>108</v>
      </c>
      <c r="BY586" t="e">
        <f ca="1">- Useful but _xludf.not as good as going to university</f>
        <v>#NAME?</v>
      </c>
      <c r="BZ586">
        <v>1</v>
      </c>
      <c r="CA586">
        <v>0</v>
      </c>
      <c r="CB586">
        <v>0</v>
      </c>
      <c r="CC586">
        <v>0</v>
      </c>
      <c r="CD586">
        <v>0</v>
      </c>
      <c r="CE586" t="e">
        <f ca="1">- Facebook groups/pages  - Friends</f>
        <v>#NAME?</v>
      </c>
      <c r="CF586">
        <v>1</v>
      </c>
      <c r="CG586">
        <v>0</v>
      </c>
      <c r="CH586">
        <v>0</v>
      </c>
      <c r="CI586">
        <v>0</v>
      </c>
      <c r="CJ586">
        <v>0</v>
      </c>
      <c r="CK586">
        <v>1</v>
      </c>
      <c r="CL586">
        <v>0</v>
      </c>
      <c r="CN586" t="s">
        <v>109</v>
      </c>
      <c r="CO586" t="s">
        <v>110</v>
      </c>
      <c r="CP586" t="s">
        <v>111</v>
      </c>
      <c r="CQ586">
        <v>4151789</v>
      </c>
      <c r="CR586" t="s">
        <v>1738</v>
      </c>
      <c r="CS586" t="s">
        <v>1739</v>
      </c>
      <c r="CT586">
        <v>586</v>
      </c>
    </row>
    <row r="587" spans="1:98">
      <c r="A587">
        <v>586</v>
      </c>
      <c r="B587" t="s">
        <v>97</v>
      </c>
      <c r="C587">
        <v>29</v>
      </c>
      <c r="D587" t="s">
        <v>98</v>
      </c>
      <c r="E587" t="s">
        <v>177</v>
      </c>
      <c r="F587" t="s">
        <v>100</v>
      </c>
      <c r="G587" t="s">
        <v>117</v>
      </c>
      <c r="J587" t="s">
        <v>517</v>
      </c>
      <c r="K587">
        <v>1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1</v>
      </c>
      <c r="T587" t="s">
        <v>1740</v>
      </c>
      <c r="X587" t="s">
        <v>415</v>
      </c>
      <c r="Y587">
        <v>0</v>
      </c>
      <c r="Z587">
        <v>0</v>
      </c>
      <c r="AA587">
        <v>0</v>
      </c>
      <c r="AB587">
        <v>1</v>
      </c>
      <c r="AC587">
        <v>0</v>
      </c>
      <c r="AD587">
        <v>0</v>
      </c>
      <c r="AE587">
        <v>0</v>
      </c>
      <c r="AG587" t="s">
        <v>120</v>
      </c>
      <c r="AH587" t="s">
        <v>293</v>
      </c>
      <c r="AI587">
        <v>0</v>
      </c>
      <c r="AJ587">
        <v>0</v>
      </c>
      <c r="AK587">
        <v>0</v>
      </c>
      <c r="AL587">
        <v>1</v>
      </c>
      <c r="AM587">
        <v>0</v>
      </c>
      <c r="AN587">
        <v>0</v>
      </c>
      <c r="AO587">
        <v>0</v>
      </c>
      <c r="AP587">
        <v>0</v>
      </c>
      <c r="BA587" t="s">
        <v>107</v>
      </c>
      <c r="BB587" t="e">
        <f ca="1">- _xludf.not Useful</f>
        <v>#NAME?</v>
      </c>
      <c r="BD587" t="e">
        <f ca="1">- Tourism / Restaurant _xludf.and hotel Management - Nursing / medical care</f>
        <v>#NAME?</v>
      </c>
      <c r="BE587">
        <v>0</v>
      </c>
      <c r="BF587">
        <v>0</v>
      </c>
      <c r="BG587">
        <v>0</v>
      </c>
      <c r="BH587">
        <v>1</v>
      </c>
      <c r="BI587">
        <v>1</v>
      </c>
      <c r="BJ587">
        <v>0</v>
      </c>
      <c r="BK587">
        <v>0</v>
      </c>
      <c r="BL587">
        <v>0</v>
      </c>
      <c r="BN587" t="s">
        <v>107</v>
      </c>
      <c r="BQ587" t="e">
        <f ca="1">- Do _xludf.not _xludf.count towards a recognized qualification - _xludf.not available in _xludf.Arabic</f>
        <v>#NAME?</v>
      </c>
      <c r="BR587">
        <v>0</v>
      </c>
      <c r="BS587">
        <v>1</v>
      </c>
      <c r="BT587">
        <v>0</v>
      </c>
      <c r="BU587">
        <v>0</v>
      </c>
      <c r="BV587">
        <v>0</v>
      </c>
      <c r="BW587">
        <v>1</v>
      </c>
      <c r="BX587" t="s">
        <v>108</v>
      </c>
      <c r="BY587" t="e">
        <f ca="1">- Useful but _xludf.not as good as going to university</f>
        <v>#NAME?</v>
      </c>
      <c r="BZ587">
        <v>1</v>
      </c>
      <c r="CA587">
        <v>0</v>
      </c>
      <c r="CB587">
        <v>0</v>
      </c>
      <c r="CC587">
        <v>0</v>
      </c>
      <c r="CD587">
        <v>0</v>
      </c>
      <c r="CE587" t="e">
        <f ca="1">- Facebook groups/pages</f>
        <v>#NAME?</v>
      </c>
      <c r="CF587">
        <v>0</v>
      </c>
      <c r="CG587">
        <v>0</v>
      </c>
      <c r="CH587">
        <v>0</v>
      </c>
      <c r="CI587">
        <v>0</v>
      </c>
      <c r="CJ587">
        <v>0</v>
      </c>
      <c r="CK587">
        <v>1</v>
      </c>
      <c r="CL587">
        <v>0</v>
      </c>
      <c r="CN587" t="s">
        <v>109</v>
      </c>
      <c r="CO587" t="s">
        <v>110</v>
      </c>
      <c r="CP587" t="s">
        <v>111</v>
      </c>
      <c r="CQ587">
        <v>4151791</v>
      </c>
      <c r="CR587" t="s">
        <v>1741</v>
      </c>
      <c r="CS587" t="s">
        <v>1742</v>
      </c>
      <c r="CT587">
        <v>587</v>
      </c>
    </row>
    <row r="588" spans="1:98">
      <c r="A588">
        <v>587</v>
      </c>
      <c r="B588" t="s">
        <v>496</v>
      </c>
      <c r="C588">
        <v>19</v>
      </c>
      <c r="D588" t="s">
        <v>98</v>
      </c>
      <c r="E588" t="s">
        <v>379</v>
      </c>
      <c r="F588" t="s">
        <v>183</v>
      </c>
      <c r="G588" t="s">
        <v>207</v>
      </c>
      <c r="J588" t="s">
        <v>145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1</v>
      </c>
      <c r="R588">
        <v>0</v>
      </c>
      <c r="X588" t="s">
        <v>535</v>
      </c>
      <c r="Y588">
        <v>0</v>
      </c>
      <c r="Z588">
        <v>1</v>
      </c>
      <c r="AA588">
        <v>0</v>
      </c>
      <c r="AB588">
        <v>1</v>
      </c>
      <c r="AC588">
        <v>0</v>
      </c>
      <c r="AD588">
        <v>0</v>
      </c>
      <c r="AE588">
        <v>0</v>
      </c>
      <c r="AG588" t="s">
        <v>120</v>
      </c>
      <c r="AH588" t="s">
        <v>129</v>
      </c>
      <c r="AI588">
        <v>0</v>
      </c>
      <c r="AJ588">
        <v>1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BA588" t="s">
        <v>107</v>
      </c>
      <c r="BB588" t="e">
        <f ca="1">- _xludf.not Useful</f>
        <v>#NAME?</v>
      </c>
      <c r="BD588" t="e">
        <f ca="1">- Construction (builder, carpenter, electrician, blacksmith) - Tourism / Restaurant _xludf.and hotel Management</f>
        <v>#NAME?</v>
      </c>
      <c r="BE588">
        <v>0</v>
      </c>
      <c r="BF588">
        <v>0</v>
      </c>
      <c r="BG588">
        <v>0</v>
      </c>
      <c r="BH588">
        <v>1</v>
      </c>
      <c r="BI588">
        <v>0</v>
      </c>
      <c r="BJ588">
        <v>1</v>
      </c>
      <c r="BK588">
        <v>0</v>
      </c>
      <c r="BL588">
        <v>0</v>
      </c>
      <c r="BN588" t="s">
        <v>107</v>
      </c>
      <c r="BQ588" t="e">
        <f ca="1">- Cannot afford The courses - Donâ€™t know how to _xludf.find/enroll in a suitable program</f>
        <v>#NAME?</v>
      </c>
      <c r="BR588">
        <v>0</v>
      </c>
      <c r="BS588">
        <v>0</v>
      </c>
      <c r="BT588">
        <v>0</v>
      </c>
      <c r="BU588">
        <v>1</v>
      </c>
      <c r="BV588">
        <v>1</v>
      </c>
      <c r="BW588">
        <v>0</v>
      </c>
      <c r="BX588" t="s">
        <v>108</v>
      </c>
      <c r="BY588" t="s">
        <v>199</v>
      </c>
      <c r="BZ588">
        <v>1</v>
      </c>
      <c r="CA588">
        <v>0</v>
      </c>
      <c r="CB588">
        <v>0</v>
      </c>
      <c r="CC588">
        <v>0</v>
      </c>
      <c r="CD588">
        <v>1</v>
      </c>
      <c r="CE588" t="e">
        <f ca="1">- Friends - Teachers</f>
        <v>#NAME?</v>
      </c>
      <c r="CF588">
        <v>1</v>
      </c>
      <c r="CG588">
        <v>0</v>
      </c>
      <c r="CH588">
        <v>1</v>
      </c>
      <c r="CI588">
        <v>0</v>
      </c>
      <c r="CJ588">
        <v>0</v>
      </c>
      <c r="CK588">
        <v>0</v>
      </c>
      <c r="CL588">
        <v>0</v>
      </c>
      <c r="CN588" t="s">
        <v>109</v>
      </c>
      <c r="CO588" t="s">
        <v>110</v>
      </c>
      <c r="CP588" t="s">
        <v>111</v>
      </c>
      <c r="CQ588">
        <v>4151795</v>
      </c>
      <c r="CR588" t="s">
        <v>1743</v>
      </c>
      <c r="CS588" t="s">
        <v>1744</v>
      </c>
      <c r="CT588">
        <v>588</v>
      </c>
    </row>
    <row r="589" spans="1:98">
      <c r="A589">
        <v>588</v>
      </c>
      <c r="B589" t="s">
        <v>114</v>
      </c>
      <c r="C589">
        <v>22</v>
      </c>
      <c r="D589" t="s">
        <v>115</v>
      </c>
      <c r="E589" t="s">
        <v>177</v>
      </c>
      <c r="F589" t="s">
        <v>169</v>
      </c>
      <c r="G589" t="s">
        <v>117</v>
      </c>
      <c r="J589" t="s">
        <v>208</v>
      </c>
      <c r="K589">
        <v>0</v>
      </c>
      <c r="L589">
        <v>0</v>
      </c>
      <c r="M589">
        <v>1</v>
      </c>
      <c r="N589">
        <v>0</v>
      </c>
      <c r="O589">
        <v>0</v>
      </c>
      <c r="P589">
        <v>0</v>
      </c>
      <c r="Q589">
        <v>1</v>
      </c>
      <c r="R589">
        <v>0</v>
      </c>
      <c r="X589" t="s">
        <v>136</v>
      </c>
      <c r="Y589">
        <v>0</v>
      </c>
      <c r="Z589">
        <v>0</v>
      </c>
      <c r="AA589">
        <v>0</v>
      </c>
      <c r="AB589">
        <v>1</v>
      </c>
      <c r="AC589">
        <v>1</v>
      </c>
      <c r="AD589">
        <v>0</v>
      </c>
      <c r="AE589">
        <v>0</v>
      </c>
      <c r="AG589" t="s">
        <v>120</v>
      </c>
      <c r="AH589" t="s">
        <v>129</v>
      </c>
      <c r="AI589">
        <v>0</v>
      </c>
      <c r="AJ589">
        <v>1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BA589" t="s">
        <v>107</v>
      </c>
      <c r="BB589" t="e">
        <f ca="1">- _xludf.not Useful</f>
        <v>#NAME?</v>
      </c>
      <c r="BD589" t="e">
        <f ca="1">- I am _xludf.not interested in vocational education</f>
        <v>#NAME?</v>
      </c>
      <c r="BE589">
        <v>1</v>
      </c>
      <c r="BF589">
        <v>0</v>
      </c>
      <c r="BG589">
        <v>0</v>
      </c>
      <c r="BH589">
        <v>0</v>
      </c>
      <c r="BI589">
        <v>0</v>
      </c>
      <c r="BJ589">
        <v>0</v>
      </c>
      <c r="BK589">
        <v>0</v>
      </c>
      <c r="BL589">
        <v>0</v>
      </c>
      <c r="BN589" t="s">
        <v>106</v>
      </c>
      <c r="BO589" t="s">
        <v>139</v>
      </c>
      <c r="BP589" t="s">
        <v>1745</v>
      </c>
      <c r="BX589" t="s">
        <v>179</v>
      </c>
      <c r="BY589" t="e">
        <f ca="1">- Very Useful, as good as a regular degree</f>
        <v>#NAME?</v>
      </c>
      <c r="BZ589">
        <v>0</v>
      </c>
      <c r="CA589">
        <v>0</v>
      </c>
      <c r="CB589">
        <v>1</v>
      </c>
      <c r="CC589">
        <v>0</v>
      </c>
      <c r="CD589">
        <v>0</v>
      </c>
      <c r="CE589" t="e">
        <f ca="1">- Facebook groups/pages  - Friends</f>
        <v>#NAME?</v>
      </c>
      <c r="CF589">
        <v>1</v>
      </c>
      <c r="CG589">
        <v>0</v>
      </c>
      <c r="CH589">
        <v>0</v>
      </c>
      <c r="CI589">
        <v>0</v>
      </c>
      <c r="CJ589">
        <v>0</v>
      </c>
      <c r="CK589">
        <v>1</v>
      </c>
      <c r="CL589">
        <v>0</v>
      </c>
      <c r="CN589" t="s">
        <v>109</v>
      </c>
      <c r="CO589" t="s">
        <v>110</v>
      </c>
      <c r="CP589" t="s">
        <v>111</v>
      </c>
      <c r="CQ589">
        <v>4151808</v>
      </c>
      <c r="CR589" t="s">
        <v>1746</v>
      </c>
      <c r="CS589" t="s">
        <v>1747</v>
      </c>
      <c r="CT589">
        <v>589</v>
      </c>
    </row>
    <row r="590" spans="1:98">
      <c r="A590">
        <v>589</v>
      </c>
      <c r="B590" t="s">
        <v>97</v>
      </c>
      <c r="C590">
        <v>32</v>
      </c>
      <c r="D590" t="s">
        <v>98</v>
      </c>
      <c r="E590" t="s">
        <v>177</v>
      </c>
      <c r="F590" t="s">
        <v>100</v>
      </c>
      <c r="G590" t="s">
        <v>117</v>
      </c>
      <c r="J590" t="s">
        <v>103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1</v>
      </c>
      <c r="Q590">
        <v>0</v>
      </c>
      <c r="R590">
        <v>0</v>
      </c>
      <c r="X590" t="s">
        <v>292</v>
      </c>
      <c r="Y590">
        <v>1</v>
      </c>
      <c r="Z590">
        <v>0</v>
      </c>
      <c r="AA590">
        <v>0</v>
      </c>
      <c r="AB590">
        <v>1</v>
      </c>
      <c r="AC590">
        <v>1</v>
      </c>
      <c r="AD590">
        <v>0</v>
      </c>
      <c r="AE590">
        <v>0</v>
      </c>
      <c r="AG590" t="s">
        <v>120</v>
      </c>
      <c r="AH590" t="s">
        <v>193</v>
      </c>
      <c r="AI590">
        <v>0</v>
      </c>
      <c r="AJ590">
        <v>1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BA590" t="s">
        <v>107</v>
      </c>
      <c r="BB590" t="e">
        <f ca="1">- Useful but _xludf.not as good as a regular degree</f>
        <v>#NAME?</v>
      </c>
      <c r="BD590" t="e">
        <f ca="1">- Project Management / Accountancy - Nursing / medical care</f>
        <v>#NAME?</v>
      </c>
      <c r="BE590">
        <v>0</v>
      </c>
      <c r="BF590">
        <v>0</v>
      </c>
      <c r="BG590">
        <v>1</v>
      </c>
      <c r="BH590">
        <v>0</v>
      </c>
      <c r="BI590">
        <v>1</v>
      </c>
      <c r="BJ590">
        <v>0</v>
      </c>
      <c r="BK590">
        <v>0</v>
      </c>
      <c r="BL590">
        <v>0</v>
      </c>
      <c r="BN590" t="s">
        <v>107</v>
      </c>
      <c r="BQ590" t="e">
        <f ca="1">- Donâ€™t know how to _xludf.find/enroll in a suitable program</f>
        <v>#NAME?</v>
      </c>
      <c r="BR590">
        <v>0</v>
      </c>
      <c r="BS590">
        <v>0</v>
      </c>
      <c r="BT590">
        <v>0</v>
      </c>
      <c r="BU590">
        <v>1</v>
      </c>
      <c r="BV590">
        <v>0</v>
      </c>
      <c r="BW590">
        <v>0</v>
      </c>
      <c r="BX590" t="s">
        <v>108</v>
      </c>
      <c r="BY590" t="s">
        <v>338</v>
      </c>
      <c r="BZ590">
        <v>0</v>
      </c>
      <c r="CA590">
        <v>0</v>
      </c>
      <c r="CB590">
        <v>0</v>
      </c>
      <c r="CC590">
        <v>1</v>
      </c>
      <c r="CD590">
        <v>1</v>
      </c>
      <c r="CE590" t="e">
        <f ca="1">- Friends - Teachers</f>
        <v>#NAME?</v>
      </c>
      <c r="CF590">
        <v>1</v>
      </c>
      <c r="CG590">
        <v>0</v>
      </c>
      <c r="CH590">
        <v>1</v>
      </c>
      <c r="CI590">
        <v>0</v>
      </c>
      <c r="CJ590">
        <v>0</v>
      </c>
      <c r="CK590">
        <v>0</v>
      </c>
      <c r="CL590">
        <v>0</v>
      </c>
      <c r="CN590" t="s">
        <v>109</v>
      </c>
      <c r="CO590" t="s">
        <v>110</v>
      </c>
      <c r="CP590" t="s">
        <v>111</v>
      </c>
      <c r="CQ590">
        <v>4151830</v>
      </c>
      <c r="CR590" t="s">
        <v>1748</v>
      </c>
      <c r="CS590" t="s">
        <v>1749</v>
      </c>
      <c r="CT590">
        <v>590</v>
      </c>
    </row>
    <row r="591" spans="1:98">
      <c r="A591">
        <v>590</v>
      </c>
      <c r="B591" t="s">
        <v>97</v>
      </c>
      <c r="C591">
        <v>21</v>
      </c>
      <c r="D591" t="s">
        <v>115</v>
      </c>
      <c r="E591" t="s">
        <v>162</v>
      </c>
      <c r="F591" t="s">
        <v>169</v>
      </c>
      <c r="G591" t="s">
        <v>117</v>
      </c>
      <c r="J591" t="s">
        <v>492</v>
      </c>
      <c r="K591">
        <v>0</v>
      </c>
      <c r="L591">
        <v>0</v>
      </c>
      <c r="M591">
        <v>0</v>
      </c>
      <c r="N591">
        <v>0</v>
      </c>
      <c r="O591">
        <v>1</v>
      </c>
      <c r="P591">
        <v>1</v>
      </c>
      <c r="Q591">
        <v>0</v>
      </c>
      <c r="R591">
        <v>0</v>
      </c>
      <c r="X591" t="s">
        <v>136</v>
      </c>
      <c r="Y591">
        <v>0</v>
      </c>
      <c r="Z591">
        <v>0</v>
      </c>
      <c r="AA591">
        <v>0</v>
      </c>
      <c r="AB591">
        <v>1</v>
      </c>
      <c r="AC591">
        <v>1</v>
      </c>
      <c r="AD591">
        <v>0</v>
      </c>
      <c r="AE591">
        <v>0</v>
      </c>
      <c r="AG591" t="s">
        <v>128</v>
      </c>
      <c r="AH591" t="s">
        <v>129</v>
      </c>
      <c r="AI591">
        <v>0</v>
      </c>
      <c r="AJ591">
        <v>1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BA591" t="s">
        <v>107</v>
      </c>
      <c r="BB591" t="e">
        <f ca="1">- Useful but _xludf.not as good as a regular degree</f>
        <v>#NAME?</v>
      </c>
      <c r="BD591" t="s">
        <v>139</v>
      </c>
      <c r="BE591">
        <v>0</v>
      </c>
      <c r="BF591">
        <v>1</v>
      </c>
      <c r="BG591">
        <v>0</v>
      </c>
      <c r="BH591">
        <v>0</v>
      </c>
      <c r="BI591">
        <v>0</v>
      </c>
      <c r="BJ591">
        <v>0</v>
      </c>
      <c r="BK591">
        <v>0</v>
      </c>
      <c r="BL591">
        <v>0</v>
      </c>
      <c r="BM591" t="s">
        <v>1750</v>
      </c>
      <c r="BN591" t="s">
        <v>107</v>
      </c>
      <c r="BQ591" t="e">
        <f ca="1">- Cannot afford The courses</f>
        <v>#NAME?</v>
      </c>
      <c r="BR591">
        <v>0</v>
      </c>
      <c r="BS591">
        <v>0</v>
      </c>
      <c r="BT591">
        <v>0</v>
      </c>
      <c r="BU591">
        <v>0</v>
      </c>
      <c r="BV591">
        <v>1</v>
      </c>
      <c r="BW591">
        <v>0</v>
      </c>
      <c r="BX591" t="s">
        <v>108</v>
      </c>
      <c r="BY591" t="s">
        <v>199</v>
      </c>
      <c r="BZ591">
        <v>1</v>
      </c>
      <c r="CA591">
        <v>0</v>
      </c>
      <c r="CB591">
        <v>0</v>
      </c>
      <c r="CC591">
        <v>0</v>
      </c>
      <c r="CD591">
        <v>1</v>
      </c>
      <c r="CE591" t="e">
        <f ca="1">- Facebook groups/pages  - Friends</f>
        <v>#NAME?</v>
      </c>
      <c r="CF591">
        <v>1</v>
      </c>
      <c r="CG591">
        <v>0</v>
      </c>
      <c r="CH591">
        <v>0</v>
      </c>
      <c r="CI591">
        <v>0</v>
      </c>
      <c r="CJ591">
        <v>0</v>
      </c>
      <c r="CK591">
        <v>1</v>
      </c>
      <c r="CL591">
        <v>0</v>
      </c>
      <c r="CN591" t="s">
        <v>109</v>
      </c>
      <c r="CO591" t="s">
        <v>110</v>
      </c>
      <c r="CP591" t="s">
        <v>111</v>
      </c>
      <c r="CQ591">
        <v>4151849</v>
      </c>
      <c r="CR591" t="s">
        <v>1751</v>
      </c>
      <c r="CS591" t="s">
        <v>1752</v>
      </c>
      <c r="CT591">
        <v>591</v>
      </c>
    </row>
    <row r="592" spans="1:98">
      <c r="A592">
        <v>591</v>
      </c>
      <c r="B592" t="s">
        <v>224</v>
      </c>
      <c r="C592">
        <v>25</v>
      </c>
      <c r="D592" t="s">
        <v>98</v>
      </c>
      <c r="E592" t="s">
        <v>177</v>
      </c>
      <c r="F592" t="s">
        <v>169</v>
      </c>
      <c r="G592" t="s">
        <v>117</v>
      </c>
      <c r="J592" t="s">
        <v>467</v>
      </c>
      <c r="K592">
        <v>0</v>
      </c>
      <c r="L592">
        <v>0</v>
      </c>
      <c r="M592">
        <v>1</v>
      </c>
      <c r="N592">
        <v>0</v>
      </c>
      <c r="O592">
        <v>1</v>
      </c>
      <c r="P592">
        <v>0</v>
      </c>
      <c r="Q592">
        <v>0</v>
      </c>
      <c r="R592">
        <v>0</v>
      </c>
      <c r="X592" t="s">
        <v>327</v>
      </c>
      <c r="Y592">
        <v>0</v>
      </c>
      <c r="Z592">
        <v>1</v>
      </c>
      <c r="AA592">
        <v>0</v>
      </c>
      <c r="AB592">
        <v>0</v>
      </c>
      <c r="AC592">
        <v>0</v>
      </c>
      <c r="AD592">
        <v>0</v>
      </c>
      <c r="AE592">
        <v>0</v>
      </c>
      <c r="AG592" t="s">
        <v>120</v>
      </c>
      <c r="AH592" t="s">
        <v>184</v>
      </c>
      <c r="AI592">
        <v>1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R592" t="s">
        <v>107</v>
      </c>
      <c r="AS592" t="e">
        <f ca="1">- Donâ€™t Have family in Syria to _xludf.help me</f>
        <v>#NAME?</v>
      </c>
      <c r="AT592">
        <v>0</v>
      </c>
      <c r="AU592">
        <v>0</v>
      </c>
      <c r="AV592">
        <v>0</v>
      </c>
      <c r="AW592">
        <v>1</v>
      </c>
      <c r="AX592">
        <v>0</v>
      </c>
      <c r="AY592">
        <v>0</v>
      </c>
      <c r="BA592" t="s">
        <v>107</v>
      </c>
      <c r="BB592" t="e">
        <f ca="1">- Useful but _xludf.not as good as a regular degree</f>
        <v>#NAME?</v>
      </c>
      <c r="BD592" t="e">
        <f ca="1">- Project Management / Accountancy - Tourism / Restaurant _xludf.and hotel Management - Nursing / medical care</f>
        <v>#NAME?</v>
      </c>
      <c r="BE592">
        <v>0</v>
      </c>
      <c r="BF592">
        <v>0</v>
      </c>
      <c r="BG592">
        <v>1</v>
      </c>
      <c r="BH592">
        <v>1</v>
      </c>
      <c r="BI592">
        <v>1</v>
      </c>
      <c r="BJ592">
        <v>0</v>
      </c>
      <c r="BK592">
        <v>0</v>
      </c>
      <c r="BL592">
        <v>0</v>
      </c>
      <c r="BN592" t="s">
        <v>107</v>
      </c>
      <c r="BQ592" t="e">
        <f ca="1">- Donâ€™t know how to _xludf.find/enroll in a suitable program</f>
        <v>#NAME?</v>
      </c>
      <c r="BR592">
        <v>0</v>
      </c>
      <c r="BS592">
        <v>0</v>
      </c>
      <c r="BT592">
        <v>0</v>
      </c>
      <c r="BU592">
        <v>1</v>
      </c>
      <c r="BV592">
        <v>0</v>
      </c>
      <c r="BW592">
        <v>0</v>
      </c>
      <c r="BX592" t="s">
        <v>179</v>
      </c>
      <c r="BY592" t="s">
        <v>199</v>
      </c>
      <c r="BZ592">
        <v>1</v>
      </c>
      <c r="CA592">
        <v>0</v>
      </c>
      <c r="CB592">
        <v>0</v>
      </c>
      <c r="CC592">
        <v>0</v>
      </c>
      <c r="CD592">
        <v>1</v>
      </c>
      <c r="CE592" t="s">
        <v>139</v>
      </c>
      <c r="CF592">
        <v>0</v>
      </c>
      <c r="CG592">
        <v>0</v>
      </c>
      <c r="CH592">
        <v>0</v>
      </c>
      <c r="CI592">
        <v>0</v>
      </c>
      <c r="CJ592">
        <v>0</v>
      </c>
      <c r="CK592">
        <v>0</v>
      </c>
      <c r="CL592">
        <v>1</v>
      </c>
      <c r="CN592" t="s">
        <v>109</v>
      </c>
      <c r="CO592" t="s">
        <v>110</v>
      </c>
      <c r="CP592" t="s">
        <v>111</v>
      </c>
      <c r="CQ592">
        <v>4151851</v>
      </c>
      <c r="CR592" t="s">
        <v>1753</v>
      </c>
      <c r="CS592" t="s">
        <v>1754</v>
      </c>
      <c r="CT592">
        <v>592</v>
      </c>
    </row>
    <row r="593" spans="1:98">
      <c r="A593">
        <v>592</v>
      </c>
      <c r="B593" t="s">
        <v>349</v>
      </c>
      <c r="C593">
        <v>23</v>
      </c>
      <c r="D593" t="s">
        <v>115</v>
      </c>
      <c r="E593" t="s">
        <v>156</v>
      </c>
      <c r="F593" t="s">
        <v>100</v>
      </c>
      <c r="G593" t="s">
        <v>117</v>
      </c>
      <c r="J593" t="s">
        <v>334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1</v>
      </c>
      <c r="R593">
        <v>1</v>
      </c>
      <c r="X593" t="s">
        <v>523</v>
      </c>
      <c r="Y593">
        <v>1</v>
      </c>
      <c r="Z593">
        <v>0</v>
      </c>
      <c r="AA593">
        <v>0</v>
      </c>
      <c r="AB593">
        <v>1</v>
      </c>
      <c r="AC593">
        <v>0</v>
      </c>
      <c r="AD593">
        <v>1</v>
      </c>
      <c r="AE593">
        <v>0</v>
      </c>
      <c r="AG593" t="s">
        <v>128</v>
      </c>
      <c r="AH593" t="s">
        <v>216</v>
      </c>
      <c r="AI593">
        <v>0</v>
      </c>
      <c r="AJ593">
        <v>1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1</v>
      </c>
      <c r="BA593" t="s">
        <v>107</v>
      </c>
      <c r="BB593" t="e">
        <f ca="1">- Very Useful _xludf.and provides a job opportunity _xludf.right away.</f>
        <v>#NAME?</v>
      </c>
      <c r="BD593" t="e">
        <f ca="1">- Project Management / Accountancy - Nursing / medical care</f>
        <v>#NAME?</v>
      </c>
      <c r="BE593">
        <v>0</v>
      </c>
      <c r="BF593">
        <v>0</v>
      </c>
      <c r="BG593">
        <v>1</v>
      </c>
      <c r="BH593">
        <v>0</v>
      </c>
      <c r="BI593">
        <v>1</v>
      </c>
      <c r="BJ593">
        <v>0</v>
      </c>
      <c r="BK593">
        <v>0</v>
      </c>
      <c r="BL593">
        <v>0</v>
      </c>
      <c r="BN593" t="s">
        <v>106</v>
      </c>
      <c r="BO593" t="s">
        <v>139</v>
      </c>
      <c r="BP593" t="s">
        <v>1755</v>
      </c>
      <c r="BX593" t="s">
        <v>108</v>
      </c>
      <c r="BY593" t="s">
        <v>199</v>
      </c>
      <c r="BZ593">
        <v>1</v>
      </c>
      <c r="CA593">
        <v>0</v>
      </c>
      <c r="CB593">
        <v>0</v>
      </c>
      <c r="CC593">
        <v>0</v>
      </c>
      <c r="CD593">
        <v>1</v>
      </c>
      <c r="CE593" t="e">
        <f ca="1">- Facebook groups/pages  - Friends - Teachers</f>
        <v>#NAME?</v>
      </c>
      <c r="CF593">
        <v>1</v>
      </c>
      <c r="CG593">
        <v>0</v>
      </c>
      <c r="CH593">
        <v>1</v>
      </c>
      <c r="CI593">
        <v>0</v>
      </c>
      <c r="CJ593">
        <v>0</v>
      </c>
      <c r="CK593">
        <v>1</v>
      </c>
      <c r="CL593">
        <v>0</v>
      </c>
      <c r="CN593" t="s">
        <v>109</v>
      </c>
      <c r="CO593" t="s">
        <v>110</v>
      </c>
      <c r="CP593" t="s">
        <v>111</v>
      </c>
      <c r="CQ593">
        <v>4151861</v>
      </c>
      <c r="CR593" t="s">
        <v>1756</v>
      </c>
      <c r="CS593" t="s">
        <v>1757</v>
      </c>
      <c r="CT593">
        <v>593</v>
      </c>
    </row>
    <row r="594" spans="1:98">
      <c r="A594">
        <v>593</v>
      </c>
      <c r="B594" t="s">
        <v>97</v>
      </c>
      <c r="C594">
        <v>21</v>
      </c>
      <c r="D594" t="s">
        <v>98</v>
      </c>
      <c r="E594" t="s">
        <v>133</v>
      </c>
      <c r="F594" t="s">
        <v>125</v>
      </c>
      <c r="G594" t="s">
        <v>117</v>
      </c>
      <c r="J594" t="s">
        <v>208</v>
      </c>
      <c r="K594">
        <v>0</v>
      </c>
      <c r="L594">
        <v>0</v>
      </c>
      <c r="M594">
        <v>1</v>
      </c>
      <c r="N594">
        <v>0</v>
      </c>
      <c r="O594">
        <v>0</v>
      </c>
      <c r="P594">
        <v>0</v>
      </c>
      <c r="Q594">
        <v>1</v>
      </c>
      <c r="R594">
        <v>0</v>
      </c>
      <c r="X594" t="s">
        <v>136</v>
      </c>
      <c r="Y594">
        <v>0</v>
      </c>
      <c r="Z594">
        <v>0</v>
      </c>
      <c r="AA594">
        <v>0</v>
      </c>
      <c r="AB594">
        <v>1</v>
      </c>
      <c r="AC594">
        <v>1</v>
      </c>
      <c r="AD594">
        <v>0</v>
      </c>
      <c r="AE594">
        <v>0</v>
      </c>
      <c r="AG594" t="s">
        <v>137</v>
      </c>
      <c r="AH594" t="s">
        <v>129</v>
      </c>
      <c r="AI594">
        <v>0</v>
      </c>
      <c r="AJ594">
        <v>1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BA594" t="s">
        <v>106</v>
      </c>
      <c r="BB594" t="e">
        <f ca="1">- Useful but _xludf.not as good as a regular degree</f>
        <v>#NAME?</v>
      </c>
      <c r="BD594" t="e">
        <f ca="1">- Project Management / Accountancy   Other</f>
        <v>#NAME?</v>
      </c>
      <c r="BE594">
        <v>0</v>
      </c>
      <c r="BF594">
        <v>1</v>
      </c>
      <c r="BG594">
        <v>1</v>
      </c>
      <c r="BH594">
        <v>0</v>
      </c>
      <c r="BI594">
        <v>0</v>
      </c>
      <c r="BJ594">
        <v>0</v>
      </c>
      <c r="BK594">
        <v>0</v>
      </c>
      <c r="BL594">
        <v>0</v>
      </c>
      <c r="BM594" t="s">
        <v>1758</v>
      </c>
      <c r="BN594" t="s">
        <v>107</v>
      </c>
      <c r="BQ594" t="e">
        <f ca="1">- No internet connection / computer - Cannot afford The courses</f>
        <v>#NAME?</v>
      </c>
      <c r="BR594">
        <v>0</v>
      </c>
      <c r="BS594">
        <v>0</v>
      </c>
      <c r="BT594">
        <v>1</v>
      </c>
      <c r="BU594">
        <v>0</v>
      </c>
      <c r="BV594">
        <v>1</v>
      </c>
      <c r="BW594">
        <v>0</v>
      </c>
      <c r="BX594" t="s">
        <v>108</v>
      </c>
      <c r="BY594" t="s">
        <v>199</v>
      </c>
      <c r="BZ594">
        <v>1</v>
      </c>
      <c r="CA594">
        <v>0</v>
      </c>
      <c r="CB594">
        <v>0</v>
      </c>
      <c r="CC594">
        <v>0</v>
      </c>
      <c r="CD594">
        <v>1</v>
      </c>
      <c r="CE594" t="e">
        <f ca="1">- Facebook groups/pages  - Friends</f>
        <v>#NAME?</v>
      </c>
      <c r="CF594">
        <v>1</v>
      </c>
      <c r="CG594">
        <v>0</v>
      </c>
      <c r="CH594">
        <v>0</v>
      </c>
      <c r="CI594">
        <v>0</v>
      </c>
      <c r="CJ594">
        <v>0</v>
      </c>
      <c r="CK594">
        <v>1</v>
      </c>
      <c r="CL594">
        <v>0</v>
      </c>
      <c r="CN594" t="s">
        <v>109</v>
      </c>
      <c r="CO594" t="s">
        <v>110</v>
      </c>
      <c r="CP594" t="s">
        <v>111</v>
      </c>
      <c r="CQ594">
        <v>4152671</v>
      </c>
      <c r="CR594" t="s">
        <v>1759</v>
      </c>
      <c r="CS594" t="s">
        <v>1760</v>
      </c>
      <c r="CT594">
        <v>594</v>
      </c>
    </row>
    <row r="595" spans="1:98">
      <c r="A595">
        <v>594</v>
      </c>
      <c r="B595" t="s">
        <v>97</v>
      </c>
      <c r="C595">
        <v>22</v>
      </c>
      <c r="D595" t="s">
        <v>98</v>
      </c>
      <c r="E595" t="s">
        <v>177</v>
      </c>
      <c r="F595" t="s">
        <v>100</v>
      </c>
      <c r="G595" t="s">
        <v>117</v>
      </c>
      <c r="J595" t="s">
        <v>152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1</v>
      </c>
      <c r="X595" t="s">
        <v>136</v>
      </c>
      <c r="Y595">
        <v>0</v>
      </c>
      <c r="Z595">
        <v>0</v>
      </c>
      <c r="AA595">
        <v>0</v>
      </c>
      <c r="AB595">
        <v>1</v>
      </c>
      <c r="AC595">
        <v>1</v>
      </c>
      <c r="AD595">
        <v>0</v>
      </c>
      <c r="AE595">
        <v>0</v>
      </c>
      <c r="AG595" t="s">
        <v>120</v>
      </c>
      <c r="AH595" t="s">
        <v>569</v>
      </c>
      <c r="AI595">
        <v>0</v>
      </c>
      <c r="AJ595">
        <v>1</v>
      </c>
      <c r="AK595">
        <v>0</v>
      </c>
      <c r="AL595">
        <v>0</v>
      </c>
      <c r="AM595">
        <v>1</v>
      </c>
      <c r="AN595">
        <v>0</v>
      </c>
      <c r="AO595">
        <v>0</v>
      </c>
      <c r="AP595">
        <v>0</v>
      </c>
      <c r="BA595" t="s">
        <v>107</v>
      </c>
      <c r="BB595" t="e">
        <f ca="1">- Useful but _xludf.not as good as a regular degree</f>
        <v>#NAME?</v>
      </c>
      <c r="BD595" t="e">
        <f ca="1">- Nursing / medical care</f>
        <v>#NAME?</v>
      </c>
      <c r="BE595">
        <v>0</v>
      </c>
      <c r="BF595">
        <v>0</v>
      </c>
      <c r="BG595">
        <v>0</v>
      </c>
      <c r="BH595">
        <v>0</v>
      </c>
      <c r="BI595">
        <v>1</v>
      </c>
      <c r="BJ595">
        <v>0</v>
      </c>
      <c r="BK595">
        <v>0</v>
      </c>
      <c r="BL595">
        <v>0</v>
      </c>
      <c r="BN595" t="s">
        <v>107</v>
      </c>
      <c r="BQ595" t="e">
        <f ca="1">- _xludf.not available in subjects I want to study - _xludf.not available in _xludf.Arabic</f>
        <v>#NAME?</v>
      </c>
      <c r="BR595">
        <v>1</v>
      </c>
      <c r="BS595">
        <v>0</v>
      </c>
      <c r="BT595">
        <v>0</v>
      </c>
      <c r="BU595">
        <v>0</v>
      </c>
      <c r="BV595">
        <v>0</v>
      </c>
      <c r="BW595">
        <v>1</v>
      </c>
      <c r="BX595" t="s">
        <v>179</v>
      </c>
      <c r="BY595" t="e">
        <f ca="1">- Useful but _xludf.not as good as going to university</f>
        <v>#NAME?</v>
      </c>
      <c r="BZ595">
        <v>1</v>
      </c>
      <c r="CA595">
        <v>0</v>
      </c>
      <c r="CB595">
        <v>0</v>
      </c>
      <c r="CC595">
        <v>0</v>
      </c>
      <c r="CD595">
        <v>0</v>
      </c>
      <c r="CE595" t="e">
        <f ca="1">- Facebook groups/pages</f>
        <v>#NAME?</v>
      </c>
      <c r="CF595">
        <v>0</v>
      </c>
      <c r="CG595">
        <v>0</v>
      </c>
      <c r="CH595">
        <v>0</v>
      </c>
      <c r="CI595">
        <v>0</v>
      </c>
      <c r="CJ595">
        <v>0</v>
      </c>
      <c r="CK595">
        <v>1</v>
      </c>
      <c r="CL595">
        <v>0</v>
      </c>
      <c r="CN595" t="s">
        <v>109</v>
      </c>
      <c r="CO595" t="s">
        <v>110</v>
      </c>
      <c r="CP595" t="s">
        <v>111</v>
      </c>
      <c r="CQ595">
        <v>4151911</v>
      </c>
      <c r="CR595" t="s">
        <v>1761</v>
      </c>
      <c r="CS595" t="s">
        <v>1762</v>
      </c>
      <c r="CT595">
        <v>595</v>
      </c>
    </row>
    <row r="596" spans="1:98">
      <c r="A596">
        <v>595</v>
      </c>
      <c r="B596" t="s">
        <v>533</v>
      </c>
      <c r="C596">
        <v>18</v>
      </c>
      <c r="D596" t="s">
        <v>115</v>
      </c>
      <c r="E596" t="s">
        <v>156</v>
      </c>
      <c r="F596" t="s">
        <v>169</v>
      </c>
      <c r="G596" t="s">
        <v>207</v>
      </c>
      <c r="J596" t="s">
        <v>208</v>
      </c>
      <c r="K596">
        <v>0</v>
      </c>
      <c r="L596">
        <v>0</v>
      </c>
      <c r="M596">
        <v>1</v>
      </c>
      <c r="N596">
        <v>0</v>
      </c>
      <c r="O596">
        <v>0</v>
      </c>
      <c r="P596">
        <v>0</v>
      </c>
      <c r="Q596">
        <v>1</v>
      </c>
      <c r="R596">
        <v>0</v>
      </c>
      <c r="X596" t="s">
        <v>136</v>
      </c>
      <c r="Y596">
        <v>0</v>
      </c>
      <c r="Z596">
        <v>0</v>
      </c>
      <c r="AA596">
        <v>0</v>
      </c>
      <c r="AB596">
        <v>1</v>
      </c>
      <c r="AC596">
        <v>1</v>
      </c>
      <c r="AD596">
        <v>0</v>
      </c>
      <c r="AE596">
        <v>0</v>
      </c>
      <c r="AG596" t="s">
        <v>128</v>
      </c>
      <c r="AH596" t="s">
        <v>129</v>
      </c>
      <c r="AI596">
        <v>0</v>
      </c>
      <c r="AJ596">
        <v>1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BA596" t="s">
        <v>107</v>
      </c>
      <c r="BB596" t="e">
        <f ca="1">- Useful but _xludf.not as good as a regular degree</f>
        <v>#NAME?</v>
      </c>
      <c r="BD596" t="e">
        <f ca="1">- I am _xludf.not interested in vocational education</f>
        <v>#NAME?</v>
      </c>
      <c r="BE596">
        <v>1</v>
      </c>
      <c r="BF596">
        <v>0</v>
      </c>
      <c r="BG596">
        <v>0</v>
      </c>
      <c r="BH596">
        <v>0</v>
      </c>
      <c r="BI596">
        <v>0</v>
      </c>
      <c r="BJ596">
        <v>0</v>
      </c>
      <c r="BK596">
        <v>0</v>
      </c>
      <c r="BL596">
        <v>0</v>
      </c>
      <c r="BN596" t="s">
        <v>107</v>
      </c>
      <c r="BQ596" t="e">
        <f ca="1">- Do _xludf.not _xludf.count towards a recognized qualification - Donâ€™t know how to _xludf.find/enroll in a suitable program</f>
        <v>#NAME?</v>
      </c>
      <c r="BR596">
        <v>0</v>
      </c>
      <c r="BS596">
        <v>1</v>
      </c>
      <c r="BT596">
        <v>0</v>
      </c>
      <c r="BU596">
        <v>1</v>
      </c>
      <c r="BV596">
        <v>0</v>
      </c>
      <c r="BW596">
        <v>0</v>
      </c>
      <c r="BX596" t="s">
        <v>108</v>
      </c>
      <c r="BY596" t="e">
        <f ca="1">- Useful but _xludf.not as good as going to university  - Difficult to access</f>
        <v>#NAME?</v>
      </c>
      <c r="BZ596">
        <v>1</v>
      </c>
      <c r="CA596">
        <v>0</v>
      </c>
      <c r="CB596">
        <v>0</v>
      </c>
      <c r="CC596">
        <v>1</v>
      </c>
      <c r="CD596">
        <v>0</v>
      </c>
      <c r="CE596" t="e">
        <f ca="1">- Facebook groups/pages    Other</f>
        <v>#NAME?</v>
      </c>
      <c r="CF596">
        <v>0</v>
      </c>
      <c r="CG596">
        <v>0</v>
      </c>
      <c r="CH596">
        <v>0</v>
      </c>
      <c r="CI596">
        <v>0</v>
      </c>
      <c r="CJ596">
        <v>0</v>
      </c>
      <c r="CK596">
        <v>1</v>
      </c>
      <c r="CL596">
        <v>1</v>
      </c>
      <c r="CM596" t="s">
        <v>1763</v>
      </c>
      <c r="CN596" t="s">
        <v>109</v>
      </c>
      <c r="CO596" t="s">
        <v>110</v>
      </c>
      <c r="CP596" t="s">
        <v>111</v>
      </c>
      <c r="CQ596">
        <v>4151940</v>
      </c>
      <c r="CR596" t="s">
        <v>1764</v>
      </c>
      <c r="CS596" t="s">
        <v>1765</v>
      </c>
      <c r="CT596">
        <v>596</v>
      </c>
    </row>
    <row r="597" spans="1:98">
      <c r="A597">
        <v>596</v>
      </c>
      <c r="B597" t="s">
        <v>245</v>
      </c>
      <c r="C597">
        <v>26</v>
      </c>
      <c r="D597" t="s">
        <v>115</v>
      </c>
      <c r="E597" t="s">
        <v>177</v>
      </c>
      <c r="F597" t="s">
        <v>100</v>
      </c>
      <c r="G597" t="s">
        <v>117</v>
      </c>
      <c r="J597" t="s">
        <v>506</v>
      </c>
      <c r="K597">
        <v>0</v>
      </c>
      <c r="L597">
        <v>0</v>
      </c>
      <c r="M597">
        <v>0</v>
      </c>
      <c r="N597">
        <v>1</v>
      </c>
      <c r="O597">
        <v>0</v>
      </c>
      <c r="P597">
        <v>1</v>
      </c>
      <c r="Q597">
        <v>0</v>
      </c>
      <c r="R597">
        <v>0</v>
      </c>
      <c r="X597" t="s">
        <v>263</v>
      </c>
      <c r="Y597">
        <v>1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G597" t="s">
        <v>120</v>
      </c>
      <c r="AH597" t="s">
        <v>129</v>
      </c>
      <c r="AI597">
        <v>0</v>
      </c>
      <c r="AJ597">
        <v>1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BA597" t="s">
        <v>107</v>
      </c>
      <c r="BB597" t="e">
        <f ca="1">- Useful but _xludf.not as good as a regular degree</f>
        <v>#NAME?</v>
      </c>
      <c r="BD597" t="e">
        <f ca="1">- Mechanics _xludf.and machinery- Project Management / Accountancy - Tourism / Restaurant _xludf.and hotel Management</f>
        <v>#NAME?</v>
      </c>
      <c r="BE597">
        <v>0</v>
      </c>
      <c r="BF597">
        <v>0</v>
      </c>
      <c r="BG597">
        <v>1</v>
      </c>
      <c r="BH597">
        <v>1</v>
      </c>
      <c r="BI597">
        <v>0</v>
      </c>
      <c r="BJ597">
        <v>0</v>
      </c>
      <c r="BK597">
        <v>1</v>
      </c>
      <c r="BL597">
        <v>0</v>
      </c>
      <c r="BN597" t="s">
        <v>107</v>
      </c>
      <c r="BQ597" t="e">
        <f ca="1">- Do _xludf.not _xludf.count towards a recognized qualification - Donâ€™t know how to _xludf.find/enroll in a suitable program</f>
        <v>#NAME?</v>
      </c>
      <c r="BR597">
        <v>0</v>
      </c>
      <c r="BS597">
        <v>1</v>
      </c>
      <c r="BT597">
        <v>0</v>
      </c>
      <c r="BU597">
        <v>1</v>
      </c>
      <c r="BV597">
        <v>0</v>
      </c>
      <c r="BW597">
        <v>0</v>
      </c>
      <c r="BX597" t="s">
        <v>233</v>
      </c>
      <c r="BY597" t="e">
        <f ca="1">- Useful but _xludf.not as good as going to university</f>
        <v>#NAME?</v>
      </c>
      <c r="BZ597">
        <v>1</v>
      </c>
      <c r="CA597">
        <v>0</v>
      </c>
      <c r="CB597">
        <v>0</v>
      </c>
      <c r="CC597">
        <v>0</v>
      </c>
      <c r="CD597">
        <v>0</v>
      </c>
      <c r="CE597" t="e">
        <f ca="1">- Facebook groups/pages  - Friends</f>
        <v>#NAME?</v>
      </c>
      <c r="CF597">
        <v>1</v>
      </c>
      <c r="CG597">
        <v>0</v>
      </c>
      <c r="CH597">
        <v>0</v>
      </c>
      <c r="CI597">
        <v>0</v>
      </c>
      <c r="CJ597">
        <v>0</v>
      </c>
      <c r="CK597">
        <v>1</v>
      </c>
      <c r="CL597">
        <v>0</v>
      </c>
      <c r="CN597" t="s">
        <v>109</v>
      </c>
      <c r="CO597" t="s">
        <v>110</v>
      </c>
      <c r="CP597" t="s">
        <v>111</v>
      </c>
      <c r="CQ597">
        <v>4151944</v>
      </c>
      <c r="CR597" t="s">
        <v>1766</v>
      </c>
      <c r="CS597" t="s">
        <v>1767</v>
      </c>
      <c r="CT597">
        <v>597</v>
      </c>
    </row>
    <row r="598" spans="1:98">
      <c r="A598">
        <v>597</v>
      </c>
      <c r="B598" t="s">
        <v>114</v>
      </c>
      <c r="C598">
        <v>18</v>
      </c>
      <c r="D598" t="s">
        <v>98</v>
      </c>
      <c r="E598" t="s">
        <v>156</v>
      </c>
      <c r="F598" t="s">
        <v>183</v>
      </c>
      <c r="G598" t="s">
        <v>117</v>
      </c>
      <c r="J598" t="s">
        <v>334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1</v>
      </c>
      <c r="R598">
        <v>1</v>
      </c>
      <c r="X598" t="s">
        <v>308</v>
      </c>
      <c r="Y598">
        <v>0</v>
      </c>
      <c r="Z598">
        <v>0</v>
      </c>
      <c r="AA598">
        <v>0</v>
      </c>
      <c r="AB598">
        <v>0</v>
      </c>
      <c r="AC598">
        <v>1</v>
      </c>
      <c r="AD598">
        <v>0</v>
      </c>
      <c r="AE598">
        <v>0</v>
      </c>
      <c r="AG598" t="s">
        <v>128</v>
      </c>
      <c r="AH598" t="s">
        <v>129</v>
      </c>
      <c r="AI598">
        <v>0</v>
      </c>
      <c r="AJ598">
        <v>1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BA598" t="s">
        <v>107</v>
      </c>
      <c r="BB598" t="e">
        <f ca="1">- Useful but _xludf.not as good as a regular degree</f>
        <v>#NAME?</v>
      </c>
      <c r="BD598" t="e">
        <f ca="1">- Project Management / Accountancy - Tourism / Restaurant _xludf.and hotel Management</f>
        <v>#NAME?</v>
      </c>
      <c r="BE598">
        <v>0</v>
      </c>
      <c r="BF598">
        <v>0</v>
      </c>
      <c r="BG598">
        <v>1</v>
      </c>
      <c r="BH598">
        <v>1</v>
      </c>
      <c r="BI598">
        <v>0</v>
      </c>
      <c r="BJ598">
        <v>0</v>
      </c>
      <c r="BK598">
        <v>0</v>
      </c>
      <c r="BL598">
        <v>0</v>
      </c>
      <c r="BN598" t="s">
        <v>107</v>
      </c>
      <c r="BQ598" t="e">
        <f ca="1">- _xludf.not available in subjects I want to study - Donâ€™t know how to _xludf.find/enroll in a suitable program</f>
        <v>#NAME?</v>
      </c>
      <c r="BR598">
        <v>1</v>
      </c>
      <c r="BS598">
        <v>0</v>
      </c>
      <c r="BT598">
        <v>0</v>
      </c>
      <c r="BU598">
        <v>1</v>
      </c>
      <c r="BV598">
        <v>0</v>
      </c>
      <c r="BW598">
        <v>0</v>
      </c>
      <c r="BX598" t="s">
        <v>179</v>
      </c>
      <c r="BY598" t="e">
        <f ca="1">- Too Difficult to study alone</f>
        <v>#NAME?</v>
      </c>
      <c r="BZ598">
        <v>0</v>
      </c>
      <c r="CA598">
        <v>0</v>
      </c>
      <c r="CB598">
        <v>0</v>
      </c>
      <c r="CC598">
        <v>0</v>
      </c>
      <c r="CD598">
        <v>1</v>
      </c>
      <c r="CE598" t="e">
        <f ca="1">- Facebook groups/pages  - Teachers</f>
        <v>#NAME?</v>
      </c>
      <c r="CF598">
        <v>0</v>
      </c>
      <c r="CG598">
        <v>0</v>
      </c>
      <c r="CH598">
        <v>1</v>
      </c>
      <c r="CI598">
        <v>0</v>
      </c>
      <c r="CJ598">
        <v>0</v>
      </c>
      <c r="CK598">
        <v>1</v>
      </c>
      <c r="CL598">
        <v>0</v>
      </c>
      <c r="CN598" t="s">
        <v>109</v>
      </c>
      <c r="CO598" t="s">
        <v>110</v>
      </c>
      <c r="CP598" t="s">
        <v>111</v>
      </c>
      <c r="CQ598">
        <v>4151985</v>
      </c>
      <c r="CR598" t="s">
        <v>1768</v>
      </c>
      <c r="CS598" t="s">
        <v>1769</v>
      </c>
      <c r="CT598">
        <v>598</v>
      </c>
    </row>
    <row r="599" spans="1:98">
      <c r="A599">
        <v>598</v>
      </c>
      <c r="B599" t="s">
        <v>97</v>
      </c>
      <c r="C599">
        <v>21</v>
      </c>
      <c r="D599" t="s">
        <v>115</v>
      </c>
      <c r="E599" t="s">
        <v>133</v>
      </c>
      <c r="F599" t="s">
        <v>100</v>
      </c>
      <c r="G599" t="s">
        <v>117</v>
      </c>
      <c r="J599" t="s">
        <v>139</v>
      </c>
      <c r="K599">
        <v>1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T599" t="s">
        <v>357</v>
      </c>
      <c r="X599" t="s">
        <v>209</v>
      </c>
      <c r="Y599">
        <v>0</v>
      </c>
      <c r="Z599">
        <v>0</v>
      </c>
      <c r="AA599">
        <v>0</v>
      </c>
      <c r="AB599">
        <v>1</v>
      </c>
      <c r="AC599">
        <v>0</v>
      </c>
      <c r="AD599">
        <v>1</v>
      </c>
      <c r="AE599">
        <v>0</v>
      </c>
      <c r="AG599" t="s">
        <v>137</v>
      </c>
      <c r="AH599" t="s">
        <v>350</v>
      </c>
      <c r="AI599">
        <v>0</v>
      </c>
      <c r="AJ599">
        <v>1</v>
      </c>
      <c r="AK599">
        <v>0</v>
      </c>
      <c r="AL599">
        <v>1</v>
      </c>
      <c r="AM599">
        <v>0</v>
      </c>
      <c r="AN599">
        <v>0</v>
      </c>
      <c r="AO599">
        <v>0</v>
      </c>
      <c r="AP599">
        <v>1</v>
      </c>
      <c r="BA599" t="s">
        <v>107</v>
      </c>
      <c r="BB599" t="e">
        <f ca="1">- Useful but _xludf.not as good as a regular degree</f>
        <v>#NAME?</v>
      </c>
      <c r="BD599" t="e">
        <f ca="1">- Project Management / Accountancy</f>
        <v>#NAME?</v>
      </c>
      <c r="BE599">
        <v>0</v>
      </c>
      <c r="BF599">
        <v>0</v>
      </c>
      <c r="BG599">
        <v>1</v>
      </c>
      <c r="BH599">
        <v>0</v>
      </c>
      <c r="BI599">
        <v>0</v>
      </c>
      <c r="BJ599">
        <v>0</v>
      </c>
      <c r="BK599">
        <v>0</v>
      </c>
      <c r="BL599">
        <v>0</v>
      </c>
      <c r="BN599" t="s">
        <v>107</v>
      </c>
      <c r="BQ599" t="e">
        <f ca="1">- Do _xludf.not _xludf.count towards a recognized qualification - Cannot afford The courses</f>
        <v>#NAME?</v>
      </c>
      <c r="BR599">
        <v>0</v>
      </c>
      <c r="BS599">
        <v>1</v>
      </c>
      <c r="BT599">
        <v>0</v>
      </c>
      <c r="BU599">
        <v>0</v>
      </c>
      <c r="BV599">
        <v>1</v>
      </c>
      <c r="BW599">
        <v>0</v>
      </c>
      <c r="BX599" t="s">
        <v>179</v>
      </c>
      <c r="BY599" t="e">
        <f ca="1">- Very Useful, as good as a regular degree</f>
        <v>#NAME?</v>
      </c>
      <c r="BZ599">
        <v>0</v>
      </c>
      <c r="CA599">
        <v>0</v>
      </c>
      <c r="CB599">
        <v>1</v>
      </c>
      <c r="CC599">
        <v>0</v>
      </c>
      <c r="CD599">
        <v>0</v>
      </c>
      <c r="CE599" t="e">
        <f ca="1">- Facebook groups/pages</f>
        <v>#NAME?</v>
      </c>
      <c r="CF599">
        <v>0</v>
      </c>
      <c r="CG599">
        <v>0</v>
      </c>
      <c r="CH599">
        <v>0</v>
      </c>
      <c r="CI599">
        <v>0</v>
      </c>
      <c r="CJ599">
        <v>0</v>
      </c>
      <c r="CK599">
        <v>1</v>
      </c>
      <c r="CL599">
        <v>0</v>
      </c>
      <c r="CN599" t="s">
        <v>109</v>
      </c>
      <c r="CO599" t="s">
        <v>110</v>
      </c>
      <c r="CP599" t="s">
        <v>111</v>
      </c>
      <c r="CQ599">
        <v>4151987</v>
      </c>
      <c r="CR599" t="s">
        <v>1770</v>
      </c>
      <c r="CS599" t="s">
        <v>1771</v>
      </c>
      <c r="CT599">
        <v>599</v>
      </c>
    </row>
    <row r="600" spans="1:98">
      <c r="A600">
        <v>599</v>
      </c>
      <c r="B600" t="s">
        <v>97</v>
      </c>
      <c r="C600">
        <v>19</v>
      </c>
      <c r="D600" t="s">
        <v>115</v>
      </c>
      <c r="E600" t="s">
        <v>133</v>
      </c>
      <c r="F600" t="s">
        <v>169</v>
      </c>
      <c r="G600" t="s">
        <v>117</v>
      </c>
      <c r="J600" t="s">
        <v>145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1</v>
      </c>
      <c r="R600">
        <v>0</v>
      </c>
      <c r="X600" t="s">
        <v>535</v>
      </c>
      <c r="Y600">
        <v>0</v>
      </c>
      <c r="Z600">
        <v>1</v>
      </c>
      <c r="AA600">
        <v>0</v>
      </c>
      <c r="AB600">
        <v>1</v>
      </c>
      <c r="AC600">
        <v>0</v>
      </c>
      <c r="AD600">
        <v>0</v>
      </c>
      <c r="AE600">
        <v>0</v>
      </c>
      <c r="AG600" t="s">
        <v>120</v>
      </c>
      <c r="AH600" t="s">
        <v>139</v>
      </c>
      <c r="AI600">
        <v>0</v>
      </c>
      <c r="AJ600">
        <v>0</v>
      </c>
      <c r="AK600">
        <v>1</v>
      </c>
      <c r="AL600">
        <v>0</v>
      </c>
      <c r="AM600">
        <v>0</v>
      </c>
      <c r="AN600">
        <v>0</v>
      </c>
      <c r="AO600">
        <v>0</v>
      </c>
      <c r="AP600">
        <v>0</v>
      </c>
      <c r="AQ600" t="s">
        <v>1772</v>
      </c>
      <c r="BA600" t="s">
        <v>107</v>
      </c>
      <c r="BB600" t="e">
        <f ca="1">- Very Useful _xludf.and provides a job opportunity _xludf.right away.</f>
        <v>#NAME?</v>
      </c>
      <c r="BD600" t="e">
        <f ca="1">- Construction (builder, carpenter, electrician, blacksmith) - Mechanics _xludf.and machinery</f>
        <v>#NAME?</v>
      </c>
      <c r="BE600">
        <v>0</v>
      </c>
      <c r="BF600">
        <v>0</v>
      </c>
      <c r="BG600">
        <v>0</v>
      </c>
      <c r="BH600">
        <v>0</v>
      </c>
      <c r="BI600">
        <v>0</v>
      </c>
      <c r="BJ600">
        <v>1</v>
      </c>
      <c r="BK600">
        <v>1</v>
      </c>
      <c r="BL600">
        <v>0</v>
      </c>
      <c r="BN600" t="s">
        <v>107</v>
      </c>
      <c r="BQ600" t="e">
        <f ca="1">- No internet connection / computer - _xludf.not available in _xludf.Arabic</f>
        <v>#NAME?</v>
      </c>
      <c r="BR600">
        <v>0</v>
      </c>
      <c r="BS600">
        <v>0</v>
      </c>
      <c r="BT600">
        <v>1</v>
      </c>
      <c r="BU600">
        <v>0</v>
      </c>
      <c r="BV600">
        <v>0</v>
      </c>
      <c r="BW600">
        <v>1</v>
      </c>
      <c r="BX600" t="s">
        <v>179</v>
      </c>
      <c r="BY600" t="s">
        <v>199</v>
      </c>
      <c r="BZ600">
        <v>1</v>
      </c>
      <c r="CA600">
        <v>0</v>
      </c>
      <c r="CB600">
        <v>0</v>
      </c>
      <c r="CC600">
        <v>0</v>
      </c>
      <c r="CD600">
        <v>1</v>
      </c>
      <c r="CE600" t="e">
        <f ca="1">- Facebook groups/pages  - Friends</f>
        <v>#NAME?</v>
      </c>
      <c r="CF600">
        <v>1</v>
      </c>
      <c r="CG600">
        <v>0</v>
      </c>
      <c r="CH600">
        <v>0</v>
      </c>
      <c r="CI600">
        <v>0</v>
      </c>
      <c r="CJ600">
        <v>0</v>
      </c>
      <c r="CK600">
        <v>1</v>
      </c>
      <c r="CL600">
        <v>0</v>
      </c>
      <c r="CN600" t="s">
        <v>109</v>
      </c>
      <c r="CO600" t="s">
        <v>110</v>
      </c>
      <c r="CP600" t="s">
        <v>111</v>
      </c>
      <c r="CQ600">
        <v>4152204</v>
      </c>
      <c r="CR600" t="s">
        <v>1773</v>
      </c>
      <c r="CS600" t="s">
        <v>1774</v>
      </c>
      <c r="CT600">
        <v>600</v>
      </c>
    </row>
    <row r="601" spans="1:98">
      <c r="A601">
        <v>600</v>
      </c>
      <c r="B601" t="s">
        <v>1775</v>
      </c>
      <c r="C601">
        <v>19</v>
      </c>
      <c r="D601" t="s">
        <v>115</v>
      </c>
      <c r="E601" t="s">
        <v>133</v>
      </c>
      <c r="F601" t="s">
        <v>169</v>
      </c>
      <c r="G601" t="s">
        <v>117</v>
      </c>
      <c r="J601" t="s">
        <v>356</v>
      </c>
      <c r="K601">
        <v>1</v>
      </c>
      <c r="L601">
        <v>0</v>
      </c>
      <c r="M601">
        <v>0</v>
      </c>
      <c r="N601">
        <v>1</v>
      </c>
      <c r="O601">
        <v>0</v>
      </c>
      <c r="P601">
        <v>0</v>
      </c>
      <c r="Q601">
        <v>0</v>
      </c>
      <c r="R601">
        <v>0</v>
      </c>
      <c r="T601" t="s">
        <v>215</v>
      </c>
      <c r="X601" t="s">
        <v>209</v>
      </c>
      <c r="Y601">
        <v>0</v>
      </c>
      <c r="Z601">
        <v>0</v>
      </c>
      <c r="AA601">
        <v>0</v>
      </c>
      <c r="AB601">
        <v>1</v>
      </c>
      <c r="AC601">
        <v>0</v>
      </c>
      <c r="AD601">
        <v>1</v>
      </c>
      <c r="AE601">
        <v>0</v>
      </c>
      <c r="AG601" t="s">
        <v>120</v>
      </c>
      <c r="AH601" t="s">
        <v>129</v>
      </c>
      <c r="AI601">
        <v>0</v>
      </c>
      <c r="AJ601">
        <v>1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  <c r="BA601" t="s">
        <v>107</v>
      </c>
      <c r="BB601" t="e">
        <f ca="1">- Very Useful _xludf.and provides a job opportunity _xludf.right away.</f>
        <v>#NAME?</v>
      </c>
      <c r="BD601" t="s">
        <v>139</v>
      </c>
      <c r="BE601">
        <v>0</v>
      </c>
      <c r="BF601">
        <v>1</v>
      </c>
      <c r="BG601">
        <v>0</v>
      </c>
      <c r="BH601">
        <v>0</v>
      </c>
      <c r="BI601">
        <v>0</v>
      </c>
      <c r="BJ601">
        <v>0</v>
      </c>
      <c r="BK601">
        <v>0</v>
      </c>
      <c r="BL601">
        <v>0</v>
      </c>
      <c r="BM601" t="s">
        <v>1776</v>
      </c>
      <c r="BN601" t="s">
        <v>107</v>
      </c>
      <c r="BQ601" t="e">
        <f ca="1">- No internet connection / computer - Cannot afford The courses</f>
        <v>#NAME?</v>
      </c>
      <c r="BR601">
        <v>0</v>
      </c>
      <c r="BS601">
        <v>0</v>
      </c>
      <c r="BT601">
        <v>1</v>
      </c>
      <c r="BU601">
        <v>0</v>
      </c>
      <c r="BV601">
        <v>1</v>
      </c>
      <c r="BW601">
        <v>0</v>
      </c>
      <c r="BX601" t="s">
        <v>108</v>
      </c>
      <c r="BY601" t="s">
        <v>199</v>
      </c>
      <c r="BZ601">
        <v>1</v>
      </c>
      <c r="CA601">
        <v>0</v>
      </c>
      <c r="CB601">
        <v>0</v>
      </c>
      <c r="CC601">
        <v>0</v>
      </c>
      <c r="CD601">
        <v>1</v>
      </c>
      <c r="CE601" t="e">
        <f ca="1">- Friends</f>
        <v>#NAME?</v>
      </c>
      <c r="CF601">
        <v>1</v>
      </c>
      <c r="CG601">
        <v>0</v>
      </c>
      <c r="CH601">
        <v>0</v>
      </c>
      <c r="CI601">
        <v>0</v>
      </c>
      <c r="CJ601">
        <v>0</v>
      </c>
      <c r="CK601">
        <v>0</v>
      </c>
      <c r="CL601">
        <v>0</v>
      </c>
      <c r="CN601" t="s">
        <v>109</v>
      </c>
      <c r="CO601" t="s">
        <v>110</v>
      </c>
      <c r="CP601" t="s">
        <v>111</v>
      </c>
      <c r="CQ601">
        <v>4152342</v>
      </c>
      <c r="CR601" t="s">
        <v>1777</v>
      </c>
      <c r="CS601" t="s">
        <v>1778</v>
      </c>
      <c r="CT601">
        <v>601</v>
      </c>
    </row>
    <row r="602" spans="1:98">
      <c r="A602">
        <v>601</v>
      </c>
      <c r="B602" t="s">
        <v>97</v>
      </c>
      <c r="C602">
        <v>23</v>
      </c>
      <c r="D602" t="s">
        <v>115</v>
      </c>
      <c r="E602" t="s">
        <v>151</v>
      </c>
      <c r="F602" t="s">
        <v>169</v>
      </c>
      <c r="G602" t="s">
        <v>117</v>
      </c>
      <c r="J602" t="s">
        <v>187</v>
      </c>
      <c r="K602">
        <v>0</v>
      </c>
      <c r="L602">
        <v>0</v>
      </c>
      <c r="M602">
        <v>1</v>
      </c>
      <c r="N602">
        <v>0</v>
      </c>
      <c r="O602">
        <v>0</v>
      </c>
      <c r="P602">
        <v>0</v>
      </c>
      <c r="Q602">
        <v>0</v>
      </c>
      <c r="R602">
        <v>0</v>
      </c>
      <c r="X602" t="s">
        <v>197</v>
      </c>
      <c r="Y602">
        <v>1</v>
      </c>
      <c r="Z602">
        <v>0</v>
      </c>
      <c r="AA602">
        <v>0</v>
      </c>
      <c r="AB602">
        <v>1</v>
      </c>
      <c r="AC602">
        <v>0</v>
      </c>
      <c r="AD602">
        <v>0</v>
      </c>
      <c r="AE602">
        <v>0</v>
      </c>
      <c r="AG602" t="s">
        <v>120</v>
      </c>
      <c r="AH602" t="s">
        <v>184</v>
      </c>
      <c r="AI602">
        <v>1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0</v>
      </c>
      <c r="AR602" t="s">
        <v>107</v>
      </c>
      <c r="AS602" t="e">
        <f ca="1">- Cannot contact public servants _xludf.or Teachers - Donâ€™t Have family in Syria to _xludf.help me</f>
        <v>#NAME?</v>
      </c>
      <c r="AT602">
        <v>0</v>
      </c>
      <c r="AU602">
        <v>0</v>
      </c>
      <c r="AV602">
        <v>1</v>
      </c>
      <c r="AW602">
        <v>1</v>
      </c>
      <c r="AX602">
        <v>0</v>
      </c>
      <c r="AY602">
        <v>0</v>
      </c>
      <c r="BA602" t="s">
        <v>107</v>
      </c>
      <c r="BB602" t="e">
        <f ca="1">- Useful but _xludf.not as good as a regular degree</f>
        <v>#NAME?</v>
      </c>
      <c r="BD602" t="e">
        <f ca="1">- Project Management / Accountancy - Tourism / Restaurant _xludf.and hotel Management</f>
        <v>#NAME?</v>
      </c>
      <c r="BE602">
        <v>0</v>
      </c>
      <c r="BF602">
        <v>0</v>
      </c>
      <c r="BG602">
        <v>1</v>
      </c>
      <c r="BH602">
        <v>1</v>
      </c>
      <c r="BI602">
        <v>0</v>
      </c>
      <c r="BJ602">
        <v>0</v>
      </c>
      <c r="BK602">
        <v>0</v>
      </c>
      <c r="BL602">
        <v>0</v>
      </c>
      <c r="BN602" t="s">
        <v>107</v>
      </c>
      <c r="BQ602" t="e">
        <f ca="1">- No internet connection / computer - Cannot afford The courses</f>
        <v>#NAME?</v>
      </c>
      <c r="BR602">
        <v>0</v>
      </c>
      <c r="BS602">
        <v>0</v>
      </c>
      <c r="BT602">
        <v>1</v>
      </c>
      <c r="BU602">
        <v>0</v>
      </c>
      <c r="BV602">
        <v>1</v>
      </c>
      <c r="BW602">
        <v>0</v>
      </c>
      <c r="BX602" t="s">
        <v>108</v>
      </c>
      <c r="BY602" t="e">
        <f ca="1">- Useful but _xludf.not as good as going to university</f>
        <v>#NAME?</v>
      </c>
      <c r="BZ602">
        <v>1</v>
      </c>
      <c r="CA602">
        <v>0</v>
      </c>
      <c r="CB602">
        <v>0</v>
      </c>
      <c r="CC602">
        <v>0</v>
      </c>
      <c r="CD602">
        <v>0</v>
      </c>
      <c r="CE602" t="e">
        <f ca="1">- Facebook groups/pages  - Teachers</f>
        <v>#NAME?</v>
      </c>
      <c r="CF602">
        <v>0</v>
      </c>
      <c r="CG602">
        <v>0</v>
      </c>
      <c r="CH602">
        <v>1</v>
      </c>
      <c r="CI602">
        <v>0</v>
      </c>
      <c r="CJ602">
        <v>0</v>
      </c>
      <c r="CK602">
        <v>1</v>
      </c>
      <c r="CL602">
        <v>0</v>
      </c>
      <c r="CN602" t="s">
        <v>109</v>
      </c>
      <c r="CO602" t="s">
        <v>110</v>
      </c>
      <c r="CP602" t="s">
        <v>111</v>
      </c>
      <c r="CQ602">
        <v>4152359</v>
      </c>
      <c r="CR602" t="s">
        <v>1779</v>
      </c>
      <c r="CS602" t="s">
        <v>1780</v>
      </c>
      <c r="CT602">
        <v>602</v>
      </c>
    </row>
    <row r="603" spans="1:98">
      <c r="A603">
        <v>602</v>
      </c>
      <c r="B603" t="s">
        <v>97</v>
      </c>
      <c r="C603">
        <v>26</v>
      </c>
      <c r="D603" t="s">
        <v>115</v>
      </c>
      <c r="E603" t="s">
        <v>133</v>
      </c>
      <c r="F603" t="s">
        <v>157</v>
      </c>
      <c r="G603" t="s">
        <v>117</v>
      </c>
      <c r="J603" t="s">
        <v>237</v>
      </c>
      <c r="K603">
        <v>0</v>
      </c>
      <c r="L603">
        <v>0</v>
      </c>
      <c r="M603">
        <v>1</v>
      </c>
      <c r="N603">
        <v>1</v>
      </c>
      <c r="O603">
        <v>0</v>
      </c>
      <c r="P603">
        <v>0</v>
      </c>
      <c r="Q603">
        <v>0</v>
      </c>
      <c r="R603">
        <v>0</v>
      </c>
      <c r="X603" t="s">
        <v>127</v>
      </c>
      <c r="Y603">
        <v>0</v>
      </c>
      <c r="Z603">
        <v>0</v>
      </c>
      <c r="AA603">
        <v>0</v>
      </c>
      <c r="AB603">
        <v>1</v>
      </c>
      <c r="AC603">
        <v>0</v>
      </c>
      <c r="AD603">
        <v>0</v>
      </c>
      <c r="AE603">
        <v>0</v>
      </c>
      <c r="AG603" t="s">
        <v>120</v>
      </c>
      <c r="AH603" t="s">
        <v>178</v>
      </c>
      <c r="AI603">
        <v>0</v>
      </c>
      <c r="AJ603">
        <v>0</v>
      </c>
      <c r="AK603">
        <v>0</v>
      </c>
      <c r="AL603">
        <v>1</v>
      </c>
      <c r="AM603">
        <v>0</v>
      </c>
      <c r="AN603">
        <v>0</v>
      </c>
      <c r="AO603">
        <v>1</v>
      </c>
      <c r="AP603">
        <v>0</v>
      </c>
      <c r="BA603" t="s">
        <v>107</v>
      </c>
      <c r="BB603" t="e">
        <f ca="1">- Useful but _xludf.not as good as a regular degree</f>
        <v>#NAME?</v>
      </c>
      <c r="BD603" t="e">
        <f ca="1">- Project Management / Accountancy</f>
        <v>#NAME?</v>
      </c>
      <c r="BE603">
        <v>0</v>
      </c>
      <c r="BF603">
        <v>0</v>
      </c>
      <c r="BG603">
        <v>1</v>
      </c>
      <c r="BH603">
        <v>0</v>
      </c>
      <c r="BI603">
        <v>0</v>
      </c>
      <c r="BJ603">
        <v>0</v>
      </c>
      <c r="BK603">
        <v>0</v>
      </c>
      <c r="BL603">
        <v>0</v>
      </c>
      <c r="BN603" t="s">
        <v>107</v>
      </c>
      <c r="BQ603" t="e">
        <f ca="1">- Do _xludf.not _xludf.count towards a recognized qualification - _xludf.not available in subjects I want to study</f>
        <v>#NAME?</v>
      </c>
      <c r="BR603">
        <v>1</v>
      </c>
      <c r="BS603">
        <v>1</v>
      </c>
      <c r="BT603">
        <v>0</v>
      </c>
      <c r="BU603">
        <v>0</v>
      </c>
      <c r="BV603">
        <v>0</v>
      </c>
      <c r="BW603">
        <v>0</v>
      </c>
      <c r="BX603" t="s">
        <v>108</v>
      </c>
      <c r="BY603" t="e">
        <f ca="1">- Useful but _xludf.not as good as going to university</f>
        <v>#NAME?</v>
      </c>
      <c r="BZ603">
        <v>1</v>
      </c>
      <c r="CA603">
        <v>0</v>
      </c>
      <c r="CB603">
        <v>0</v>
      </c>
      <c r="CC603">
        <v>0</v>
      </c>
      <c r="CD603">
        <v>0</v>
      </c>
      <c r="CE603" t="e">
        <f ca="1">- Facebook groups/pages</f>
        <v>#NAME?</v>
      </c>
      <c r="CF603">
        <v>0</v>
      </c>
      <c r="CG603">
        <v>0</v>
      </c>
      <c r="CH603">
        <v>0</v>
      </c>
      <c r="CI603">
        <v>0</v>
      </c>
      <c r="CJ603">
        <v>0</v>
      </c>
      <c r="CK603">
        <v>1</v>
      </c>
      <c r="CL603">
        <v>0</v>
      </c>
      <c r="CN603" t="s">
        <v>109</v>
      </c>
      <c r="CO603" t="s">
        <v>110</v>
      </c>
      <c r="CP603" t="s">
        <v>111</v>
      </c>
      <c r="CQ603">
        <v>4152418</v>
      </c>
      <c r="CR603" t="s">
        <v>1781</v>
      </c>
      <c r="CS603" t="s">
        <v>1782</v>
      </c>
      <c r="CT603">
        <v>603</v>
      </c>
    </row>
    <row r="604" spans="1:98">
      <c r="A604">
        <v>603</v>
      </c>
      <c r="B604" t="s">
        <v>1783</v>
      </c>
      <c r="C604">
        <v>22</v>
      </c>
      <c r="D604" t="s">
        <v>115</v>
      </c>
      <c r="E604" t="s">
        <v>177</v>
      </c>
      <c r="F604" t="s">
        <v>169</v>
      </c>
      <c r="G604" t="s">
        <v>117</v>
      </c>
      <c r="J604" t="s">
        <v>208</v>
      </c>
      <c r="K604">
        <v>0</v>
      </c>
      <c r="L604">
        <v>0</v>
      </c>
      <c r="M604">
        <v>1</v>
      </c>
      <c r="N604">
        <v>0</v>
      </c>
      <c r="O604">
        <v>0</v>
      </c>
      <c r="P604">
        <v>0</v>
      </c>
      <c r="Q604">
        <v>1</v>
      </c>
      <c r="R604">
        <v>0</v>
      </c>
      <c r="X604" t="s">
        <v>394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1</v>
      </c>
      <c r="AF604" t="s">
        <v>1784</v>
      </c>
      <c r="AG604" t="s">
        <v>137</v>
      </c>
      <c r="AH604" t="s">
        <v>129</v>
      </c>
      <c r="AI604">
        <v>0</v>
      </c>
      <c r="AJ604">
        <v>1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BA604" t="s">
        <v>107</v>
      </c>
      <c r="BB604" t="s">
        <v>139</v>
      </c>
      <c r="BC604" t="s">
        <v>1383</v>
      </c>
      <c r="BD604" t="s">
        <v>139</v>
      </c>
      <c r="BE604">
        <v>0</v>
      </c>
      <c r="BF604">
        <v>1</v>
      </c>
      <c r="BG604">
        <v>0</v>
      </c>
      <c r="BH604">
        <v>0</v>
      </c>
      <c r="BI604">
        <v>0</v>
      </c>
      <c r="BJ604">
        <v>0</v>
      </c>
      <c r="BK604">
        <v>0</v>
      </c>
      <c r="BL604">
        <v>0</v>
      </c>
      <c r="BM604" t="s">
        <v>1785</v>
      </c>
      <c r="BN604" t="s">
        <v>107</v>
      </c>
      <c r="BQ604" t="e">
        <f ca="1">- Donâ€™t know how to _xludf.find/enroll in a suitable program</f>
        <v>#NAME?</v>
      </c>
      <c r="BR604">
        <v>0</v>
      </c>
      <c r="BS604">
        <v>0</v>
      </c>
      <c r="BT604">
        <v>0</v>
      </c>
      <c r="BU604">
        <v>1</v>
      </c>
      <c r="BV604">
        <v>0</v>
      </c>
      <c r="BW604">
        <v>0</v>
      </c>
      <c r="BX604" t="s">
        <v>108</v>
      </c>
      <c r="BY604" t="e">
        <f ca="1">- Useful but _xludf.not as good as going to university</f>
        <v>#NAME?</v>
      </c>
      <c r="BZ604">
        <v>1</v>
      </c>
      <c r="CA604">
        <v>0</v>
      </c>
      <c r="CB604">
        <v>0</v>
      </c>
      <c r="CC604">
        <v>0</v>
      </c>
      <c r="CD604">
        <v>0</v>
      </c>
      <c r="CE604" t="e">
        <f ca="1">- Facebook groups/pages DUBARAH - Friends</f>
        <v>#NAME?</v>
      </c>
      <c r="CF604">
        <v>1</v>
      </c>
      <c r="CG604">
        <v>1</v>
      </c>
      <c r="CH604">
        <v>0</v>
      </c>
      <c r="CI604">
        <v>0</v>
      </c>
      <c r="CJ604">
        <v>0</v>
      </c>
      <c r="CK604">
        <v>1</v>
      </c>
      <c r="CL604">
        <v>0</v>
      </c>
      <c r="CN604" t="s">
        <v>109</v>
      </c>
      <c r="CO604" t="s">
        <v>110</v>
      </c>
      <c r="CP604" t="s">
        <v>111</v>
      </c>
      <c r="CQ604">
        <v>4152501</v>
      </c>
      <c r="CR604" t="s">
        <v>1786</v>
      </c>
      <c r="CS604" t="s">
        <v>1787</v>
      </c>
      <c r="CT604">
        <v>604</v>
      </c>
    </row>
    <row r="605" spans="1:98">
      <c r="A605">
        <v>604</v>
      </c>
      <c r="B605" t="s">
        <v>97</v>
      </c>
      <c r="C605">
        <v>1990</v>
      </c>
      <c r="D605" t="s">
        <v>115</v>
      </c>
      <c r="E605" t="s">
        <v>451</v>
      </c>
      <c r="F605" t="s">
        <v>169</v>
      </c>
      <c r="G605" t="s">
        <v>207</v>
      </c>
      <c r="J605" t="s">
        <v>139</v>
      </c>
      <c r="K605">
        <v>1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T605" t="s">
        <v>1788</v>
      </c>
      <c r="X605" t="s">
        <v>127</v>
      </c>
      <c r="Y605">
        <v>0</v>
      </c>
      <c r="Z605">
        <v>0</v>
      </c>
      <c r="AA605">
        <v>0</v>
      </c>
      <c r="AB605">
        <v>1</v>
      </c>
      <c r="AC605">
        <v>0</v>
      </c>
      <c r="AD605">
        <v>0</v>
      </c>
      <c r="AE605">
        <v>0</v>
      </c>
      <c r="AG605" t="s">
        <v>104</v>
      </c>
      <c r="AH605" t="s">
        <v>129</v>
      </c>
      <c r="AI605">
        <v>0</v>
      </c>
      <c r="AJ605">
        <v>1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  <c r="BA605" t="s">
        <v>107</v>
      </c>
      <c r="BB605" t="e">
        <f ca="1">- Very Useful _xludf.and provides a job opportunity _xludf.right away.</f>
        <v>#NAME?</v>
      </c>
      <c r="BD605" t="s">
        <v>139</v>
      </c>
      <c r="BE605">
        <v>0</v>
      </c>
      <c r="BF605">
        <v>1</v>
      </c>
      <c r="BG605">
        <v>0</v>
      </c>
      <c r="BH605">
        <v>0</v>
      </c>
      <c r="BI605">
        <v>0</v>
      </c>
      <c r="BJ605">
        <v>0</v>
      </c>
      <c r="BK605">
        <v>0</v>
      </c>
      <c r="BL605">
        <v>0</v>
      </c>
      <c r="BM605" t="s">
        <v>709</v>
      </c>
      <c r="BN605" t="s">
        <v>107</v>
      </c>
      <c r="BQ605" t="e">
        <f ca="1">- Cannot afford The courses</f>
        <v>#NAME?</v>
      </c>
      <c r="BR605">
        <v>0</v>
      </c>
      <c r="BS605">
        <v>0</v>
      </c>
      <c r="BT605">
        <v>0</v>
      </c>
      <c r="BU605">
        <v>0</v>
      </c>
      <c r="BV605">
        <v>1</v>
      </c>
      <c r="BW605">
        <v>0</v>
      </c>
      <c r="BX605" t="s">
        <v>179</v>
      </c>
      <c r="BY605" t="e">
        <f ca="1">- Very Useful, as good as a regular degree</f>
        <v>#NAME?</v>
      </c>
      <c r="BZ605">
        <v>0</v>
      </c>
      <c r="CA605">
        <v>0</v>
      </c>
      <c r="CB605">
        <v>1</v>
      </c>
      <c r="CC605">
        <v>0</v>
      </c>
      <c r="CD605">
        <v>0</v>
      </c>
      <c r="CE605" t="s">
        <v>139</v>
      </c>
      <c r="CF605">
        <v>0</v>
      </c>
      <c r="CG605">
        <v>0</v>
      </c>
      <c r="CH605">
        <v>0</v>
      </c>
      <c r="CI605">
        <v>0</v>
      </c>
      <c r="CJ605">
        <v>0</v>
      </c>
      <c r="CK605">
        <v>0</v>
      </c>
      <c r="CL605">
        <v>1</v>
      </c>
      <c r="CN605" t="s">
        <v>109</v>
      </c>
      <c r="CO605" t="s">
        <v>110</v>
      </c>
      <c r="CP605" t="s">
        <v>111</v>
      </c>
      <c r="CQ605">
        <v>4152551</v>
      </c>
      <c r="CR605" t="s">
        <v>1789</v>
      </c>
      <c r="CS605" t="s">
        <v>1790</v>
      </c>
      <c r="CT605">
        <v>605</v>
      </c>
    </row>
    <row r="606" spans="1:98">
      <c r="A606">
        <v>605</v>
      </c>
      <c r="B606" t="s">
        <v>889</v>
      </c>
      <c r="C606">
        <v>26</v>
      </c>
      <c r="D606" t="s">
        <v>115</v>
      </c>
      <c r="E606" t="s">
        <v>177</v>
      </c>
      <c r="F606" t="s">
        <v>100</v>
      </c>
      <c r="G606" t="s">
        <v>117</v>
      </c>
      <c r="J606" t="s">
        <v>334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1</v>
      </c>
      <c r="R606">
        <v>1</v>
      </c>
      <c r="X606" t="s">
        <v>415</v>
      </c>
      <c r="Y606">
        <v>0</v>
      </c>
      <c r="Z606">
        <v>0</v>
      </c>
      <c r="AA606">
        <v>0</v>
      </c>
      <c r="AB606">
        <v>1</v>
      </c>
      <c r="AC606">
        <v>0</v>
      </c>
      <c r="AD606">
        <v>0</v>
      </c>
      <c r="AE606">
        <v>0</v>
      </c>
      <c r="AG606" t="s">
        <v>137</v>
      </c>
      <c r="AH606" t="s">
        <v>1055</v>
      </c>
      <c r="AI606">
        <v>0</v>
      </c>
      <c r="AJ606">
        <v>0</v>
      </c>
      <c r="AK606">
        <v>0</v>
      </c>
      <c r="AL606">
        <v>0</v>
      </c>
      <c r="AM606">
        <v>1</v>
      </c>
      <c r="AN606">
        <v>0</v>
      </c>
      <c r="AO606">
        <v>0</v>
      </c>
      <c r="AP606">
        <v>1</v>
      </c>
      <c r="BA606" t="s">
        <v>107</v>
      </c>
      <c r="BB606" t="e">
        <f ca="1">- Useful but _xludf.not as good as a regular degree</f>
        <v>#NAME?</v>
      </c>
      <c r="BD606" t="e">
        <f ca="1">- Project Management / Accountancy - Nursing / medical care</f>
        <v>#NAME?</v>
      </c>
      <c r="BE606">
        <v>0</v>
      </c>
      <c r="BF606">
        <v>0</v>
      </c>
      <c r="BG606">
        <v>1</v>
      </c>
      <c r="BH606">
        <v>0</v>
      </c>
      <c r="BI606">
        <v>1</v>
      </c>
      <c r="BJ606">
        <v>0</v>
      </c>
      <c r="BK606">
        <v>0</v>
      </c>
      <c r="BL606">
        <v>0</v>
      </c>
      <c r="BN606" t="s">
        <v>107</v>
      </c>
      <c r="BQ606" t="e">
        <f ca="1">- Do _xludf.not _xludf.count towards a recognized qualification - Donâ€™t know how to _xludf.find/enroll in a suitable program</f>
        <v>#NAME?</v>
      </c>
      <c r="BR606">
        <v>0</v>
      </c>
      <c r="BS606">
        <v>1</v>
      </c>
      <c r="BT606">
        <v>0</v>
      </c>
      <c r="BU606">
        <v>1</v>
      </c>
      <c r="BV606">
        <v>0</v>
      </c>
      <c r="BW606">
        <v>0</v>
      </c>
      <c r="BX606" t="s">
        <v>179</v>
      </c>
      <c r="BY606" t="e">
        <f ca="1">- _xludf.not worth The _xludf.time _xludf.or money spent on it - Too Difficult to study alone</f>
        <v>#NAME?</v>
      </c>
      <c r="BZ606">
        <v>0</v>
      </c>
      <c r="CA606">
        <v>1</v>
      </c>
      <c r="CB606">
        <v>0</v>
      </c>
      <c r="CC606">
        <v>0</v>
      </c>
      <c r="CD606">
        <v>1</v>
      </c>
      <c r="CE606" t="e">
        <f ca="1">- Al-Fanar Media - Facebook groups/pages</f>
        <v>#NAME?</v>
      </c>
      <c r="CF606">
        <v>0</v>
      </c>
      <c r="CG606">
        <v>0</v>
      </c>
      <c r="CH606">
        <v>0</v>
      </c>
      <c r="CI606">
        <v>1</v>
      </c>
      <c r="CJ606">
        <v>0</v>
      </c>
      <c r="CK606">
        <v>1</v>
      </c>
      <c r="CL606">
        <v>0</v>
      </c>
      <c r="CN606" t="s">
        <v>109</v>
      </c>
      <c r="CO606" t="s">
        <v>110</v>
      </c>
      <c r="CP606" t="s">
        <v>111</v>
      </c>
      <c r="CQ606">
        <v>4152554</v>
      </c>
      <c r="CR606" t="s">
        <v>1791</v>
      </c>
      <c r="CS606" t="s">
        <v>1792</v>
      </c>
      <c r="CT606">
        <v>606</v>
      </c>
    </row>
    <row r="607" spans="1:98">
      <c r="A607">
        <v>606</v>
      </c>
      <c r="B607" t="s">
        <v>143</v>
      </c>
      <c r="C607">
        <v>18</v>
      </c>
      <c r="D607" t="s">
        <v>115</v>
      </c>
      <c r="E607" t="s">
        <v>177</v>
      </c>
      <c r="F607" t="s">
        <v>183</v>
      </c>
      <c r="G607" t="s">
        <v>117</v>
      </c>
      <c r="J607" t="s">
        <v>334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1</v>
      </c>
      <c r="R607">
        <v>1</v>
      </c>
      <c r="X607" t="s">
        <v>127</v>
      </c>
      <c r="Y607">
        <v>0</v>
      </c>
      <c r="Z607">
        <v>0</v>
      </c>
      <c r="AA607">
        <v>0</v>
      </c>
      <c r="AB607">
        <v>1</v>
      </c>
      <c r="AC607">
        <v>0</v>
      </c>
      <c r="AD607">
        <v>0</v>
      </c>
      <c r="AE607">
        <v>0</v>
      </c>
      <c r="AG607" t="s">
        <v>120</v>
      </c>
      <c r="AH607" t="s">
        <v>139</v>
      </c>
      <c r="AI607">
        <v>0</v>
      </c>
      <c r="AJ607">
        <v>0</v>
      </c>
      <c r="AK607">
        <v>1</v>
      </c>
      <c r="AL607">
        <v>0</v>
      </c>
      <c r="AM607">
        <v>0</v>
      </c>
      <c r="AN607">
        <v>0</v>
      </c>
      <c r="AO607">
        <v>0</v>
      </c>
      <c r="AP607">
        <v>0</v>
      </c>
      <c r="AQ607" t="s">
        <v>975</v>
      </c>
      <c r="BA607" t="s">
        <v>107</v>
      </c>
      <c r="BB607" t="e">
        <f ca="1">- Useful but _xludf.not as good as a regular degree</f>
        <v>#NAME?</v>
      </c>
      <c r="BD607" t="e">
        <f ca="1">- I am _xludf.not interested in vocational education</f>
        <v>#NAME?</v>
      </c>
      <c r="BE607">
        <v>1</v>
      </c>
      <c r="BF607">
        <v>0</v>
      </c>
      <c r="BG607">
        <v>0</v>
      </c>
      <c r="BH607">
        <v>0</v>
      </c>
      <c r="BI607">
        <v>0</v>
      </c>
      <c r="BJ607">
        <v>0</v>
      </c>
      <c r="BK607">
        <v>0</v>
      </c>
      <c r="BL607">
        <v>0</v>
      </c>
      <c r="BN607" t="s">
        <v>107</v>
      </c>
      <c r="BQ607" t="e">
        <f ca="1">- Do _xludf.not _xludf.count towards a recognized qualification - Cannot afford The courses</f>
        <v>#NAME?</v>
      </c>
      <c r="BR607">
        <v>0</v>
      </c>
      <c r="BS607">
        <v>1</v>
      </c>
      <c r="BT607">
        <v>0</v>
      </c>
      <c r="BU607">
        <v>0</v>
      </c>
      <c r="BV607">
        <v>1</v>
      </c>
      <c r="BW607">
        <v>0</v>
      </c>
      <c r="BX607" t="s">
        <v>108</v>
      </c>
      <c r="BY607" t="s">
        <v>550</v>
      </c>
      <c r="BZ607">
        <v>1</v>
      </c>
      <c r="CA607">
        <v>0</v>
      </c>
      <c r="CB607">
        <v>0</v>
      </c>
      <c r="CC607">
        <v>1</v>
      </c>
      <c r="CD607">
        <v>1</v>
      </c>
      <c r="CE607" t="e">
        <f ca="1">- Friends - Teachers</f>
        <v>#NAME?</v>
      </c>
      <c r="CF607">
        <v>1</v>
      </c>
      <c r="CG607">
        <v>0</v>
      </c>
      <c r="CH607">
        <v>1</v>
      </c>
      <c r="CI607">
        <v>0</v>
      </c>
      <c r="CJ607">
        <v>0</v>
      </c>
      <c r="CK607">
        <v>0</v>
      </c>
      <c r="CL607">
        <v>0</v>
      </c>
      <c r="CN607" t="s">
        <v>109</v>
      </c>
      <c r="CO607" t="s">
        <v>110</v>
      </c>
      <c r="CP607" t="s">
        <v>111</v>
      </c>
      <c r="CQ607">
        <v>4152973</v>
      </c>
      <c r="CR607" t="s">
        <v>1793</v>
      </c>
      <c r="CS607" t="s">
        <v>1794</v>
      </c>
      <c r="CT607">
        <v>607</v>
      </c>
    </row>
    <row r="608" spans="1:98">
      <c r="A608">
        <v>607</v>
      </c>
      <c r="B608" t="s">
        <v>346</v>
      </c>
      <c r="C608">
        <v>23</v>
      </c>
      <c r="D608" t="s">
        <v>115</v>
      </c>
      <c r="E608" t="s">
        <v>177</v>
      </c>
      <c r="F608" t="s">
        <v>125</v>
      </c>
      <c r="G608" t="s">
        <v>117</v>
      </c>
      <c r="J608" t="s">
        <v>118</v>
      </c>
      <c r="K608">
        <v>0</v>
      </c>
      <c r="L608">
        <v>0</v>
      </c>
      <c r="M608">
        <v>0</v>
      </c>
      <c r="N608">
        <v>1</v>
      </c>
      <c r="O608">
        <v>0</v>
      </c>
      <c r="P608">
        <v>0</v>
      </c>
      <c r="Q608">
        <v>0</v>
      </c>
      <c r="R608">
        <v>0</v>
      </c>
      <c r="X608" t="s">
        <v>263</v>
      </c>
      <c r="Y608">
        <v>1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G608" t="s">
        <v>120</v>
      </c>
      <c r="AH608" t="s">
        <v>184</v>
      </c>
      <c r="AI608">
        <v>1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0</v>
      </c>
      <c r="AP608">
        <v>0</v>
      </c>
      <c r="AR608" t="s">
        <v>106</v>
      </c>
      <c r="AS608" t="e">
        <f ca="1">- Have to go in person but can _xludf.not go _xludf.for security reasons</f>
        <v>#NAME?</v>
      </c>
      <c r="AT608">
        <v>0</v>
      </c>
      <c r="AU608">
        <v>1</v>
      </c>
      <c r="AV608">
        <v>0</v>
      </c>
      <c r="AW608">
        <v>0</v>
      </c>
      <c r="AX608">
        <v>0</v>
      </c>
      <c r="AY608">
        <v>0</v>
      </c>
      <c r="BA608" t="s">
        <v>106</v>
      </c>
      <c r="BB608" t="e">
        <f ca="1">- Very Useful _xludf.and provides a job opportunity _xludf.right away.</f>
        <v>#NAME?</v>
      </c>
      <c r="BD608" t="e">
        <f ca="1">- Project Management / Accountancy - Tourism / Restaurant _xludf.and hotel Management</f>
        <v>#NAME?</v>
      </c>
      <c r="BE608">
        <v>0</v>
      </c>
      <c r="BF608">
        <v>0</v>
      </c>
      <c r="BG608">
        <v>1</v>
      </c>
      <c r="BH608">
        <v>1</v>
      </c>
      <c r="BI608">
        <v>0</v>
      </c>
      <c r="BJ608">
        <v>0</v>
      </c>
      <c r="BK608">
        <v>0</v>
      </c>
      <c r="BL608">
        <v>0</v>
      </c>
      <c r="BN608" t="s">
        <v>107</v>
      </c>
      <c r="BQ608" t="e">
        <f ca="1">- No internet connection / computer - Do _xludf.not _xludf.count towards a recognized qualification - _xludf.not available in _xludf.Arabic</f>
        <v>#NAME?</v>
      </c>
      <c r="BR608">
        <v>0</v>
      </c>
      <c r="BS608">
        <v>1</v>
      </c>
      <c r="BT608">
        <v>1</v>
      </c>
      <c r="BU608">
        <v>0</v>
      </c>
      <c r="BV608">
        <v>0</v>
      </c>
      <c r="BW608">
        <v>1</v>
      </c>
      <c r="BX608" t="s">
        <v>179</v>
      </c>
      <c r="BY608" t="e">
        <f ca="1">- Useful but _xludf.not as good as going to university</f>
        <v>#NAME?</v>
      </c>
      <c r="BZ608">
        <v>1</v>
      </c>
      <c r="CA608">
        <v>0</v>
      </c>
      <c r="CB608">
        <v>0</v>
      </c>
      <c r="CC608">
        <v>0</v>
      </c>
      <c r="CD608">
        <v>0</v>
      </c>
      <c r="CE608" t="e">
        <f ca="1">- Teachers</f>
        <v>#NAME?</v>
      </c>
      <c r="CF608">
        <v>0</v>
      </c>
      <c r="CG608">
        <v>0</v>
      </c>
      <c r="CH608">
        <v>1</v>
      </c>
      <c r="CI608">
        <v>0</v>
      </c>
      <c r="CJ608">
        <v>0</v>
      </c>
      <c r="CK608">
        <v>0</v>
      </c>
      <c r="CL608">
        <v>0</v>
      </c>
      <c r="CN608" t="s">
        <v>109</v>
      </c>
      <c r="CO608" t="s">
        <v>110</v>
      </c>
      <c r="CP608" t="s">
        <v>111</v>
      </c>
      <c r="CQ608">
        <v>4152995</v>
      </c>
      <c r="CR608" t="s">
        <v>1795</v>
      </c>
      <c r="CS608" t="s">
        <v>1796</v>
      </c>
      <c r="CT608">
        <v>608</v>
      </c>
    </row>
    <row r="609" spans="1:98">
      <c r="A609">
        <v>608</v>
      </c>
      <c r="B609" t="s">
        <v>346</v>
      </c>
      <c r="C609">
        <v>24</v>
      </c>
      <c r="D609" t="s">
        <v>115</v>
      </c>
      <c r="E609" t="s">
        <v>99</v>
      </c>
      <c r="F609" t="s">
        <v>100</v>
      </c>
      <c r="G609" t="s">
        <v>117</v>
      </c>
      <c r="J609" t="s">
        <v>139</v>
      </c>
      <c r="K609">
        <v>1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T609" t="s">
        <v>1797</v>
      </c>
      <c r="X609" t="s">
        <v>127</v>
      </c>
      <c r="Y609">
        <v>0</v>
      </c>
      <c r="Z609">
        <v>0</v>
      </c>
      <c r="AA609">
        <v>0</v>
      </c>
      <c r="AB609">
        <v>1</v>
      </c>
      <c r="AC609">
        <v>0</v>
      </c>
      <c r="AD609">
        <v>0</v>
      </c>
      <c r="AE609">
        <v>0</v>
      </c>
      <c r="AG609" t="s">
        <v>120</v>
      </c>
      <c r="AH609" t="s">
        <v>129</v>
      </c>
      <c r="AI609">
        <v>0</v>
      </c>
      <c r="AJ609">
        <v>1</v>
      </c>
      <c r="AK609">
        <v>0</v>
      </c>
      <c r="AL609">
        <v>0</v>
      </c>
      <c r="AM609">
        <v>0</v>
      </c>
      <c r="AN609">
        <v>0</v>
      </c>
      <c r="AO609">
        <v>0</v>
      </c>
      <c r="AP609">
        <v>0</v>
      </c>
      <c r="BA609" t="s">
        <v>106</v>
      </c>
      <c r="BB609" t="e">
        <f ca="1">- Very Useful _xludf.and provides a job opportunity _xludf.right away.</f>
        <v>#NAME?</v>
      </c>
      <c r="BD609" t="e">
        <f ca="1">- Construction (builder, carpenter, electrician, blacksmith)</f>
        <v>#NAME?</v>
      </c>
      <c r="BE609">
        <v>0</v>
      </c>
      <c r="BF609">
        <v>0</v>
      </c>
      <c r="BG609">
        <v>0</v>
      </c>
      <c r="BH609">
        <v>0</v>
      </c>
      <c r="BI609">
        <v>0</v>
      </c>
      <c r="BJ609">
        <v>1</v>
      </c>
      <c r="BK609">
        <v>0</v>
      </c>
      <c r="BL609">
        <v>0</v>
      </c>
      <c r="BN609" t="s">
        <v>107</v>
      </c>
      <c r="BQ609" t="e">
        <f ca="1">- No internet connection / computer</f>
        <v>#NAME?</v>
      </c>
      <c r="BR609">
        <v>0</v>
      </c>
      <c r="BS609">
        <v>0</v>
      </c>
      <c r="BT609">
        <v>1</v>
      </c>
      <c r="BU609">
        <v>0</v>
      </c>
      <c r="BV609">
        <v>0</v>
      </c>
      <c r="BW609">
        <v>0</v>
      </c>
      <c r="BX609" t="s">
        <v>108</v>
      </c>
      <c r="BY609" t="s">
        <v>338</v>
      </c>
      <c r="BZ609">
        <v>0</v>
      </c>
      <c r="CA609">
        <v>0</v>
      </c>
      <c r="CB609">
        <v>0</v>
      </c>
      <c r="CC609">
        <v>1</v>
      </c>
      <c r="CD609">
        <v>1</v>
      </c>
      <c r="CE609" t="e">
        <f ca="1">- Facebook groups/pages  - Friends</f>
        <v>#NAME?</v>
      </c>
      <c r="CF609">
        <v>1</v>
      </c>
      <c r="CG609">
        <v>0</v>
      </c>
      <c r="CH609">
        <v>0</v>
      </c>
      <c r="CI609">
        <v>0</v>
      </c>
      <c r="CJ609">
        <v>0</v>
      </c>
      <c r="CK609">
        <v>1</v>
      </c>
      <c r="CL609">
        <v>0</v>
      </c>
      <c r="CN609" t="s">
        <v>109</v>
      </c>
      <c r="CO609" t="s">
        <v>110</v>
      </c>
      <c r="CP609" t="s">
        <v>111</v>
      </c>
      <c r="CQ609">
        <v>4153017</v>
      </c>
      <c r="CR609" t="s">
        <v>1798</v>
      </c>
      <c r="CS609" t="s">
        <v>1799</v>
      </c>
      <c r="CT609">
        <v>609</v>
      </c>
    </row>
    <row r="610" spans="1:98">
      <c r="A610">
        <v>609</v>
      </c>
      <c r="B610" t="s">
        <v>533</v>
      </c>
      <c r="C610">
        <v>19</v>
      </c>
      <c r="D610" t="s">
        <v>115</v>
      </c>
      <c r="E610" t="s">
        <v>177</v>
      </c>
      <c r="F610" t="s">
        <v>169</v>
      </c>
      <c r="G610" t="s">
        <v>117</v>
      </c>
      <c r="J610" t="s">
        <v>1800</v>
      </c>
      <c r="K610">
        <v>0</v>
      </c>
      <c r="L610">
        <v>0</v>
      </c>
      <c r="M610">
        <v>1</v>
      </c>
      <c r="N610">
        <v>0</v>
      </c>
      <c r="O610">
        <v>0</v>
      </c>
      <c r="P610">
        <v>1</v>
      </c>
      <c r="Q610">
        <v>1</v>
      </c>
      <c r="R610">
        <v>1</v>
      </c>
      <c r="X610" t="s">
        <v>1801</v>
      </c>
      <c r="Y610">
        <v>0</v>
      </c>
      <c r="Z610">
        <v>1</v>
      </c>
      <c r="AA610">
        <v>0</v>
      </c>
      <c r="AB610">
        <v>1</v>
      </c>
      <c r="AC610">
        <v>1</v>
      </c>
      <c r="AD610">
        <v>1</v>
      </c>
      <c r="AE610">
        <v>0</v>
      </c>
      <c r="AG610" t="s">
        <v>120</v>
      </c>
      <c r="AH610" t="s">
        <v>139</v>
      </c>
      <c r="AI610">
        <v>0</v>
      </c>
      <c r="AJ610">
        <v>0</v>
      </c>
      <c r="AK610">
        <v>1</v>
      </c>
      <c r="AL610">
        <v>0</v>
      </c>
      <c r="AM610">
        <v>0</v>
      </c>
      <c r="AN610">
        <v>0</v>
      </c>
      <c r="AO610">
        <v>0</v>
      </c>
      <c r="AP610">
        <v>0</v>
      </c>
      <c r="AQ610" t="s">
        <v>1802</v>
      </c>
      <c r="BA610" t="s">
        <v>106</v>
      </c>
      <c r="BB610" t="e">
        <f ca="1">- Useful but _xludf.not as good as a regular degree</f>
        <v>#NAME?</v>
      </c>
      <c r="BD610" t="e">
        <f ca="1">- Construction (builder, carpenter, electrician, blacksmith) - Mechanics _xludf.and machinery- Project Management / Accountancy   Other</f>
        <v>#NAME?</v>
      </c>
      <c r="BE610">
        <v>0</v>
      </c>
      <c r="BF610">
        <v>1</v>
      </c>
      <c r="BG610">
        <v>1</v>
      </c>
      <c r="BH610">
        <v>0</v>
      </c>
      <c r="BI610">
        <v>0</v>
      </c>
      <c r="BJ610">
        <v>1</v>
      </c>
      <c r="BK610">
        <v>1</v>
      </c>
      <c r="BL610">
        <v>0</v>
      </c>
      <c r="BM610" t="s">
        <v>1803</v>
      </c>
      <c r="BN610" t="s">
        <v>107</v>
      </c>
      <c r="BQ610" t="e">
        <f ca="1">- No internet connection / computer - Cannot afford The courses - Donâ€™t know how to _xludf.find/enroll in a suitable program</f>
        <v>#NAME?</v>
      </c>
      <c r="BR610">
        <v>0</v>
      </c>
      <c r="BS610">
        <v>0</v>
      </c>
      <c r="BT610">
        <v>1</v>
      </c>
      <c r="BU610">
        <v>1</v>
      </c>
      <c r="BV610">
        <v>1</v>
      </c>
      <c r="BW610">
        <v>0</v>
      </c>
      <c r="BX610" t="s">
        <v>179</v>
      </c>
      <c r="BY610" t="e">
        <f ca="1">- Useful but _xludf.not as good as going to university  - Difficult to access</f>
        <v>#NAME?</v>
      </c>
      <c r="BZ610">
        <v>1</v>
      </c>
      <c r="CA610">
        <v>0</v>
      </c>
      <c r="CB610">
        <v>0</v>
      </c>
      <c r="CC610">
        <v>1</v>
      </c>
      <c r="CD610">
        <v>0</v>
      </c>
      <c r="CE610" t="e">
        <f ca="1">- Facebook groups/pages  - Friends</f>
        <v>#NAME?</v>
      </c>
      <c r="CF610">
        <v>1</v>
      </c>
      <c r="CG610">
        <v>0</v>
      </c>
      <c r="CH610">
        <v>0</v>
      </c>
      <c r="CI610">
        <v>0</v>
      </c>
      <c r="CJ610">
        <v>0</v>
      </c>
      <c r="CK610">
        <v>1</v>
      </c>
      <c r="CL610">
        <v>0</v>
      </c>
      <c r="CN610" t="s">
        <v>109</v>
      </c>
      <c r="CO610" t="s">
        <v>110</v>
      </c>
      <c r="CP610" t="s">
        <v>111</v>
      </c>
      <c r="CQ610">
        <v>4153091</v>
      </c>
      <c r="CR610" s="1" t="s">
        <v>1804</v>
      </c>
      <c r="CS610" t="s">
        <v>1805</v>
      </c>
      <c r="CT610">
        <v>610</v>
      </c>
    </row>
    <row r="611" spans="1:98">
      <c r="A611">
        <v>610</v>
      </c>
      <c r="B611" t="s">
        <v>1806</v>
      </c>
      <c r="C611">
        <v>25</v>
      </c>
      <c r="D611" t="s">
        <v>98</v>
      </c>
      <c r="E611" t="s">
        <v>177</v>
      </c>
      <c r="F611" t="s">
        <v>100</v>
      </c>
      <c r="G611" t="s">
        <v>117</v>
      </c>
      <c r="J611" t="s">
        <v>103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1</v>
      </c>
      <c r="Q611">
        <v>0</v>
      </c>
      <c r="R611">
        <v>0</v>
      </c>
      <c r="X611" t="s">
        <v>263</v>
      </c>
      <c r="Y611">
        <v>1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G611" t="s">
        <v>120</v>
      </c>
      <c r="AH611" t="s">
        <v>146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1</v>
      </c>
      <c r="BA611" t="s">
        <v>107</v>
      </c>
      <c r="BB611" t="e">
        <f ca="1">- Useful but _xludf.not as good as a regular degree</f>
        <v>#NAME?</v>
      </c>
      <c r="BD611" t="e">
        <f ca="1">- Project Management / Accountancy</f>
        <v>#NAME?</v>
      </c>
      <c r="BE611">
        <v>0</v>
      </c>
      <c r="BF611">
        <v>0</v>
      </c>
      <c r="BG611">
        <v>1</v>
      </c>
      <c r="BH611">
        <v>0</v>
      </c>
      <c r="BI611">
        <v>0</v>
      </c>
      <c r="BJ611">
        <v>0</v>
      </c>
      <c r="BK611">
        <v>0</v>
      </c>
      <c r="BL611">
        <v>0</v>
      </c>
      <c r="BN611" t="s">
        <v>107</v>
      </c>
      <c r="BQ611" t="e">
        <f ca="1">- Cannot afford The courses</f>
        <v>#NAME?</v>
      </c>
      <c r="BR611">
        <v>0</v>
      </c>
      <c r="BS611">
        <v>0</v>
      </c>
      <c r="BT611">
        <v>0</v>
      </c>
      <c r="BU611">
        <v>0</v>
      </c>
      <c r="BV611">
        <v>1</v>
      </c>
      <c r="BW611">
        <v>0</v>
      </c>
      <c r="BX611" t="s">
        <v>108</v>
      </c>
      <c r="BY611" t="e">
        <f ca="1">- Useful but _xludf.not as good as going to university  - Difficult to access</f>
        <v>#NAME?</v>
      </c>
      <c r="BZ611">
        <v>1</v>
      </c>
      <c r="CA611">
        <v>0</v>
      </c>
      <c r="CB611">
        <v>0</v>
      </c>
      <c r="CC611">
        <v>1</v>
      </c>
      <c r="CD611">
        <v>0</v>
      </c>
      <c r="CE611" t="e">
        <f ca="1">- Facebook groups/pages  - Friends</f>
        <v>#NAME?</v>
      </c>
      <c r="CF611">
        <v>1</v>
      </c>
      <c r="CG611">
        <v>0</v>
      </c>
      <c r="CH611">
        <v>0</v>
      </c>
      <c r="CI611">
        <v>0</v>
      </c>
      <c r="CJ611">
        <v>0</v>
      </c>
      <c r="CK611">
        <v>1</v>
      </c>
      <c r="CL611">
        <v>0</v>
      </c>
      <c r="CN611" t="s">
        <v>109</v>
      </c>
      <c r="CO611" t="s">
        <v>110</v>
      </c>
      <c r="CP611" t="s">
        <v>111</v>
      </c>
      <c r="CQ611">
        <v>4153141</v>
      </c>
      <c r="CR611" t="s">
        <v>1807</v>
      </c>
      <c r="CS611" t="s">
        <v>1808</v>
      </c>
      <c r="CT611">
        <v>611</v>
      </c>
    </row>
    <row r="612" spans="1:98">
      <c r="A612">
        <v>611</v>
      </c>
      <c r="B612" t="s">
        <v>97</v>
      </c>
      <c r="C612">
        <v>23</v>
      </c>
      <c r="D612" t="s">
        <v>115</v>
      </c>
      <c r="E612" t="s">
        <v>177</v>
      </c>
      <c r="F612" t="s">
        <v>157</v>
      </c>
      <c r="G612" t="s">
        <v>117</v>
      </c>
      <c r="J612" t="s">
        <v>506</v>
      </c>
      <c r="K612">
        <v>0</v>
      </c>
      <c r="L612">
        <v>0</v>
      </c>
      <c r="M612">
        <v>0</v>
      </c>
      <c r="N612">
        <v>1</v>
      </c>
      <c r="O612">
        <v>0</v>
      </c>
      <c r="P612">
        <v>1</v>
      </c>
      <c r="Q612">
        <v>0</v>
      </c>
      <c r="R612">
        <v>0</v>
      </c>
      <c r="X612" t="s">
        <v>127</v>
      </c>
      <c r="Y612">
        <v>0</v>
      </c>
      <c r="Z612">
        <v>0</v>
      </c>
      <c r="AA612">
        <v>0</v>
      </c>
      <c r="AB612">
        <v>1</v>
      </c>
      <c r="AC612">
        <v>0</v>
      </c>
      <c r="AD612">
        <v>0</v>
      </c>
      <c r="AE612">
        <v>0</v>
      </c>
      <c r="AG612" t="s">
        <v>120</v>
      </c>
      <c r="AH612" t="s">
        <v>1809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1</v>
      </c>
      <c r="AO612">
        <v>1</v>
      </c>
      <c r="AP612">
        <v>1</v>
      </c>
      <c r="BA612" t="s">
        <v>107</v>
      </c>
      <c r="BB612" t="e">
        <f ca="1">- Very Useful _xludf.and provides a job opportunity _xludf.right away.</f>
        <v>#NAME?</v>
      </c>
      <c r="BD612" t="e">
        <f ca="1">- Project Management / Accountancy - Tourism / Restaurant _xludf.and hotel Management</f>
        <v>#NAME?</v>
      </c>
      <c r="BE612">
        <v>0</v>
      </c>
      <c r="BF612">
        <v>0</v>
      </c>
      <c r="BG612">
        <v>1</v>
      </c>
      <c r="BH612">
        <v>1</v>
      </c>
      <c r="BI612">
        <v>0</v>
      </c>
      <c r="BJ612">
        <v>0</v>
      </c>
      <c r="BK612">
        <v>0</v>
      </c>
      <c r="BL612">
        <v>0</v>
      </c>
      <c r="BN612" t="s">
        <v>107</v>
      </c>
      <c r="BQ612" t="e">
        <f ca="1">- No internet connection / computer</f>
        <v>#NAME?</v>
      </c>
      <c r="BR612">
        <v>0</v>
      </c>
      <c r="BS612">
        <v>0</v>
      </c>
      <c r="BT612">
        <v>1</v>
      </c>
      <c r="BU612">
        <v>0</v>
      </c>
      <c r="BV612">
        <v>0</v>
      </c>
      <c r="BW612">
        <v>0</v>
      </c>
      <c r="BX612" t="s">
        <v>108</v>
      </c>
      <c r="BY612" t="s">
        <v>338</v>
      </c>
      <c r="BZ612">
        <v>0</v>
      </c>
      <c r="CA612">
        <v>0</v>
      </c>
      <c r="CB612">
        <v>0</v>
      </c>
      <c r="CC612">
        <v>1</v>
      </c>
      <c r="CD612">
        <v>1</v>
      </c>
      <c r="CE612" t="e">
        <f ca="1">- Facebook groups/pages  - Friends</f>
        <v>#NAME?</v>
      </c>
      <c r="CF612">
        <v>1</v>
      </c>
      <c r="CG612">
        <v>0</v>
      </c>
      <c r="CH612">
        <v>0</v>
      </c>
      <c r="CI612">
        <v>0</v>
      </c>
      <c r="CJ612">
        <v>0</v>
      </c>
      <c r="CK612">
        <v>1</v>
      </c>
      <c r="CL612">
        <v>0</v>
      </c>
      <c r="CN612" t="s">
        <v>109</v>
      </c>
      <c r="CO612" t="s">
        <v>110</v>
      </c>
      <c r="CP612" t="s">
        <v>111</v>
      </c>
      <c r="CQ612">
        <v>4153159</v>
      </c>
      <c r="CR612" t="s">
        <v>1810</v>
      </c>
      <c r="CS612" t="s">
        <v>1811</v>
      </c>
      <c r="CT612">
        <v>612</v>
      </c>
    </row>
    <row r="613" spans="1:98">
      <c r="A613">
        <v>612</v>
      </c>
      <c r="B613" t="s">
        <v>114</v>
      </c>
      <c r="C613">
        <v>23</v>
      </c>
      <c r="D613" t="s">
        <v>98</v>
      </c>
      <c r="E613" t="s">
        <v>177</v>
      </c>
      <c r="F613" t="s">
        <v>100</v>
      </c>
      <c r="G613" t="s">
        <v>101</v>
      </c>
      <c r="H613" t="s">
        <v>230</v>
      </c>
      <c r="U613" t="s">
        <v>139</v>
      </c>
      <c r="W613" t="s">
        <v>1812</v>
      </c>
      <c r="AG613" t="s">
        <v>104</v>
      </c>
      <c r="AH613" t="s">
        <v>401</v>
      </c>
      <c r="AI613">
        <v>0</v>
      </c>
      <c r="AJ613">
        <v>1</v>
      </c>
      <c r="AK613">
        <v>0</v>
      </c>
      <c r="AL613">
        <v>0</v>
      </c>
      <c r="AM613">
        <v>0</v>
      </c>
      <c r="AN613">
        <v>1</v>
      </c>
      <c r="AO613">
        <v>0</v>
      </c>
      <c r="AP613">
        <v>1</v>
      </c>
      <c r="BA613" t="s">
        <v>107</v>
      </c>
      <c r="BB613" t="e">
        <f ca="1">- Very Useful _xludf.and provides a job opportunity _xludf.right away.</f>
        <v>#NAME?</v>
      </c>
      <c r="BD613" t="e">
        <f ca="1">- Tourism / Restaurant _xludf.and hotel Management - Nursing / medical care</f>
        <v>#NAME?</v>
      </c>
      <c r="BE613">
        <v>0</v>
      </c>
      <c r="BF613">
        <v>0</v>
      </c>
      <c r="BG613">
        <v>0</v>
      </c>
      <c r="BH613">
        <v>1</v>
      </c>
      <c r="BI613">
        <v>1</v>
      </c>
      <c r="BJ613">
        <v>0</v>
      </c>
      <c r="BK613">
        <v>0</v>
      </c>
      <c r="BL613">
        <v>0</v>
      </c>
      <c r="BN613" t="s">
        <v>107</v>
      </c>
      <c r="BQ613" t="e">
        <f ca="1">- No internet connection / computer - _xludf.not available in _xludf.Arabic - Donâ€™t know how to _xludf.find/enroll in a suitable program</f>
        <v>#NAME?</v>
      </c>
      <c r="BR613">
        <v>0</v>
      </c>
      <c r="BS613">
        <v>0</v>
      </c>
      <c r="BT613">
        <v>1</v>
      </c>
      <c r="BU613">
        <v>1</v>
      </c>
      <c r="BV613">
        <v>0</v>
      </c>
      <c r="BW613">
        <v>1</v>
      </c>
      <c r="BX613" t="s">
        <v>233</v>
      </c>
      <c r="BY613" t="e">
        <f ca="1">- Useful but _xludf.not as good as going to university</f>
        <v>#NAME?</v>
      </c>
      <c r="BZ613">
        <v>1</v>
      </c>
      <c r="CA613">
        <v>0</v>
      </c>
      <c r="CB613">
        <v>0</v>
      </c>
      <c r="CC613">
        <v>0</v>
      </c>
      <c r="CD613">
        <v>0</v>
      </c>
      <c r="CE613" t="e">
        <f ca="1">- Facebook groups/pages  - Friends</f>
        <v>#NAME?</v>
      </c>
      <c r="CF613">
        <v>1</v>
      </c>
      <c r="CG613">
        <v>0</v>
      </c>
      <c r="CH613">
        <v>0</v>
      </c>
      <c r="CI613">
        <v>0</v>
      </c>
      <c r="CJ613">
        <v>0</v>
      </c>
      <c r="CK613">
        <v>1</v>
      </c>
      <c r="CL613">
        <v>0</v>
      </c>
      <c r="CN613" t="s">
        <v>109</v>
      </c>
      <c r="CO613" t="s">
        <v>110</v>
      </c>
      <c r="CP613" t="s">
        <v>111</v>
      </c>
      <c r="CQ613">
        <v>4153210</v>
      </c>
      <c r="CR613" t="s">
        <v>1813</v>
      </c>
      <c r="CS613" t="s">
        <v>1814</v>
      </c>
      <c r="CT613">
        <v>613</v>
      </c>
    </row>
    <row r="614" spans="1:98">
      <c r="A614">
        <v>613</v>
      </c>
      <c r="B614" t="s">
        <v>114</v>
      </c>
      <c r="C614">
        <v>30</v>
      </c>
      <c r="D614" t="s">
        <v>98</v>
      </c>
      <c r="E614" t="s">
        <v>574</v>
      </c>
      <c r="F614" t="s">
        <v>157</v>
      </c>
      <c r="G614" t="s">
        <v>117</v>
      </c>
      <c r="J614" t="s">
        <v>438</v>
      </c>
      <c r="K614">
        <v>1</v>
      </c>
      <c r="L614">
        <v>0</v>
      </c>
      <c r="M614">
        <v>0</v>
      </c>
      <c r="N614">
        <v>0</v>
      </c>
      <c r="O614">
        <v>1</v>
      </c>
      <c r="P614">
        <v>0</v>
      </c>
      <c r="Q614">
        <v>0</v>
      </c>
      <c r="R614">
        <v>0</v>
      </c>
      <c r="T614" t="s">
        <v>1815</v>
      </c>
      <c r="X614" t="s">
        <v>394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1</v>
      </c>
      <c r="AF614" t="s">
        <v>1816</v>
      </c>
      <c r="AG614" t="s">
        <v>128</v>
      </c>
      <c r="AH614" t="s">
        <v>178</v>
      </c>
      <c r="AI614">
        <v>0</v>
      </c>
      <c r="AJ614">
        <v>0</v>
      </c>
      <c r="AK614">
        <v>0</v>
      </c>
      <c r="AL614">
        <v>1</v>
      </c>
      <c r="AM614">
        <v>0</v>
      </c>
      <c r="AN614">
        <v>0</v>
      </c>
      <c r="AO614">
        <v>1</v>
      </c>
      <c r="AP614">
        <v>0</v>
      </c>
      <c r="BA614" t="s">
        <v>107</v>
      </c>
      <c r="BB614" t="e">
        <f ca="1">- Very Useful _xludf.and provides a job opportunity _xludf.right away.</f>
        <v>#NAME?</v>
      </c>
      <c r="BD614" t="e">
        <f ca="1">- I am _xludf.not interested in vocational education - Project Management / Accountancy</f>
        <v>#NAME?</v>
      </c>
      <c r="BE614">
        <v>1</v>
      </c>
      <c r="BF614">
        <v>0</v>
      </c>
      <c r="BG614">
        <v>1</v>
      </c>
      <c r="BH614">
        <v>0</v>
      </c>
      <c r="BI614">
        <v>0</v>
      </c>
      <c r="BJ614">
        <v>0</v>
      </c>
      <c r="BK614">
        <v>0</v>
      </c>
      <c r="BL614">
        <v>0</v>
      </c>
      <c r="BN614" t="s">
        <v>106</v>
      </c>
      <c r="BO614" t="s">
        <v>164</v>
      </c>
      <c r="BX614" t="s">
        <v>257</v>
      </c>
      <c r="BY614" t="e">
        <f ca="1">- Very Useful, as good as a regular degree</f>
        <v>#NAME?</v>
      </c>
      <c r="BZ614">
        <v>0</v>
      </c>
      <c r="CA614">
        <v>0</v>
      </c>
      <c r="CB614">
        <v>1</v>
      </c>
      <c r="CC614">
        <v>0</v>
      </c>
      <c r="CD614">
        <v>0</v>
      </c>
      <c r="CE614" t="e">
        <f ca="1">- Facebook groups/pages</f>
        <v>#NAME?</v>
      </c>
      <c r="CF614">
        <v>0</v>
      </c>
      <c r="CG614">
        <v>0</v>
      </c>
      <c r="CH614">
        <v>0</v>
      </c>
      <c r="CI614">
        <v>0</v>
      </c>
      <c r="CJ614">
        <v>0</v>
      </c>
      <c r="CK614">
        <v>1</v>
      </c>
      <c r="CL614">
        <v>0</v>
      </c>
      <c r="CN614" t="s">
        <v>109</v>
      </c>
      <c r="CO614" t="s">
        <v>110</v>
      </c>
      <c r="CP614" t="s">
        <v>111</v>
      </c>
      <c r="CQ614">
        <v>4153233</v>
      </c>
      <c r="CR614" t="s">
        <v>1817</v>
      </c>
      <c r="CS614" t="s">
        <v>1818</v>
      </c>
      <c r="CT614">
        <v>614</v>
      </c>
    </row>
    <row r="615" spans="1:98">
      <c r="A615">
        <v>614</v>
      </c>
      <c r="B615" t="s">
        <v>97</v>
      </c>
      <c r="C615">
        <v>23</v>
      </c>
      <c r="D615" t="s">
        <v>98</v>
      </c>
      <c r="E615" t="s">
        <v>177</v>
      </c>
      <c r="F615" t="s">
        <v>144</v>
      </c>
      <c r="G615" t="s">
        <v>117</v>
      </c>
      <c r="J615" t="s">
        <v>152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1</v>
      </c>
      <c r="X615" t="s">
        <v>209</v>
      </c>
      <c r="Y615">
        <v>0</v>
      </c>
      <c r="Z615">
        <v>0</v>
      </c>
      <c r="AA615">
        <v>0</v>
      </c>
      <c r="AB615">
        <v>1</v>
      </c>
      <c r="AC615">
        <v>0</v>
      </c>
      <c r="AD615">
        <v>1</v>
      </c>
      <c r="AE615">
        <v>0</v>
      </c>
      <c r="AG615" t="s">
        <v>120</v>
      </c>
      <c r="AH615" t="s">
        <v>1622</v>
      </c>
      <c r="AI615">
        <v>0</v>
      </c>
      <c r="AJ615">
        <v>1</v>
      </c>
      <c r="AK615">
        <v>0</v>
      </c>
      <c r="AL615">
        <v>0</v>
      </c>
      <c r="AM615">
        <v>0</v>
      </c>
      <c r="AN615">
        <v>1</v>
      </c>
      <c r="AO615">
        <v>1</v>
      </c>
      <c r="AP615">
        <v>0</v>
      </c>
      <c r="BA615" t="s">
        <v>107</v>
      </c>
      <c r="BB615" t="e">
        <f ca="1">- Useful but _xludf.not as good as a regular degree</f>
        <v>#NAME?</v>
      </c>
      <c r="BD615" t="e">
        <f ca="1">- Project Management / Accountancy - Nursing / medical care</f>
        <v>#NAME?</v>
      </c>
      <c r="BE615">
        <v>0</v>
      </c>
      <c r="BF615">
        <v>0</v>
      </c>
      <c r="BG615">
        <v>1</v>
      </c>
      <c r="BH615">
        <v>0</v>
      </c>
      <c r="BI615">
        <v>1</v>
      </c>
      <c r="BJ615">
        <v>0</v>
      </c>
      <c r="BK615">
        <v>0</v>
      </c>
      <c r="BL615">
        <v>0</v>
      </c>
      <c r="BN615" t="s">
        <v>107</v>
      </c>
      <c r="BQ615" t="e">
        <f ca="1">- No internet connection / computer</f>
        <v>#NAME?</v>
      </c>
      <c r="BR615">
        <v>0</v>
      </c>
      <c r="BS615">
        <v>0</v>
      </c>
      <c r="BT615">
        <v>1</v>
      </c>
      <c r="BU615">
        <v>0</v>
      </c>
      <c r="BV615">
        <v>0</v>
      </c>
      <c r="BW615">
        <v>0</v>
      </c>
      <c r="BX615" t="s">
        <v>179</v>
      </c>
      <c r="BY615" t="s">
        <v>199</v>
      </c>
      <c r="BZ615">
        <v>1</v>
      </c>
      <c r="CA615">
        <v>0</v>
      </c>
      <c r="CB615">
        <v>0</v>
      </c>
      <c r="CC615">
        <v>0</v>
      </c>
      <c r="CD615">
        <v>1</v>
      </c>
      <c r="CE615" t="e">
        <f ca="1">- Facebook groups/pages</f>
        <v>#NAME?</v>
      </c>
      <c r="CF615">
        <v>0</v>
      </c>
      <c r="CG615">
        <v>0</v>
      </c>
      <c r="CH615">
        <v>0</v>
      </c>
      <c r="CI615">
        <v>0</v>
      </c>
      <c r="CJ615">
        <v>0</v>
      </c>
      <c r="CK615">
        <v>1</v>
      </c>
      <c r="CL615">
        <v>0</v>
      </c>
      <c r="CN615" t="s">
        <v>109</v>
      </c>
      <c r="CO615" t="s">
        <v>110</v>
      </c>
      <c r="CP615" t="s">
        <v>111</v>
      </c>
      <c r="CQ615">
        <v>4153272</v>
      </c>
      <c r="CR615" t="s">
        <v>1819</v>
      </c>
      <c r="CS615" t="s">
        <v>1820</v>
      </c>
      <c r="CT615">
        <v>615</v>
      </c>
    </row>
    <row r="616" spans="1:98">
      <c r="A616">
        <v>615</v>
      </c>
      <c r="B616" t="s">
        <v>114</v>
      </c>
      <c r="C616">
        <v>21</v>
      </c>
      <c r="D616" t="s">
        <v>98</v>
      </c>
      <c r="E616" t="s">
        <v>177</v>
      </c>
      <c r="F616" t="s">
        <v>183</v>
      </c>
      <c r="G616" t="s">
        <v>101</v>
      </c>
      <c r="H616" t="s">
        <v>102</v>
      </c>
      <c r="U616" t="s">
        <v>457</v>
      </c>
      <c r="V616" t="s">
        <v>760</v>
      </c>
      <c r="AG616" t="s">
        <v>104</v>
      </c>
      <c r="AH616" t="s">
        <v>129</v>
      </c>
      <c r="AI616">
        <v>0</v>
      </c>
      <c r="AJ616">
        <v>1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0</v>
      </c>
      <c r="BA616" t="s">
        <v>107</v>
      </c>
      <c r="BB616" t="e">
        <f ca="1">- Useful but _xludf.not as good as a regular degree</f>
        <v>#NAME?</v>
      </c>
      <c r="BD616" t="e">
        <f ca="1">- Project Management / Accountancy</f>
        <v>#NAME?</v>
      </c>
      <c r="BE616">
        <v>0</v>
      </c>
      <c r="BF616">
        <v>0</v>
      </c>
      <c r="BG616">
        <v>1</v>
      </c>
      <c r="BH616">
        <v>0</v>
      </c>
      <c r="BI616">
        <v>0</v>
      </c>
      <c r="BJ616">
        <v>0</v>
      </c>
      <c r="BK616">
        <v>0</v>
      </c>
      <c r="BL616">
        <v>0</v>
      </c>
      <c r="BN616" t="s">
        <v>106</v>
      </c>
      <c r="BO616" t="s">
        <v>139</v>
      </c>
      <c r="BP616" t="s">
        <v>1745</v>
      </c>
      <c r="BX616" t="s">
        <v>108</v>
      </c>
      <c r="BY616" t="e">
        <f ca="1">- Useful but _xludf.not as good as going to university</f>
        <v>#NAME?</v>
      </c>
      <c r="BZ616">
        <v>1</v>
      </c>
      <c r="CA616">
        <v>0</v>
      </c>
      <c r="CB616">
        <v>0</v>
      </c>
      <c r="CC616">
        <v>0</v>
      </c>
      <c r="CD616">
        <v>0</v>
      </c>
      <c r="CE616" t="e">
        <f ca="1">- Facebook groups/pages</f>
        <v>#NAME?</v>
      </c>
      <c r="CF616">
        <v>0</v>
      </c>
      <c r="CG616">
        <v>0</v>
      </c>
      <c r="CH616">
        <v>0</v>
      </c>
      <c r="CI616">
        <v>0</v>
      </c>
      <c r="CJ616">
        <v>0</v>
      </c>
      <c r="CK616">
        <v>1</v>
      </c>
      <c r="CL616">
        <v>0</v>
      </c>
      <c r="CN616" t="s">
        <v>109</v>
      </c>
      <c r="CO616" t="s">
        <v>110</v>
      </c>
      <c r="CP616" t="s">
        <v>111</v>
      </c>
      <c r="CQ616">
        <v>4153283</v>
      </c>
      <c r="CR616" t="s">
        <v>1821</v>
      </c>
      <c r="CS616" t="s">
        <v>1822</v>
      </c>
      <c r="CT616">
        <v>616</v>
      </c>
    </row>
    <row r="617" spans="1:98">
      <c r="A617">
        <v>616</v>
      </c>
      <c r="B617" t="s">
        <v>97</v>
      </c>
      <c r="C617">
        <v>23</v>
      </c>
      <c r="D617" t="s">
        <v>98</v>
      </c>
      <c r="E617" t="s">
        <v>574</v>
      </c>
      <c r="F617" t="s">
        <v>100</v>
      </c>
      <c r="G617" t="s">
        <v>101</v>
      </c>
      <c r="H617" t="s">
        <v>301</v>
      </c>
      <c r="U617" t="s">
        <v>145</v>
      </c>
      <c r="AG617" t="s">
        <v>104</v>
      </c>
      <c r="AH617" t="s">
        <v>644</v>
      </c>
      <c r="AI617">
        <v>0</v>
      </c>
      <c r="AJ617">
        <v>1</v>
      </c>
      <c r="AK617">
        <v>0</v>
      </c>
      <c r="AL617">
        <v>0</v>
      </c>
      <c r="AM617">
        <v>0</v>
      </c>
      <c r="AN617">
        <v>1</v>
      </c>
      <c r="AO617">
        <v>0</v>
      </c>
      <c r="AP617">
        <v>0</v>
      </c>
      <c r="BA617" t="s">
        <v>107</v>
      </c>
      <c r="BB617" t="e">
        <f ca="1">- Very Useful _xludf.and provides a job opportunity _xludf.right away.</f>
        <v>#NAME?</v>
      </c>
      <c r="BD617" t="e">
        <f ca="1">- Tourism / Restaurant _xludf.and hotel Management</f>
        <v>#NAME?</v>
      </c>
      <c r="BE617">
        <v>0</v>
      </c>
      <c r="BF617">
        <v>0</v>
      </c>
      <c r="BG617">
        <v>0</v>
      </c>
      <c r="BH617">
        <v>1</v>
      </c>
      <c r="BI617">
        <v>0</v>
      </c>
      <c r="BJ617">
        <v>0</v>
      </c>
      <c r="BK617">
        <v>0</v>
      </c>
      <c r="BL617">
        <v>0</v>
      </c>
      <c r="BN617" t="s">
        <v>107</v>
      </c>
      <c r="BQ617" t="e">
        <f ca="1">- No internet connection / computer - Cannot afford The courses</f>
        <v>#NAME?</v>
      </c>
      <c r="BR617">
        <v>0</v>
      </c>
      <c r="BS617">
        <v>0</v>
      </c>
      <c r="BT617">
        <v>1</v>
      </c>
      <c r="BU617">
        <v>0</v>
      </c>
      <c r="BV617">
        <v>1</v>
      </c>
      <c r="BW617">
        <v>0</v>
      </c>
      <c r="BX617" t="s">
        <v>108</v>
      </c>
      <c r="BY617" t="s">
        <v>199</v>
      </c>
      <c r="BZ617">
        <v>1</v>
      </c>
      <c r="CA617">
        <v>0</v>
      </c>
      <c r="CB617">
        <v>0</v>
      </c>
      <c r="CC617">
        <v>0</v>
      </c>
      <c r="CD617">
        <v>1</v>
      </c>
      <c r="CE617" t="e">
        <f ca="1">- Facebook groups/pages  - Friends</f>
        <v>#NAME?</v>
      </c>
      <c r="CF617">
        <v>1</v>
      </c>
      <c r="CG617">
        <v>0</v>
      </c>
      <c r="CH617">
        <v>0</v>
      </c>
      <c r="CI617">
        <v>0</v>
      </c>
      <c r="CJ617">
        <v>0</v>
      </c>
      <c r="CK617">
        <v>1</v>
      </c>
      <c r="CL617">
        <v>0</v>
      </c>
      <c r="CN617" t="s">
        <v>109</v>
      </c>
      <c r="CO617" t="s">
        <v>110</v>
      </c>
      <c r="CP617" t="s">
        <v>111</v>
      </c>
      <c r="CQ617">
        <v>4153683</v>
      </c>
      <c r="CR617" t="s">
        <v>1823</v>
      </c>
      <c r="CS617" t="s">
        <v>1824</v>
      </c>
      <c r="CT617">
        <v>617</v>
      </c>
    </row>
    <row r="618" spans="1:98">
      <c r="A618">
        <v>617</v>
      </c>
      <c r="B618" t="s">
        <v>97</v>
      </c>
      <c r="C618">
        <v>26</v>
      </c>
      <c r="D618" t="s">
        <v>115</v>
      </c>
      <c r="E618" t="s">
        <v>379</v>
      </c>
      <c r="F618" t="s">
        <v>100</v>
      </c>
      <c r="G618" t="s">
        <v>117</v>
      </c>
      <c r="J618" t="s">
        <v>103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1</v>
      </c>
      <c r="Q618">
        <v>0</v>
      </c>
      <c r="R618">
        <v>0</v>
      </c>
      <c r="X618" t="s">
        <v>209</v>
      </c>
      <c r="Y618">
        <v>0</v>
      </c>
      <c r="Z618">
        <v>0</v>
      </c>
      <c r="AA618">
        <v>0</v>
      </c>
      <c r="AB618">
        <v>1</v>
      </c>
      <c r="AC618">
        <v>0</v>
      </c>
      <c r="AD618">
        <v>1</v>
      </c>
      <c r="AE618">
        <v>0</v>
      </c>
      <c r="AG618" t="s">
        <v>120</v>
      </c>
      <c r="AH618" t="s">
        <v>129</v>
      </c>
      <c r="AI618">
        <v>0</v>
      </c>
      <c r="AJ618">
        <v>1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  <c r="BA618" t="s">
        <v>107</v>
      </c>
      <c r="BB618" t="e">
        <f ca="1">- Useful but _xludf.not as good as a regular degree</f>
        <v>#NAME?</v>
      </c>
      <c r="BD618" t="e">
        <f ca="1">- Mechanics _xludf.and machinery- Project Management / Accountancy</f>
        <v>#NAME?</v>
      </c>
      <c r="BE618">
        <v>0</v>
      </c>
      <c r="BF618">
        <v>0</v>
      </c>
      <c r="BG618">
        <v>1</v>
      </c>
      <c r="BH618">
        <v>0</v>
      </c>
      <c r="BI618">
        <v>0</v>
      </c>
      <c r="BJ618">
        <v>0</v>
      </c>
      <c r="BK618">
        <v>1</v>
      </c>
      <c r="BL618">
        <v>0</v>
      </c>
      <c r="BN618" t="s">
        <v>107</v>
      </c>
      <c r="BQ618" t="e">
        <f ca="1">- No internet connection / computer - Cannot afford The courses</f>
        <v>#NAME?</v>
      </c>
      <c r="BR618">
        <v>0</v>
      </c>
      <c r="BS618">
        <v>0</v>
      </c>
      <c r="BT618">
        <v>1</v>
      </c>
      <c r="BU618">
        <v>0</v>
      </c>
      <c r="BV618">
        <v>1</v>
      </c>
      <c r="BW618">
        <v>0</v>
      </c>
      <c r="BX618" t="s">
        <v>108</v>
      </c>
      <c r="BY618" t="e">
        <f ca="1">- _xludf.not worth The _xludf.time _xludf.or money spent on it - Difficult to access</f>
        <v>#NAME?</v>
      </c>
      <c r="BZ618">
        <v>0</v>
      </c>
      <c r="CA618">
        <v>1</v>
      </c>
      <c r="CB618">
        <v>0</v>
      </c>
      <c r="CC618">
        <v>1</v>
      </c>
      <c r="CD618">
        <v>0</v>
      </c>
      <c r="CE618" t="e">
        <f ca="1">- Al-Fanar Media - Facebook groups/pages</f>
        <v>#NAME?</v>
      </c>
      <c r="CF618">
        <v>0</v>
      </c>
      <c r="CG618">
        <v>0</v>
      </c>
      <c r="CH618">
        <v>0</v>
      </c>
      <c r="CI618">
        <v>1</v>
      </c>
      <c r="CJ618">
        <v>0</v>
      </c>
      <c r="CK618">
        <v>1</v>
      </c>
      <c r="CL618">
        <v>0</v>
      </c>
      <c r="CN618" t="s">
        <v>109</v>
      </c>
      <c r="CO618" t="s">
        <v>110</v>
      </c>
      <c r="CP618" t="s">
        <v>111</v>
      </c>
      <c r="CQ618">
        <v>4154034</v>
      </c>
      <c r="CR618" t="s">
        <v>1825</v>
      </c>
      <c r="CS618" t="s">
        <v>1826</v>
      </c>
      <c r="CT618">
        <v>618</v>
      </c>
    </row>
    <row r="619" spans="1:98">
      <c r="A619">
        <v>618</v>
      </c>
      <c r="B619" t="s">
        <v>114</v>
      </c>
      <c r="C619">
        <v>25</v>
      </c>
      <c r="D619" t="s">
        <v>98</v>
      </c>
      <c r="E619" t="s">
        <v>133</v>
      </c>
      <c r="F619" t="s">
        <v>100</v>
      </c>
      <c r="G619" t="s">
        <v>117</v>
      </c>
      <c r="J619" t="s">
        <v>103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1</v>
      </c>
      <c r="Q619">
        <v>0</v>
      </c>
      <c r="R619">
        <v>0</v>
      </c>
      <c r="X619" t="s">
        <v>263</v>
      </c>
      <c r="Y619">
        <v>1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G619" t="s">
        <v>120</v>
      </c>
      <c r="AH619" t="s">
        <v>1301</v>
      </c>
      <c r="AI619">
        <v>1</v>
      </c>
      <c r="AJ619">
        <v>1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  <c r="AR619" t="s">
        <v>107</v>
      </c>
      <c r="AT619">
        <v>0</v>
      </c>
      <c r="AU619">
        <v>1</v>
      </c>
      <c r="AV619">
        <v>1</v>
      </c>
      <c r="AW619">
        <v>1</v>
      </c>
      <c r="AX619">
        <v>0</v>
      </c>
      <c r="AY619">
        <v>0</v>
      </c>
      <c r="BA619" t="s">
        <v>107</v>
      </c>
      <c r="BB619" t="e">
        <f ca="1">- Useful but _xludf.not as good as a regular degree</f>
        <v>#NAME?</v>
      </c>
      <c r="BD619" t="e">
        <f ca="1">- I am _xludf.not interested in vocational education</f>
        <v>#NAME?</v>
      </c>
      <c r="BE619">
        <v>1</v>
      </c>
      <c r="BF619">
        <v>0</v>
      </c>
      <c r="BG619">
        <v>0</v>
      </c>
      <c r="BH619">
        <v>0</v>
      </c>
      <c r="BI619">
        <v>0</v>
      </c>
      <c r="BJ619">
        <v>0</v>
      </c>
      <c r="BK619">
        <v>0</v>
      </c>
      <c r="BL619">
        <v>0</v>
      </c>
      <c r="BN619" t="s">
        <v>107</v>
      </c>
      <c r="BQ619" t="e">
        <f ca="1">- No internet connection / computer - Donâ€™t know how to _xludf.find/enroll in a suitable program</f>
        <v>#NAME?</v>
      </c>
      <c r="BR619">
        <v>0</v>
      </c>
      <c r="BS619">
        <v>0</v>
      </c>
      <c r="BT619">
        <v>1</v>
      </c>
      <c r="BU619">
        <v>1</v>
      </c>
      <c r="BV619">
        <v>0</v>
      </c>
      <c r="BW619">
        <v>0</v>
      </c>
      <c r="BX619" t="s">
        <v>108</v>
      </c>
      <c r="BY619" t="e">
        <f ca="1">- Difficult to access</f>
        <v>#NAME?</v>
      </c>
      <c r="BZ619">
        <v>0</v>
      </c>
      <c r="CA619">
        <v>0</v>
      </c>
      <c r="CB619">
        <v>0</v>
      </c>
      <c r="CC619">
        <v>1</v>
      </c>
      <c r="CD619">
        <v>0</v>
      </c>
      <c r="CE619" t="e">
        <f ca="1">- Friends - Teachers</f>
        <v>#NAME?</v>
      </c>
      <c r="CF619">
        <v>1</v>
      </c>
      <c r="CG619">
        <v>0</v>
      </c>
      <c r="CH619">
        <v>1</v>
      </c>
      <c r="CI619">
        <v>0</v>
      </c>
      <c r="CJ619">
        <v>0</v>
      </c>
      <c r="CK619">
        <v>0</v>
      </c>
      <c r="CL619">
        <v>0</v>
      </c>
      <c r="CN619" t="s">
        <v>109</v>
      </c>
      <c r="CO619" t="s">
        <v>110</v>
      </c>
      <c r="CP619" t="s">
        <v>111</v>
      </c>
      <c r="CQ619">
        <v>4154041</v>
      </c>
      <c r="CR619" t="s">
        <v>1827</v>
      </c>
      <c r="CS619" t="s">
        <v>1828</v>
      </c>
      <c r="CT619">
        <v>619</v>
      </c>
    </row>
    <row r="620" spans="1:98">
      <c r="A620">
        <v>619</v>
      </c>
      <c r="B620" t="s">
        <v>97</v>
      </c>
      <c r="C620">
        <v>26</v>
      </c>
      <c r="D620" t="s">
        <v>115</v>
      </c>
      <c r="E620" t="s">
        <v>177</v>
      </c>
      <c r="F620" t="s">
        <v>169</v>
      </c>
      <c r="G620" t="s">
        <v>117</v>
      </c>
      <c r="J620" t="s">
        <v>781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1</v>
      </c>
      <c r="Q620">
        <v>1</v>
      </c>
      <c r="R620">
        <v>0</v>
      </c>
      <c r="X620" t="s">
        <v>308</v>
      </c>
      <c r="Y620">
        <v>0</v>
      </c>
      <c r="Z620">
        <v>0</v>
      </c>
      <c r="AA620">
        <v>0</v>
      </c>
      <c r="AB620">
        <v>0</v>
      </c>
      <c r="AC620">
        <v>1</v>
      </c>
      <c r="AD620">
        <v>0</v>
      </c>
      <c r="AE620">
        <v>0</v>
      </c>
      <c r="AG620" t="s">
        <v>120</v>
      </c>
      <c r="AH620" t="s">
        <v>129</v>
      </c>
      <c r="AI620">
        <v>0</v>
      </c>
      <c r="AJ620">
        <v>1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0</v>
      </c>
      <c r="BA620" t="s">
        <v>107</v>
      </c>
      <c r="BB620" t="e">
        <f ca="1">- Very Useful _xludf.and provides a job opportunity _xludf.right away.</f>
        <v>#NAME?</v>
      </c>
      <c r="BD620" t="e">
        <f ca="1">- I am _xludf.not interested in vocational education - Nursing / medical care</f>
        <v>#NAME?</v>
      </c>
      <c r="BE620">
        <v>1</v>
      </c>
      <c r="BF620">
        <v>0</v>
      </c>
      <c r="BG620">
        <v>0</v>
      </c>
      <c r="BH620">
        <v>0</v>
      </c>
      <c r="BI620">
        <v>1</v>
      </c>
      <c r="BJ620">
        <v>0</v>
      </c>
      <c r="BK620">
        <v>0</v>
      </c>
      <c r="BL620">
        <v>0</v>
      </c>
      <c r="BN620" t="s">
        <v>107</v>
      </c>
      <c r="BQ620" t="e">
        <f ca="1">- Donâ€™t know how to _xludf.find/enroll in a suitable program</f>
        <v>#NAME?</v>
      </c>
      <c r="BR620">
        <v>0</v>
      </c>
      <c r="BS620">
        <v>0</v>
      </c>
      <c r="BT620">
        <v>0</v>
      </c>
      <c r="BU620">
        <v>1</v>
      </c>
      <c r="BV620">
        <v>0</v>
      </c>
      <c r="BW620">
        <v>0</v>
      </c>
      <c r="BX620" t="s">
        <v>108</v>
      </c>
      <c r="BY620" t="s">
        <v>199</v>
      </c>
      <c r="BZ620">
        <v>1</v>
      </c>
      <c r="CA620">
        <v>0</v>
      </c>
      <c r="CB620">
        <v>0</v>
      </c>
      <c r="CC620">
        <v>0</v>
      </c>
      <c r="CD620">
        <v>1</v>
      </c>
      <c r="CE620" t="e">
        <f ca="1">- Facebook groups/pages</f>
        <v>#NAME?</v>
      </c>
      <c r="CF620">
        <v>0</v>
      </c>
      <c r="CG620">
        <v>0</v>
      </c>
      <c r="CH620">
        <v>0</v>
      </c>
      <c r="CI620">
        <v>0</v>
      </c>
      <c r="CJ620">
        <v>0</v>
      </c>
      <c r="CK620">
        <v>1</v>
      </c>
      <c r="CL620">
        <v>0</v>
      </c>
      <c r="CN620" t="s">
        <v>109</v>
      </c>
      <c r="CO620" t="s">
        <v>110</v>
      </c>
      <c r="CP620" t="s">
        <v>111</v>
      </c>
      <c r="CQ620">
        <v>4154059</v>
      </c>
      <c r="CR620" s="1" t="s">
        <v>1829</v>
      </c>
      <c r="CS620" t="s">
        <v>1830</v>
      </c>
      <c r="CT620">
        <v>620</v>
      </c>
    </row>
    <row r="621" spans="1:98">
      <c r="A621">
        <v>620</v>
      </c>
      <c r="B621" t="s">
        <v>573</v>
      </c>
      <c r="C621">
        <v>18</v>
      </c>
      <c r="D621" t="s">
        <v>98</v>
      </c>
      <c r="E621" t="s">
        <v>99</v>
      </c>
      <c r="F621" t="s">
        <v>183</v>
      </c>
      <c r="G621" t="s">
        <v>207</v>
      </c>
      <c r="J621" t="s">
        <v>145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1</v>
      </c>
      <c r="R621">
        <v>0</v>
      </c>
      <c r="X621" t="s">
        <v>136</v>
      </c>
      <c r="Y621">
        <v>0</v>
      </c>
      <c r="Z621">
        <v>0</v>
      </c>
      <c r="AA621">
        <v>0</v>
      </c>
      <c r="AB621">
        <v>1</v>
      </c>
      <c r="AC621">
        <v>1</v>
      </c>
      <c r="AD621">
        <v>0</v>
      </c>
      <c r="AE621">
        <v>0</v>
      </c>
      <c r="AG621" t="s">
        <v>128</v>
      </c>
      <c r="AH621" t="s">
        <v>129</v>
      </c>
      <c r="AI621">
        <v>0</v>
      </c>
      <c r="AJ621">
        <v>1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0</v>
      </c>
      <c r="BA621" t="s">
        <v>106</v>
      </c>
      <c r="BB621" t="e">
        <f ca="1">- Useful but _xludf.not as good as a regular degree</f>
        <v>#NAME?</v>
      </c>
      <c r="BD621" t="e">
        <f ca="1">- I am _xludf.not interested in vocational education - Nursing / medical care</f>
        <v>#NAME?</v>
      </c>
      <c r="BE621">
        <v>1</v>
      </c>
      <c r="BF621">
        <v>0</v>
      </c>
      <c r="BG621">
        <v>0</v>
      </c>
      <c r="BH621">
        <v>0</v>
      </c>
      <c r="BI621">
        <v>1</v>
      </c>
      <c r="BJ621">
        <v>0</v>
      </c>
      <c r="BK621">
        <v>0</v>
      </c>
      <c r="BL621">
        <v>0</v>
      </c>
      <c r="BN621" t="s">
        <v>107</v>
      </c>
      <c r="BQ621" t="e">
        <f ca="1">- Do _xludf.not _xludf.count towards a recognized qualification - _xludf.not available in subjects I want to study - Cannot afford The courses</f>
        <v>#NAME?</v>
      </c>
      <c r="BR621">
        <v>1</v>
      </c>
      <c r="BS621">
        <v>1</v>
      </c>
      <c r="BT621">
        <v>0</v>
      </c>
      <c r="BU621">
        <v>0</v>
      </c>
      <c r="BV621">
        <v>1</v>
      </c>
      <c r="BW621">
        <v>0</v>
      </c>
      <c r="BX621" t="s">
        <v>108</v>
      </c>
      <c r="BY621" t="s">
        <v>199</v>
      </c>
      <c r="BZ621">
        <v>1</v>
      </c>
      <c r="CA621">
        <v>0</v>
      </c>
      <c r="CB621">
        <v>0</v>
      </c>
      <c r="CC621">
        <v>0</v>
      </c>
      <c r="CD621">
        <v>1</v>
      </c>
      <c r="CE621" t="e">
        <f ca="1">- Facebook groups/pages DUBARAH</f>
        <v>#NAME?</v>
      </c>
      <c r="CF621">
        <v>0</v>
      </c>
      <c r="CG621">
        <v>1</v>
      </c>
      <c r="CH621">
        <v>0</v>
      </c>
      <c r="CI621">
        <v>0</v>
      </c>
      <c r="CJ621">
        <v>0</v>
      </c>
      <c r="CK621">
        <v>1</v>
      </c>
      <c r="CL621">
        <v>0</v>
      </c>
      <c r="CN621" t="s">
        <v>109</v>
      </c>
      <c r="CO621" t="s">
        <v>110</v>
      </c>
      <c r="CP621" t="s">
        <v>111</v>
      </c>
      <c r="CQ621">
        <v>4154310</v>
      </c>
      <c r="CR621" t="s">
        <v>1831</v>
      </c>
      <c r="CS621" t="s">
        <v>1832</v>
      </c>
      <c r="CT621">
        <v>621</v>
      </c>
    </row>
    <row r="622" spans="1:98">
      <c r="A622">
        <v>621</v>
      </c>
      <c r="B622" t="s">
        <v>97</v>
      </c>
      <c r="C622">
        <v>27</v>
      </c>
      <c r="D622" t="s">
        <v>115</v>
      </c>
      <c r="E622" t="s">
        <v>133</v>
      </c>
      <c r="F622" t="s">
        <v>100</v>
      </c>
      <c r="G622" t="s">
        <v>117</v>
      </c>
      <c r="J622" t="s">
        <v>1833</v>
      </c>
      <c r="K622">
        <v>1</v>
      </c>
      <c r="L622">
        <v>0</v>
      </c>
      <c r="M622">
        <v>1</v>
      </c>
      <c r="N622">
        <v>0</v>
      </c>
      <c r="O622">
        <v>0</v>
      </c>
      <c r="P622">
        <v>1</v>
      </c>
      <c r="Q622">
        <v>0</v>
      </c>
      <c r="R622">
        <v>0</v>
      </c>
      <c r="T622" t="s">
        <v>1834</v>
      </c>
      <c r="X622" t="s">
        <v>1598</v>
      </c>
      <c r="Y622">
        <v>0</v>
      </c>
      <c r="Z622">
        <v>0</v>
      </c>
      <c r="AA622">
        <v>0</v>
      </c>
      <c r="AB622">
        <v>1</v>
      </c>
      <c r="AC622">
        <v>0</v>
      </c>
      <c r="AD622">
        <v>1</v>
      </c>
      <c r="AE622">
        <v>0</v>
      </c>
      <c r="AG622" t="s">
        <v>120</v>
      </c>
      <c r="AH622" t="s">
        <v>216</v>
      </c>
      <c r="AI622">
        <v>0</v>
      </c>
      <c r="AJ622">
        <v>1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1</v>
      </c>
      <c r="BA622" t="s">
        <v>106</v>
      </c>
      <c r="BB622" t="e">
        <f ca="1">- Useful but _xludf.not as good as a regular degree</f>
        <v>#NAME?</v>
      </c>
      <c r="BD622" t="e">
        <f ca="1">- Tourism / Restaurant _xludf.and hotel Management</f>
        <v>#NAME?</v>
      </c>
      <c r="BE622">
        <v>0</v>
      </c>
      <c r="BF622">
        <v>0</v>
      </c>
      <c r="BG622">
        <v>0</v>
      </c>
      <c r="BH622">
        <v>1</v>
      </c>
      <c r="BI622">
        <v>0</v>
      </c>
      <c r="BJ622">
        <v>0</v>
      </c>
      <c r="BK622">
        <v>0</v>
      </c>
      <c r="BL622">
        <v>0</v>
      </c>
      <c r="BN622" t="s">
        <v>107</v>
      </c>
      <c r="BQ622" t="e">
        <f ca="1">- Cannot afford The courses - Donâ€™t know how to _xludf.find/enroll in a suitable program</f>
        <v>#NAME?</v>
      </c>
      <c r="BR622">
        <v>0</v>
      </c>
      <c r="BS622">
        <v>0</v>
      </c>
      <c r="BT622">
        <v>0</v>
      </c>
      <c r="BU622">
        <v>1</v>
      </c>
      <c r="BV622">
        <v>1</v>
      </c>
      <c r="BW622">
        <v>0</v>
      </c>
      <c r="BX622" t="s">
        <v>108</v>
      </c>
      <c r="BY622" t="e">
        <f ca="1">- _xludf.not worth The _xludf.time _xludf.or money spent on it - Useful but _xludf.not as good as going to university</f>
        <v>#NAME?</v>
      </c>
      <c r="BZ622">
        <v>1</v>
      </c>
      <c r="CA622">
        <v>1</v>
      </c>
      <c r="CB622">
        <v>0</v>
      </c>
      <c r="CC622">
        <v>0</v>
      </c>
      <c r="CD622">
        <v>0</v>
      </c>
      <c r="CE622" t="e">
        <f ca="1">- Twitter - Friends</f>
        <v>#NAME?</v>
      </c>
      <c r="CF622">
        <v>1</v>
      </c>
      <c r="CG622">
        <v>0</v>
      </c>
      <c r="CH622">
        <v>0</v>
      </c>
      <c r="CI622">
        <v>0</v>
      </c>
      <c r="CJ622">
        <v>1</v>
      </c>
      <c r="CK622">
        <v>0</v>
      </c>
      <c r="CL622">
        <v>0</v>
      </c>
      <c r="CN622" t="s">
        <v>109</v>
      </c>
      <c r="CO622" t="s">
        <v>110</v>
      </c>
      <c r="CP622" t="s">
        <v>111</v>
      </c>
      <c r="CQ622">
        <v>4154346</v>
      </c>
      <c r="CR622" t="s">
        <v>1835</v>
      </c>
      <c r="CS622" t="s">
        <v>1836</v>
      </c>
      <c r="CT622">
        <v>622</v>
      </c>
    </row>
    <row r="623" spans="1:98">
      <c r="A623">
        <v>622</v>
      </c>
      <c r="B623" t="s">
        <v>143</v>
      </c>
      <c r="C623">
        <v>21</v>
      </c>
      <c r="D623" t="s">
        <v>98</v>
      </c>
      <c r="E623" t="s">
        <v>168</v>
      </c>
      <c r="F623" t="s">
        <v>169</v>
      </c>
      <c r="G623" t="s">
        <v>117</v>
      </c>
      <c r="J623" t="s">
        <v>103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1</v>
      </c>
      <c r="Q623">
        <v>0</v>
      </c>
      <c r="R623">
        <v>0</v>
      </c>
      <c r="X623" t="s">
        <v>1837</v>
      </c>
      <c r="Y623">
        <v>0</v>
      </c>
      <c r="Z623">
        <v>0</v>
      </c>
      <c r="AA623">
        <v>0</v>
      </c>
      <c r="AB623">
        <v>0</v>
      </c>
      <c r="AC623">
        <v>1</v>
      </c>
      <c r="AD623">
        <v>0</v>
      </c>
      <c r="AE623">
        <v>1</v>
      </c>
      <c r="AF623" t="s">
        <v>1838</v>
      </c>
      <c r="AG623" t="s">
        <v>120</v>
      </c>
      <c r="AH623" t="s">
        <v>129</v>
      </c>
      <c r="AI623">
        <v>0</v>
      </c>
      <c r="AJ623">
        <v>1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0</v>
      </c>
      <c r="BA623" t="s">
        <v>107</v>
      </c>
      <c r="BB623" t="e">
        <f ca="1">- Useful but _xludf.not as good as a regular degree</f>
        <v>#NAME?</v>
      </c>
      <c r="BD623" t="e">
        <f ca="1">- I am _xludf.not interested in vocational education - Nursing / medical care</f>
        <v>#NAME?</v>
      </c>
      <c r="BE623">
        <v>1</v>
      </c>
      <c r="BF623">
        <v>0</v>
      </c>
      <c r="BG623">
        <v>0</v>
      </c>
      <c r="BH623">
        <v>0</v>
      </c>
      <c r="BI623">
        <v>1</v>
      </c>
      <c r="BJ623">
        <v>0</v>
      </c>
      <c r="BK623">
        <v>0</v>
      </c>
      <c r="BL623">
        <v>0</v>
      </c>
      <c r="BN623" t="s">
        <v>107</v>
      </c>
      <c r="BQ623" t="e">
        <f ca="1">- No internet connection / computer - Cannot afford The courses</f>
        <v>#NAME?</v>
      </c>
      <c r="BR623">
        <v>0</v>
      </c>
      <c r="BS623">
        <v>0</v>
      </c>
      <c r="BT623">
        <v>1</v>
      </c>
      <c r="BU623">
        <v>0</v>
      </c>
      <c r="BV623">
        <v>1</v>
      </c>
      <c r="BW623">
        <v>0</v>
      </c>
      <c r="BX623" t="s">
        <v>108</v>
      </c>
      <c r="BY623" t="e">
        <f ca="1">- Very Useful, as good as a regular degree</f>
        <v>#NAME?</v>
      </c>
      <c r="BZ623">
        <v>0</v>
      </c>
      <c r="CA623">
        <v>0</v>
      </c>
      <c r="CB623">
        <v>1</v>
      </c>
      <c r="CC623">
        <v>0</v>
      </c>
      <c r="CD623">
        <v>0</v>
      </c>
      <c r="CE623" t="e">
        <f ca="1">- Facebook groups/pages  - Teachers</f>
        <v>#NAME?</v>
      </c>
      <c r="CF623">
        <v>0</v>
      </c>
      <c r="CG623">
        <v>0</v>
      </c>
      <c r="CH623">
        <v>1</v>
      </c>
      <c r="CI623">
        <v>0</v>
      </c>
      <c r="CJ623">
        <v>0</v>
      </c>
      <c r="CK623">
        <v>1</v>
      </c>
      <c r="CL623">
        <v>0</v>
      </c>
      <c r="CN623" t="s">
        <v>109</v>
      </c>
      <c r="CO623" t="s">
        <v>110</v>
      </c>
      <c r="CP623" t="s">
        <v>111</v>
      </c>
      <c r="CQ623">
        <v>4154361</v>
      </c>
      <c r="CR623" t="s">
        <v>1839</v>
      </c>
      <c r="CS623" t="s">
        <v>1840</v>
      </c>
      <c r="CT623">
        <v>623</v>
      </c>
    </row>
    <row r="624" spans="1:98">
      <c r="A624">
        <v>623</v>
      </c>
      <c r="B624" t="s">
        <v>1841</v>
      </c>
      <c r="C624">
        <v>20</v>
      </c>
      <c r="D624" t="s">
        <v>98</v>
      </c>
      <c r="E624" t="s">
        <v>168</v>
      </c>
      <c r="F624" t="s">
        <v>169</v>
      </c>
      <c r="G624" t="s">
        <v>117</v>
      </c>
      <c r="J624" t="s">
        <v>103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1</v>
      </c>
      <c r="Q624">
        <v>0</v>
      </c>
      <c r="R624">
        <v>0</v>
      </c>
      <c r="X624" t="s">
        <v>127</v>
      </c>
      <c r="Y624">
        <v>0</v>
      </c>
      <c r="Z624">
        <v>0</v>
      </c>
      <c r="AA624">
        <v>0</v>
      </c>
      <c r="AB624">
        <v>1</v>
      </c>
      <c r="AC624">
        <v>0</v>
      </c>
      <c r="AD624">
        <v>0</v>
      </c>
      <c r="AE624">
        <v>0</v>
      </c>
      <c r="AG624" t="s">
        <v>120</v>
      </c>
      <c r="AH624" t="s">
        <v>129</v>
      </c>
      <c r="AI624">
        <v>0</v>
      </c>
      <c r="AJ624">
        <v>1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  <c r="BA624" t="s">
        <v>107</v>
      </c>
      <c r="BB624" t="e">
        <f ca="1">- Useful but _xludf.not as good as a regular degree</f>
        <v>#NAME?</v>
      </c>
      <c r="BD624" t="e">
        <f ca="1">- Project Management / Accountancy</f>
        <v>#NAME?</v>
      </c>
      <c r="BE624">
        <v>0</v>
      </c>
      <c r="BF624">
        <v>0</v>
      </c>
      <c r="BG624">
        <v>1</v>
      </c>
      <c r="BH624">
        <v>0</v>
      </c>
      <c r="BI624">
        <v>0</v>
      </c>
      <c r="BJ624">
        <v>0</v>
      </c>
      <c r="BK624">
        <v>0</v>
      </c>
      <c r="BL624">
        <v>0</v>
      </c>
      <c r="BN624" t="s">
        <v>107</v>
      </c>
      <c r="BQ624" t="e">
        <f ca="1">- No internet connection / computer - Cannot afford The courses - Donâ€™t know how to _xludf.find/enroll in a suitable program</f>
        <v>#NAME?</v>
      </c>
      <c r="BR624">
        <v>0</v>
      </c>
      <c r="BS624">
        <v>0</v>
      </c>
      <c r="BT624">
        <v>1</v>
      </c>
      <c r="BU624">
        <v>1</v>
      </c>
      <c r="BV624">
        <v>1</v>
      </c>
      <c r="BW624">
        <v>0</v>
      </c>
      <c r="BX624" t="s">
        <v>108</v>
      </c>
      <c r="BY624" t="s">
        <v>199</v>
      </c>
      <c r="BZ624">
        <v>1</v>
      </c>
      <c r="CA624">
        <v>0</v>
      </c>
      <c r="CB624">
        <v>0</v>
      </c>
      <c r="CC624">
        <v>0</v>
      </c>
      <c r="CD624">
        <v>1</v>
      </c>
      <c r="CE624" t="e">
        <f ca="1">- Facebook groups/pages  - Teachers</f>
        <v>#NAME?</v>
      </c>
      <c r="CF624">
        <v>0</v>
      </c>
      <c r="CG624">
        <v>0</v>
      </c>
      <c r="CH624">
        <v>1</v>
      </c>
      <c r="CI624">
        <v>0</v>
      </c>
      <c r="CJ624">
        <v>0</v>
      </c>
      <c r="CK624">
        <v>1</v>
      </c>
      <c r="CL624">
        <v>0</v>
      </c>
      <c r="CN624" t="s">
        <v>109</v>
      </c>
      <c r="CO624" t="s">
        <v>110</v>
      </c>
      <c r="CP624" t="s">
        <v>111</v>
      </c>
      <c r="CQ624">
        <v>4154371</v>
      </c>
      <c r="CR624" t="s">
        <v>1842</v>
      </c>
      <c r="CS624" t="s">
        <v>1843</v>
      </c>
      <c r="CT624">
        <v>624</v>
      </c>
    </row>
    <row r="625" spans="1:98">
      <c r="A625">
        <v>624</v>
      </c>
      <c r="B625" t="s">
        <v>533</v>
      </c>
      <c r="C625">
        <v>19</v>
      </c>
      <c r="D625" t="s">
        <v>115</v>
      </c>
      <c r="E625" t="s">
        <v>177</v>
      </c>
      <c r="F625" t="s">
        <v>169</v>
      </c>
      <c r="G625" t="s">
        <v>117</v>
      </c>
      <c r="J625" t="s">
        <v>334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1</v>
      </c>
      <c r="R625">
        <v>1</v>
      </c>
      <c r="X625" t="s">
        <v>136</v>
      </c>
      <c r="Y625">
        <v>0</v>
      </c>
      <c r="Z625">
        <v>0</v>
      </c>
      <c r="AA625">
        <v>0</v>
      </c>
      <c r="AB625">
        <v>1</v>
      </c>
      <c r="AC625">
        <v>1</v>
      </c>
      <c r="AD625">
        <v>0</v>
      </c>
      <c r="AE625">
        <v>0</v>
      </c>
      <c r="AG625" t="s">
        <v>120</v>
      </c>
      <c r="AH625" t="s">
        <v>129</v>
      </c>
      <c r="AI625">
        <v>0</v>
      </c>
      <c r="AJ625">
        <v>1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BA625" t="s">
        <v>107</v>
      </c>
      <c r="BB625" t="e">
        <f ca="1">- Useful but _xludf.not as good as a regular degree</f>
        <v>#NAME?</v>
      </c>
      <c r="BD625" t="e">
        <f ca="1">- Nursing / medical care</f>
        <v>#NAME?</v>
      </c>
      <c r="BE625">
        <v>0</v>
      </c>
      <c r="BF625">
        <v>0</v>
      </c>
      <c r="BG625">
        <v>0</v>
      </c>
      <c r="BH625">
        <v>0</v>
      </c>
      <c r="BI625">
        <v>1</v>
      </c>
      <c r="BJ625">
        <v>0</v>
      </c>
      <c r="BK625">
        <v>0</v>
      </c>
      <c r="BL625">
        <v>0</v>
      </c>
      <c r="BN625" t="s">
        <v>107</v>
      </c>
      <c r="BQ625" t="e">
        <f ca="1">- No internet connection / computer - Cannot afford The courses</f>
        <v>#NAME?</v>
      </c>
      <c r="BR625">
        <v>0</v>
      </c>
      <c r="BS625">
        <v>0</v>
      </c>
      <c r="BT625">
        <v>1</v>
      </c>
      <c r="BU625">
        <v>0</v>
      </c>
      <c r="BV625">
        <v>1</v>
      </c>
      <c r="BW625">
        <v>0</v>
      </c>
      <c r="BX625" t="s">
        <v>108</v>
      </c>
      <c r="BY625" t="s">
        <v>199</v>
      </c>
      <c r="BZ625">
        <v>1</v>
      </c>
      <c r="CA625">
        <v>0</v>
      </c>
      <c r="CB625">
        <v>0</v>
      </c>
      <c r="CC625">
        <v>0</v>
      </c>
      <c r="CD625">
        <v>1</v>
      </c>
      <c r="CE625" t="e">
        <f ca="1">- Facebook groups/pages</f>
        <v>#NAME?</v>
      </c>
      <c r="CF625">
        <v>0</v>
      </c>
      <c r="CG625">
        <v>0</v>
      </c>
      <c r="CH625">
        <v>0</v>
      </c>
      <c r="CI625">
        <v>0</v>
      </c>
      <c r="CJ625">
        <v>0</v>
      </c>
      <c r="CK625">
        <v>1</v>
      </c>
      <c r="CL625">
        <v>0</v>
      </c>
      <c r="CN625" t="s">
        <v>109</v>
      </c>
      <c r="CO625" t="s">
        <v>110</v>
      </c>
      <c r="CP625" t="s">
        <v>111</v>
      </c>
      <c r="CQ625">
        <v>4154686</v>
      </c>
      <c r="CR625" t="s">
        <v>1844</v>
      </c>
      <c r="CS625" t="s">
        <v>1845</v>
      </c>
      <c r="CT625">
        <v>625</v>
      </c>
    </row>
    <row r="626" spans="1:98">
      <c r="A626">
        <v>625</v>
      </c>
      <c r="B626" t="s">
        <v>431</v>
      </c>
      <c r="C626">
        <v>28</v>
      </c>
      <c r="D626" t="s">
        <v>115</v>
      </c>
      <c r="E626" t="s">
        <v>177</v>
      </c>
      <c r="F626" t="s">
        <v>144</v>
      </c>
      <c r="G626" t="s">
        <v>117</v>
      </c>
      <c r="J626" t="s">
        <v>366</v>
      </c>
      <c r="K626">
        <v>0</v>
      </c>
      <c r="L626">
        <v>0</v>
      </c>
      <c r="M626">
        <v>1</v>
      </c>
      <c r="N626">
        <v>0</v>
      </c>
      <c r="O626">
        <v>0</v>
      </c>
      <c r="P626">
        <v>1</v>
      </c>
      <c r="Q626">
        <v>0</v>
      </c>
      <c r="R626">
        <v>0</v>
      </c>
      <c r="X626" t="s">
        <v>127</v>
      </c>
      <c r="Y626">
        <v>0</v>
      </c>
      <c r="Z626">
        <v>0</v>
      </c>
      <c r="AA626">
        <v>0</v>
      </c>
      <c r="AB626">
        <v>1</v>
      </c>
      <c r="AC626">
        <v>0</v>
      </c>
      <c r="AD626">
        <v>0</v>
      </c>
      <c r="AE626">
        <v>0</v>
      </c>
      <c r="AG626" t="s">
        <v>120</v>
      </c>
      <c r="AH626" t="s">
        <v>158</v>
      </c>
      <c r="AI626">
        <v>0</v>
      </c>
      <c r="AJ626">
        <v>0</v>
      </c>
      <c r="AK626">
        <v>0</v>
      </c>
      <c r="AL626">
        <v>0</v>
      </c>
      <c r="AM626">
        <v>0</v>
      </c>
      <c r="AN626">
        <v>1</v>
      </c>
      <c r="AO626">
        <v>0</v>
      </c>
      <c r="AP626">
        <v>0</v>
      </c>
      <c r="BA626" t="s">
        <v>106</v>
      </c>
      <c r="BB626" t="e">
        <f ca="1">- Very Useful _xludf.and provides a job opportunity _xludf.right away.</f>
        <v>#NAME?</v>
      </c>
      <c r="BD626" t="e">
        <f ca="1">- Project Management / Accountancy - Tourism / Restaurant _xludf.and hotel Management</f>
        <v>#NAME?</v>
      </c>
      <c r="BE626">
        <v>0</v>
      </c>
      <c r="BF626">
        <v>0</v>
      </c>
      <c r="BG626">
        <v>1</v>
      </c>
      <c r="BH626">
        <v>1</v>
      </c>
      <c r="BI626">
        <v>0</v>
      </c>
      <c r="BJ626">
        <v>0</v>
      </c>
      <c r="BK626">
        <v>0</v>
      </c>
      <c r="BL626">
        <v>0</v>
      </c>
      <c r="BN626" t="s">
        <v>107</v>
      </c>
      <c r="BQ626" t="e">
        <f ca="1">- Cannot afford The courses - Donâ€™t know how to _xludf.find/enroll in a suitable program</f>
        <v>#NAME?</v>
      </c>
      <c r="BR626">
        <v>0</v>
      </c>
      <c r="BS626">
        <v>0</v>
      </c>
      <c r="BT626">
        <v>0</v>
      </c>
      <c r="BU626">
        <v>1</v>
      </c>
      <c r="BV626">
        <v>1</v>
      </c>
      <c r="BW626">
        <v>0</v>
      </c>
      <c r="BX626" t="s">
        <v>179</v>
      </c>
      <c r="BY626" t="e">
        <f ca="1">- _xludf.not worth The _xludf.time _xludf.or money spent on it - Useful but _xludf.not as good as going to university</f>
        <v>#NAME?</v>
      </c>
      <c r="BZ626">
        <v>1</v>
      </c>
      <c r="CA626">
        <v>1</v>
      </c>
      <c r="CB626">
        <v>0</v>
      </c>
      <c r="CC626">
        <v>0</v>
      </c>
      <c r="CD626">
        <v>0</v>
      </c>
      <c r="CE626" t="e">
        <f ca="1">- Facebook groups/pages  - Friends</f>
        <v>#NAME?</v>
      </c>
      <c r="CF626">
        <v>1</v>
      </c>
      <c r="CG626">
        <v>0</v>
      </c>
      <c r="CH626">
        <v>0</v>
      </c>
      <c r="CI626">
        <v>0</v>
      </c>
      <c r="CJ626">
        <v>0</v>
      </c>
      <c r="CK626">
        <v>1</v>
      </c>
      <c r="CL626">
        <v>0</v>
      </c>
      <c r="CN626" t="s">
        <v>109</v>
      </c>
      <c r="CO626" t="s">
        <v>110</v>
      </c>
      <c r="CP626" t="s">
        <v>111</v>
      </c>
      <c r="CQ626">
        <v>4154706</v>
      </c>
      <c r="CR626" t="s">
        <v>1846</v>
      </c>
      <c r="CS626" t="s">
        <v>1847</v>
      </c>
      <c r="CT626">
        <v>626</v>
      </c>
    </row>
    <row r="627" spans="1:98">
      <c r="A627">
        <v>626</v>
      </c>
      <c r="B627" t="s">
        <v>143</v>
      </c>
      <c r="C627">
        <v>29</v>
      </c>
      <c r="D627" t="s">
        <v>115</v>
      </c>
      <c r="E627" t="s">
        <v>283</v>
      </c>
      <c r="F627" t="s">
        <v>277</v>
      </c>
      <c r="G627" t="s">
        <v>117</v>
      </c>
      <c r="J627" t="s">
        <v>118</v>
      </c>
      <c r="K627">
        <v>0</v>
      </c>
      <c r="L627">
        <v>0</v>
      </c>
      <c r="M627">
        <v>0</v>
      </c>
      <c r="N627">
        <v>1</v>
      </c>
      <c r="O627">
        <v>0</v>
      </c>
      <c r="P627">
        <v>0</v>
      </c>
      <c r="Q627">
        <v>0</v>
      </c>
      <c r="R627">
        <v>0</v>
      </c>
      <c r="X627" t="s">
        <v>127</v>
      </c>
      <c r="Y627">
        <v>0</v>
      </c>
      <c r="Z627">
        <v>0</v>
      </c>
      <c r="AA627">
        <v>0</v>
      </c>
      <c r="AB627">
        <v>1</v>
      </c>
      <c r="AC627">
        <v>0</v>
      </c>
      <c r="AD627">
        <v>0</v>
      </c>
      <c r="AE627">
        <v>0</v>
      </c>
      <c r="AG627" t="s">
        <v>120</v>
      </c>
      <c r="AH627" t="s">
        <v>184</v>
      </c>
      <c r="AI627">
        <v>1</v>
      </c>
      <c r="AJ627">
        <v>0</v>
      </c>
      <c r="AK627">
        <v>0</v>
      </c>
      <c r="AL627">
        <v>0</v>
      </c>
      <c r="AM627">
        <v>0</v>
      </c>
      <c r="AN627">
        <v>0</v>
      </c>
      <c r="AO627">
        <v>0</v>
      </c>
      <c r="AP627">
        <v>0</v>
      </c>
      <c r="AR627" t="s">
        <v>107</v>
      </c>
      <c r="AS627" t="e">
        <f ca="1">- Have to go in person but can _xludf.not go _xludf.for security reasons</f>
        <v>#NAME?</v>
      </c>
      <c r="AT627">
        <v>0</v>
      </c>
      <c r="AU627">
        <v>1</v>
      </c>
      <c r="AV627">
        <v>0</v>
      </c>
      <c r="AW627">
        <v>0</v>
      </c>
      <c r="AX627">
        <v>0</v>
      </c>
      <c r="AY627">
        <v>0</v>
      </c>
      <c r="BA627" t="s">
        <v>107</v>
      </c>
      <c r="BB627" t="e">
        <f ca="1">- Very Useful _xludf.and provides a job opportunity _xludf.right away.</f>
        <v>#NAME?</v>
      </c>
      <c r="BD627" t="e">
        <f ca="1">- Mechanics _xludf.and machinery</f>
        <v>#NAME?</v>
      </c>
      <c r="BE627">
        <v>0</v>
      </c>
      <c r="BF627">
        <v>0</v>
      </c>
      <c r="BG627">
        <v>0</v>
      </c>
      <c r="BH627">
        <v>0</v>
      </c>
      <c r="BI627">
        <v>0</v>
      </c>
      <c r="BJ627">
        <v>0</v>
      </c>
      <c r="BK627">
        <v>1</v>
      </c>
      <c r="BL627">
        <v>0</v>
      </c>
      <c r="BN627" t="s">
        <v>107</v>
      </c>
      <c r="BQ627" t="e">
        <f ca="1">- _xludf.not available in _xludf.Arabic</f>
        <v>#NAME?</v>
      </c>
      <c r="BR627">
        <v>0</v>
      </c>
      <c r="BS627">
        <v>0</v>
      </c>
      <c r="BT627">
        <v>0</v>
      </c>
      <c r="BU627">
        <v>0</v>
      </c>
      <c r="BV627">
        <v>0</v>
      </c>
      <c r="BW627">
        <v>1</v>
      </c>
      <c r="BX627" t="s">
        <v>179</v>
      </c>
      <c r="BY627" t="s">
        <v>338</v>
      </c>
      <c r="BZ627">
        <v>0</v>
      </c>
      <c r="CA627">
        <v>0</v>
      </c>
      <c r="CB627">
        <v>0</v>
      </c>
      <c r="CC627">
        <v>1</v>
      </c>
      <c r="CD627">
        <v>1</v>
      </c>
      <c r="CE627" t="e">
        <f ca="1">- Teachers   Other</f>
        <v>#NAME?</v>
      </c>
      <c r="CF627">
        <v>0</v>
      </c>
      <c r="CG627">
        <v>0</v>
      </c>
      <c r="CH627">
        <v>1</v>
      </c>
      <c r="CI627">
        <v>0</v>
      </c>
      <c r="CJ627">
        <v>0</v>
      </c>
      <c r="CK627">
        <v>0</v>
      </c>
      <c r="CL627">
        <v>1</v>
      </c>
      <c r="CM627" t="s">
        <v>1848</v>
      </c>
      <c r="CN627" t="s">
        <v>109</v>
      </c>
      <c r="CO627" t="s">
        <v>110</v>
      </c>
      <c r="CP627" t="s">
        <v>111</v>
      </c>
      <c r="CQ627">
        <v>4154747</v>
      </c>
      <c r="CR627" t="s">
        <v>1849</v>
      </c>
      <c r="CS627" t="s">
        <v>1850</v>
      </c>
      <c r="CT627">
        <v>627</v>
      </c>
    </row>
    <row r="628" spans="1:98">
      <c r="A628">
        <v>627</v>
      </c>
      <c r="B628" t="s">
        <v>97</v>
      </c>
      <c r="C628">
        <v>17</v>
      </c>
      <c r="D628" t="s">
        <v>98</v>
      </c>
      <c r="E628" t="s">
        <v>177</v>
      </c>
      <c r="F628" t="s">
        <v>277</v>
      </c>
      <c r="G628" t="s">
        <v>117</v>
      </c>
      <c r="J628" t="s">
        <v>139</v>
      </c>
      <c r="K628">
        <v>1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T628" t="s">
        <v>1227</v>
      </c>
      <c r="X628" t="s">
        <v>901</v>
      </c>
      <c r="Y628">
        <v>0</v>
      </c>
      <c r="Z628">
        <v>0</v>
      </c>
      <c r="AA628">
        <v>1</v>
      </c>
      <c r="AB628">
        <v>0</v>
      </c>
      <c r="AC628">
        <v>0</v>
      </c>
      <c r="AD628">
        <v>1</v>
      </c>
      <c r="AE628">
        <v>0</v>
      </c>
      <c r="AG628" t="s">
        <v>120</v>
      </c>
      <c r="AH628" t="s">
        <v>184</v>
      </c>
      <c r="AI628">
        <v>1</v>
      </c>
      <c r="AJ628">
        <v>0</v>
      </c>
      <c r="AK628">
        <v>0</v>
      </c>
      <c r="AL628">
        <v>0</v>
      </c>
      <c r="AM628">
        <v>0</v>
      </c>
      <c r="AN628">
        <v>0</v>
      </c>
      <c r="AO628">
        <v>0</v>
      </c>
      <c r="AP628">
        <v>0</v>
      </c>
      <c r="AR628" t="s">
        <v>107</v>
      </c>
      <c r="AS628" t="e">
        <f ca="1">- Cannot contact public servants _xludf.or Teachers</f>
        <v>#NAME?</v>
      </c>
      <c r="AT628">
        <v>0</v>
      </c>
      <c r="AU628">
        <v>0</v>
      </c>
      <c r="AV628">
        <v>1</v>
      </c>
      <c r="AW628">
        <v>0</v>
      </c>
      <c r="AX628">
        <v>0</v>
      </c>
      <c r="AY628">
        <v>0</v>
      </c>
      <c r="BA628" t="s">
        <v>107</v>
      </c>
      <c r="BB628" t="e">
        <f ca="1">- Very Useful _xludf.and provides a job opportunity _xludf.right away.</f>
        <v>#NAME?</v>
      </c>
      <c r="BD628" t="e">
        <f ca="1">- I am _xludf.not interested in vocational education</f>
        <v>#NAME?</v>
      </c>
      <c r="BE628">
        <v>1</v>
      </c>
      <c r="BF628">
        <v>0</v>
      </c>
      <c r="BG628">
        <v>0</v>
      </c>
      <c r="BH628">
        <v>0</v>
      </c>
      <c r="BI628">
        <v>0</v>
      </c>
      <c r="BJ628">
        <v>0</v>
      </c>
      <c r="BK628">
        <v>0</v>
      </c>
      <c r="BL628">
        <v>0</v>
      </c>
      <c r="BN628" t="s">
        <v>107</v>
      </c>
      <c r="BQ628" t="e">
        <f ca="1">- No internet connection / computer</f>
        <v>#NAME?</v>
      </c>
      <c r="BR628">
        <v>0</v>
      </c>
      <c r="BS628">
        <v>0</v>
      </c>
      <c r="BT628">
        <v>1</v>
      </c>
      <c r="BU628">
        <v>0</v>
      </c>
      <c r="BV628">
        <v>0</v>
      </c>
      <c r="BW628">
        <v>0</v>
      </c>
      <c r="BX628" t="s">
        <v>179</v>
      </c>
      <c r="BY628" t="e">
        <f ca="1">- Very Useful, as good as a regular degree</f>
        <v>#NAME?</v>
      </c>
      <c r="BZ628">
        <v>0</v>
      </c>
      <c r="CA628">
        <v>0</v>
      </c>
      <c r="CB628">
        <v>1</v>
      </c>
      <c r="CC628">
        <v>0</v>
      </c>
      <c r="CD628">
        <v>0</v>
      </c>
      <c r="CE628" t="e">
        <f ca="1">- Teachers</f>
        <v>#NAME?</v>
      </c>
      <c r="CF628">
        <v>0</v>
      </c>
      <c r="CG628">
        <v>0</v>
      </c>
      <c r="CH628">
        <v>1</v>
      </c>
      <c r="CI628">
        <v>0</v>
      </c>
      <c r="CJ628">
        <v>0</v>
      </c>
      <c r="CK628">
        <v>0</v>
      </c>
      <c r="CL628">
        <v>0</v>
      </c>
      <c r="CN628" t="s">
        <v>109</v>
      </c>
      <c r="CO628" t="s">
        <v>110</v>
      </c>
      <c r="CP628" t="s">
        <v>111</v>
      </c>
      <c r="CQ628">
        <v>4154785</v>
      </c>
      <c r="CR628" t="s">
        <v>1851</v>
      </c>
      <c r="CS628" t="s">
        <v>1852</v>
      </c>
      <c r="CT628">
        <v>628</v>
      </c>
    </row>
    <row r="629" spans="1:98">
      <c r="A629">
        <v>628</v>
      </c>
      <c r="B629" t="s">
        <v>349</v>
      </c>
      <c r="C629">
        <v>27</v>
      </c>
      <c r="D629" t="s">
        <v>115</v>
      </c>
      <c r="E629" t="s">
        <v>99</v>
      </c>
      <c r="F629" t="s">
        <v>169</v>
      </c>
      <c r="G629" t="s">
        <v>117</v>
      </c>
      <c r="J629" t="s">
        <v>145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1</v>
      </c>
      <c r="R629">
        <v>0</v>
      </c>
      <c r="X629" t="s">
        <v>197</v>
      </c>
      <c r="Y629">
        <v>1</v>
      </c>
      <c r="Z629">
        <v>0</v>
      </c>
      <c r="AA629">
        <v>0</v>
      </c>
      <c r="AB629">
        <v>1</v>
      </c>
      <c r="AC629">
        <v>0</v>
      </c>
      <c r="AD629">
        <v>0</v>
      </c>
      <c r="AE629">
        <v>0</v>
      </c>
      <c r="AG629" t="s">
        <v>120</v>
      </c>
      <c r="AH629" t="s">
        <v>184</v>
      </c>
      <c r="AI629">
        <v>1</v>
      </c>
      <c r="AJ629">
        <v>0</v>
      </c>
      <c r="AK629">
        <v>0</v>
      </c>
      <c r="AL629">
        <v>0</v>
      </c>
      <c r="AM629">
        <v>0</v>
      </c>
      <c r="AN629">
        <v>0</v>
      </c>
      <c r="AO629">
        <v>0</v>
      </c>
      <c r="AP629">
        <v>0</v>
      </c>
      <c r="AR629" t="s">
        <v>106</v>
      </c>
      <c r="AS629" t="e">
        <f ca="1">- Have to go in person but can _xludf.not go _xludf.for security reasons</f>
        <v>#NAME?</v>
      </c>
      <c r="AT629">
        <v>0</v>
      </c>
      <c r="AU629">
        <v>1</v>
      </c>
      <c r="AV629">
        <v>0</v>
      </c>
      <c r="AW629">
        <v>0</v>
      </c>
      <c r="AX629">
        <v>0</v>
      </c>
      <c r="AY629">
        <v>0</v>
      </c>
      <c r="BA629" t="s">
        <v>107</v>
      </c>
      <c r="BB629" t="e">
        <f ca="1">- Very Useful _xludf.and provides a job opportunity _xludf.right away.</f>
        <v>#NAME?</v>
      </c>
      <c r="BD629" t="e">
        <f ca="1">- Construction (builder, carpenter, electrician, blacksmith)</f>
        <v>#NAME?</v>
      </c>
      <c r="BE629">
        <v>0</v>
      </c>
      <c r="BF629">
        <v>0</v>
      </c>
      <c r="BG629">
        <v>0</v>
      </c>
      <c r="BH629">
        <v>0</v>
      </c>
      <c r="BI629">
        <v>0</v>
      </c>
      <c r="BJ629">
        <v>1</v>
      </c>
      <c r="BK629">
        <v>0</v>
      </c>
      <c r="BL629">
        <v>0</v>
      </c>
      <c r="BN629" t="s">
        <v>107</v>
      </c>
      <c r="BQ629" t="e">
        <f ca="1">- _xludf.not available in _xludf.Arabic</f>
        <v>#NAME?</v>
      </c>
      <c r="BR629">
        <v>0</v>
      </c>
      <c r="BS629">
        <v>0</v>
      </c>
      <c r="BT629">
        <v>0</v>
      </c>
      <c r="BU629">
        <v>0</v>
      </c>
      <c r="BV629">
        <v>0</v>
      </c>
      <c r="BW629">
        <v>1</v>
      </c>
      <c r="BX629" t="s">
        <v>179</v>
      </c>
      <c r="BY629" t="e">
        <f ca="1">- Very Useful, as good as a regular - Too Difficult to study alone</f>
        <v>#NAME?</v>
      </c>
      <c r="BZ629">
        <v>0</v>
      </c>
      <c r="CA629">
        <v>0</v>
      </c>
      <c r="CB629">
        <v>1</v>
      </c>
      <c r="CC629">
        <v>0</v>
      </c>
      <c r="CD629">
        <v>1</v>
      </c>
      <c r="CE629" t="e">
        <f ca="1">- Al-Fanar Media - Teachers</f>
        <v>#NAME?</v>
      </c>
      <c r="CF629">
        <v>0</v>
      </c>
      <c r="CG629">
        <v>0</v>
      </c>
      <c r="CH629">
        <v>1</v>
      </c>
      <c r="CI629">
        <v>1</v>
      </c>
      <c r="CJ629">
        <v>0</v>
      </c>
      <c r="CK629">
        <v>0</v>
      </c>
      <c r="CL629">
        <v>0</v>
      </c>
      <c r="CN629" t="s">
        <v>109</v>
      </c>
      <c r="CO629" t="s">
        <v>110</v>
      </c>
      <c r="CP629" t="s">
        <v>111</v>
      </c>
      <c r="CQ629">
        <v>4154816</v>
      </c>
      <c r="CR629" t="s">
        <v>1853</v>
      </c>
      <c r="CS629" t="s">
        <v>1854</v>
      </c>
      <c r="CT629">
        <v>629</v>
      </c>
    </row>
    <row r="630" spans="1:98">
      <c r="A630">
        <v>629</v>
      </c>
      <c r="B630" t="s">
        <v>1855</v>
      </c>
      <c r="C630">
        <v>21</v>
      </c>
      <c r="D630" t="s">
        <v>98</v>
      </c>
      <c r="E630" t="s">
        <v>124</v>
      </c>
      <c r="F630" t="s">
        <v>125</v>
      </c>
      <c r="G630" t="s">
        <v>117</v>
      </c>
      <c r="J630" t="s">
        <v>118</v>
      </c>
      <c r="K630">
        <v>0</v>
      </c>
      <c r="L630">
        <v>0</v>
      </c>
      <c r="M630">
        <v>0</v>
      </c>
      <c r="N630">
        <v>1</v>
      </c>
      <c r="O630">
        <v>0</v>
      </c>
      <c r="P630">
        <v>0</v>
      </c>
      <c r="Q630">
        <v>0</v>
      </c>
      <c r="R630">
        <v>0</v>
      </c>
      <c r="X630" t="s">
        <v>209</v>
      </c>
      <c r="Y630">
        <v>0</v>
      </c>
      <c r="Z630">
        <v>0</v>
      </c>
      <c r="AA630">
        <v>0</v>
      </c>
      <c r="AB630">
        <v>1</v>
      </c>
      <c r="AC630">
        <v>0</v>
      </c>
      <c r="AD630">
        <v>1</v>
      </c>
      <c r="AE630">
        <v>0</v>
      </c>
      <c r="AG630" t="s">
        <v>120</v>
      </c>
      <c r="AH630" t="s">
        <v>129</v>
      </c>
      <c r="AI630">
        <v>0</v>
      </c>
      <c r="AJ630">
        <v>1</v>
      </c>
      <c r="AK630">
        <v>0</v>
      </c>
      <c r="AL630">
        <v>0</v>
      </c>
      <c r="AM630">
        <v>0</v>
      </c>
      <c r="AN630">
        <v>0</v>
      </c>
      <c r="AO630">
        <v>0</v>
      </c>
      <c r="AP630">
        <v>0</v>
      </c>
      <c r="BA630" t="s">
        <v>107</v>
      </c>
      <c r="BB630" t="e">
        <f ca="1">- Very Useful _xludf.and provides a job opportunity _xludf.right away.</f>
        <v>#NAME?</v>
      </c>
      <c r="BD630" t="e">
        <f ca="1">- Project Management / Accountancy</f>
        <v>#NAME?</v>
      </c>
      <c r="BE630">
        <v>0</v>
      </c>
      <c r="BF630">
        <v>0</v>
      </c>
      <c r="BG630">
        <v>1</v>
      </c>
      <c r="BH630">
        <v>0</v>
      </c>
      <c r="BI630">
        <v>0</v>
      </c>
      <c r="BJ630">
        <v>0</v>
      </c>
      <c r="BK630">
        <v>0</v>
      </c>
      <c r="BL630">
        <v>0</v>
      </c>
      <c r="BN630" t="s">
        <v>107</v>
      </c>
      <c r="BQ630" t="e">
        <f ca="1">- No internet connection / computer</f>
        <v>#NAME?</v>
      </c>
      <c r="BR630">
        <v>0</v>
      </c>
      <c r="BS630">
        <v>0</v>
      </c>
      <c r="BT630">
        <v>1</v>
      </c>
      <c r="BU630">
        <v>0</v>
      </c>
      <c r="BV630">
        <v>0</v>
      </c>
      <c r="BW630">
        <v>0</v>
      </c>
      <c r="BX630" t="s">
        <v>108</v>
      </c>
      <c r="BY630" t="e">
        <f ca="1">- Useful but _xludf.not as good as going to university</f>
        <v>#NAME?</v>
      </c>
      <c r="BZ630">
        <v>1</v>
      </c>
      <c r="CA630">
        <v>0</v>
      </c>
      <c r="CB630">
        <v>0</v>
      </c>
      <c r="CC630">
        <v>0</v>
      </c>
      <c r="CD630">
        <v>0</v>
      </c>
      <c r="CE630" t="e">
        <f ca="1">- Facebook groups/pages  - Friends</f>
        <v>#NAME?</v>
      </c>
      <c r="CF630">
        <v>1</v>
      </c>
      <c r="CG630">
        <v>0</v>
      </c>
      <c r="CH630">
        <v>0</v>
      </c>
      <c r="CI630">
        <v>0</v>
      </c>
      <c r="CJ630">
        <v>0</v>
      </c>
      <c r="CK630">
        <v>1</v>
      </c>
      <c r="CL630">
        <v>0</v>
      </c>
      <c r="CN630" t="s">
        <v>109</v>
      </c>
      <c r="CO630" t="s">
        <v>110</v>
      </c>
      <c r="CP630" t="s">
        <v>111</v>
      </c>
      <c r="CQ630">
        <v>4154864</v>
      </c>
      <c r="CR630" t="s">
        <v>1856</v>
      </c>
      <c r="CS630" t="s">
        <v>1857</v>
      </c>
      <c r="CT630">
        <v>630</v>
      </c>
    </row>
    <row r="631" spans="1:98">
      <c r="A631">
        <v>630</v>
      </c>
      <c r="B631" t="s">
        <v>615</v>
      </c>
      <c r="C631">
        <v>27</v>
      </c>
      <c r="D631" t="s">
        <v>98</v>
      </c>
      <c r="E631" t="s">
        <v>177</v>
      </c>
      <c r="F631" t="s">
        <v>100</v>
      </c>
      <c r="G631" t="s">
        <v>117</v>
      </c>
      <c r="J631" t="s">
        <v>356</v>
      </c>
      <c r="K631">
        <v>1</v>
      </c>
      <c r="L631">
        <v>0</v>
      </c>
      <c r="M631">
        <v>0</v>
      </c>
      <c r="N631">
        <v>1</v>
      </c>
      <c r="O631">
        <v>0</v>
      </c>
      <c r="P631">
        <v>0</v>
      </c>
      <c r="Q631">
        <v>0</v>
      </c>
      <c r="R631">
        <v>0</v>
      </c>
      <c r="T631" t="s">
        <v>755</v>
      </c>
      <c r="X631" t="s">
        <v>209</v>
      </c>
      <c r="Y631">
        <v>0</v>
      </c>
      <c r="Z631">
        <v>0</v>
      </c>
      <c r="AA631">
        <v>0</v>
      </c>
      <c r="AB631">
        <v>1</v>
      </c>
      <c r="AC631">
        <v>0</v>
      </c>
      <c r="AD631">
        <v>1</v>
      </c>
      <c r="AE631">
        <v>0</v>
      </c>
      <c r="AG631" t="s">
        <v>120</v>
      </c>
      <c r="AH631" t="s">
        <v>146</v>
      </c>
      <c r="AI631">
        <v>0</v>
      </c>
      <c r="AJ631">
        <v>0</v>
      </c>
      <c r="AK631">
        <v>0</v>
      </c>
      <c r="AL631">
        <v>0</v>
      </c>
      <c r="AM631">
        <v>0</v>
      </c>
      <c r="AN631">
        <v>0</v>
      </c>
      <c r="AO631">
        <v>0</v>
      </c>
      <c r="AP631">
        <v>1</v>
      </c>
      <c r="BA631" t="s">
        <v>106</v>
      </c>
      <c r="BB631" t="e">
        <f ca="1">- Useful but _xludf.not as good as a regular degree</f>
        <v>#NAME?</v>
      </c>
      <c r="BD631" t="e">
        <f ca="1">- Project Management / Accountancy - Nursing / medical care</f>
        <v>#NAME?</v>
      </c>
      <c r="BE631">
        <v>0</v>
      </c>
      <c r="BF631">
        <v>0</v>
      </c>
      <c r="BG631">
        <v>1</v>
      </c>
      <c r="BH631">
        <v>0</v>
      </c>
      <c r="BI631">
        <v>1</v>
      </c>
      <c r="BJ631">
        <v>0</v>
      </c>
      <c r="BK631">
        <v>0</v>
      </c>
      <c r="BL631">
        <v>0</v>
      </c>
      <c r="BN631" t="s">
        <v>107</v>
      </c>
      <c r="BQ631" t="e">
        <f ca="1">- Cannot afford The courses</f>
        <v>#NAME?</v>
      </c>
      <c r="BR631">
        <v>0</v>
      </c>
      <c r="BS631">
        <v>0</v>
      </c>
      <c r="BT631">
        <v>0</v>
      </c>
      <c r="BU631">
        <v>0</v>
      </c>
      <c r="BV631">
        <v>1</v>
      </c>
      <c r="BW631">
        <v>0</v>
      </c>
      <c r="BX631" t="s">
        <v>108</v>
      </c>
      <c r="BY631" t="e">
        <f ca="1">- Very Useful, as good as a regular degree</f>
        <v>#NAME?</v>
      </c>
      <c r="BZ631">
        <v>0</v>
      </c>
      <c r="CA631">
        <v>0</v>
      </c>
      <c r="CB631">
        <v>1</v>
      </c>
      <c r="CC631">
        <v>0</v>
      </c>
      <c r="CD631">
        <v>0</v>
      </c>
      <c r="CE631" t="e">
        <f ca="1">- Friends</f>
        <v>#NAME?</v>
      </c>
      <c r="CF631">
        <v>1</v>
      </c>
      <c r="CG631">
        <v>0</v>
      </c>
      <c r="CH631">
        <v>0</v>
      </c>
      <c r="CI631">
        <v>0</v>
      </c>
      <c r="CJ631">
        <v>0</v>
      </c>
      <c r="CK631">
        <v>0</v>
      </c>
      <c r="CL631">
        <v>0</v>
      </c>
      <c r="CN631" t="s">
        <v>109</v>
      </c>
      <c r="CO631" t="s">
        <v>110</v>
      </c>
      <c r="CP631" t="s">
        <v>111</v>
      </c>
      <c r="CQ631">
        <v>4155318</v>
      </c>
      <c r="CR631" t="s">
        <v>1858</v>
      </c>
      <c r="CS631" t="s">
        <v>1859</v>
      </c>
      <c r="CT631">
        <v>631</v>
      </c>
    </row>
    <row r="632" spans="1:98">
      <c r="A632">
        <v>631</v>
      </c>
      <c r="B632" t="s">
        <v>346</v>
      </c>
      <c r="C632">
        <v>58</v>
      </c>
      <c r="D632" t="s">
        <v>98</v>
      </c>
      <c r="E632" t="s">
        <v>177</v>
      </c>
      <c r="F632" t="s">
        <v>169</v>
      </c>
      <c r="G632" t="s">
        <v>117</v>
      </c>
      <c r="J632" t="s">
        <v>457</v>
      </c>
      <c r="K632">
        <v>0</v>
      </c>
      <c r="L632">
        <v>1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 t="s">
        <v>484</v>
      </c>
      <c r="X632" t="s">
        <v>1860</v>
      </c>
      <c r="Y632">
        <v>0</v>
      </c>
      <c r="Z632">
        <v>1</v>
      </c>
      <c r="AA632">
        <v>0</v>
      </c>
      <c r="AB632">
        <v>0</v>
      </c>
      <c r="AC632">
        <v>0</v>
      </c>
      <c r="AD632">
        <v>1</v>
      </c>
      <c r="AE632">
        <v>0</v>
      </c>
      <c r="AG632" t="s">
        <v>120</v>
      </c>
      <c r="AH632" t="s">
        <v>184</v>
      </c>
      <c r="AI632">
        <v>1</v>
      </c>
      <c r="AJ632">
        <v>0</v>
      </c>
      <c r="AK632">
        <v>0</v>
      </c>
      <c r="AL632">
        <v>0</v>
      </c>
      <c r="AM632">
        <v>0</v>
      </c>
      <c r="AN632">
        <v>0</v>
      </c>
      <c r="AO632">
        <v>0</v>
      </c>
      <c r="AP632">
        <v>0</v>
      </c>
      <c r="AR632" t="s">
        <v>106</v>
      </c>
      <c r="AS632" t="s">
        <v>139</v>
      </c>
      <c r="AT632">
        <v>0</v>
      </c>
      <c r="AU632">
        <v>0</v>
      </c>
      <c r="AV632">
        <v>0</v>
      </c>
      <c r="AW632">
        <v>0</v>
      </c>
      <c r="AX632">
        <v>0</v>
      </c>
      <c r="AY632">
        <v>1</v>
      </c>
      <c r="AZ632" t="s">
        <v>1861</v>
      </c>
      <c r="BA632" t="s">
        <v>106</v>
      </c>
      <c r="BB632" t="e">
        <f ca="1">- Very Useful _xludf.and provides a job opportunity _xludf.right away.</f>
        <v>#NAME?</v>
      </c>
      <c r="BD632" t="e">
        <f ca="1">- Nursing / medical care</f>
        <v>#NAME?</v>
      </c>
      <c r="BE632">
        <v>0</v>
      </c>
      <c r="BF632">
        <v>0</v>
      </c>
      <c r="BG632">
        <v>0</v>
      </c>
      <c r="BH632">
        <v>0</v>
      </c>
      <c r="BI632">
        <v>1</v>
      </c>
      <c r="BJ632">
        <v>0</v>
      </c>
      <c r="BK632">
        <v>0</v>
      </c>
      <c r="BL632">
        <v>0</v>
      </c>
      <c r="BN632" t="s">
        <v>107</v>
      </c>
      <c r="BQ632" t="e">
        <f ca="1">- Donâ€™t know how to _xludf.find/enroll in a suitable program</f>
        <v>#NAME?</v>
      </c>
      <c r="BR632">
        <v>0</v>
      </c>
      <c r="BS632">
        <v>0</v>
      </c>
      <c r="BT632">
        <v>0</v>
      </c>
      <c r="BU632">
        <v>1</v>
      </c>
      <c r="BV632">
        <v>0</v>
      </c>
      <c r="BW632">
        <v>0</v>
      </c>
      <c r="BX632" t="s">
        <v>108</v>
      </c>
      <c r="BY632" t="e">
        <f ca="1">- Useful but _xludf.not as good as going to university</f>
        <v>#NAME?</v>
      </c>
      <c r="BZ632">
        <v>1</v>
      </c>
      <c r="CA632">
        <v>0</v>
      </c>
      <c r="CB632">
        <v>0</v>
      </c>
      <c r="CC632">
        <v>0</v>
      </c>
      <c r="CD632">
        <v>0</v>
      </c>
      <c r="CE632" t="e">
        <f ca="1">- Facebook groups/pages</f>
        <v>#NAME?</v>
      </c>
      <c r="CF632">
        <v>0</v>
      </c>
      <c r="CG632">
        <v>0</v>
      </c>
      <c r="CH632">
        <v>0</v>
      </c>
      <c r="CI632">
        <v>0</v>
      </c>
      <c r="CJ632">
        <v>0</v>
      </c>
      <c r="CK632">
        <v>1</v>
      </c>
      <c r="CL632">
        <v>0</v>
      </c>
      <c r="CN632" t="s">
        <v>109</v>
      </c>
      <c r="CO632" t="s">
        <v>110</v>
      </c>
      <c r="CP632" t="s">
        <v>111</v>
      </c>
      <c r="CQ632">
        <v>4155361</v>
      </c>
      <c r="CR632" t="s">
        <v>1862</v>
      </c>
      <c r="CS632" t="s">
        <v>1863</v>
      </c>
      <c r="CT632">
        <v>632</v>
      </c>
    </row>
    <row r="633" spans="1:98">
      <c r="A633">
        <v>632</v>
      </c>
      <c r="B633" t="s">
        <v>758</v>
      </c>
      <c r="C633">
        <v>23</v>
      </c>
      <c r="D633" t="s">
        <v>98</v>
      </c>
      <c r="E633" t="s">
        <v>379</v>
      </c>
      <c r="F633" t="s">
        <v>157</v>
      </c>
      <c r="G633" t="s">
        <v>117</v>
      </c>
      <c r="J633" t="s">
        <v>331</v>
      </c>
      <c r="K633">
        <v>0</v>
      </c>
      <c r="L633">
        <v>0</v>
      </c>
      <c r="M633">
        <v>1</v>
      </c>
      <c r="N633">
        <v>0</v>
      </c>
      <c r="O633">
        <v>0</v>
      </c>
      <c r="P633">
        <v>0</v>
      </c>
      <c r="Q633">
        <v>0</v>
      </c>
      <c r="R633">
        <v>1</v>
      </c>
      <c r="X633" t="s">
        <v>263</v>
      </c>
      <c r="Y633">
        <v>1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G633" t="s">
        <v>137</v>
      </c>
      <c r="AH633" t="s">
        <v>462</v>
      </c>
      <c r="AI633">
        <v>0</v>
      </c>
      <c r="AJ633">
        <v>0</v>
      </c>
      <c r="AK633">
        <v>0</v>
      </c>
      <c r="AL633">
        <v>1</v>
      </c>
      <c r="AM633">
        <v>0</v>
      </c>
      <c r="AN633">
        <v>1</v>
      </c>
      <c r="AO633">
        <v>0</v>
      </c>
      <c r="AP633">
        <v>1</v>
      </c>
      <c r="BA633" t="s">
        <v>106</v>
      </c>
      <c r="BB633" t="e">
        <f ca="1">- Useful but _xludf.not as good as a regular degree</f>
        <v>#NAME?</v>
      </c>
      <c r="BD633" t="e">
        <f ca="1">- Project Management / Accountancy - Nursing / medical care</f>
        <v>#NAME?</v>
      </c>
      <c r="BE633">
        <v>0</v>
      </c>
      <c r="BF633">
        <v>0</v>
      </c>
      <c r="BG633">
        <v>1</v>
      </c>
      <c r="BH633">
        <v>0</v>
      </c>
      <c r="BI633">
        <v>1</v>
      </c>
      <c r="BJ633">
        <v>0</v>
      </c>
      <c r="BK633">
        <v>0</v>
      </c>
      <c r="BL633">
        <v>0</v>
      </c>
      <c r="BN633" t="s">
        <v>107</v>
      </c>
      <c r="BQ633" t="e">
        <f ca="1">- No internet connection / computer - Cannot afford The courses</f>
        <v>#NAME?</v>
      </c>
      <c r="BR633">
        <v>0</v>
      </c>
      <c r="BS633">
        <v>0</v>
      </c>
      <c r="BT633">
        <v>1</v>
      </c>
      <c r="BU633">
        <v>0</v>
      </c>
      <c r="BV633">
        <v>1</v>
      </c>
      <c r="BW633">
        <v>0</v>
      </c>
      <c r="BX633" t="s">
        <v>108</v>
      </c>
      <c r="BY633" t="e">
        <f ca="1">- Difficult to access</f>
        <v>#NAME?</v>
      </c>
      <c r="BZ633">
        <v>0</v>
      </c>
      <c r="CA633">
        <v>0</v>
      </c>
      <c r="CB633">
        <v>0</v>
      </c>
      <c r="CC633">
        <v>1</v>
      </c>
      <c r="CD633">
        <v>0</v>
      </c>
      <c r="CE633" t="e">
        <f ca="1">- Facebook groups/pages</f>
        <v>#NAME?</v>
      </c>
      <c r="CF633">
        <v>0</v>
      </c>
      <c r="CG633">
        <v>0</v>
      </c>
      <c r="CH633">
        <v>0</v>
      </c>
      <c r="CI633">
        <v>0</v>
      </c>
      <c r="CJ633">
        <v>0</v>
      </c>
      <c r="CK633">
        <v>1</v>
      </c>
      <c r="CL633">
        <v>0</v>
      </c>
      <c r="CN633" t="s">
        <v>109</v>
      </c>
      <c r="CO633" t="s">
        <v>110</v>
      </c>
      <c r="CP633" t="s">
        <v>111</v>
      </c>
      <c r="CQ633">
        <v>4156785</v>
      </c>
      <c r="CR633" t="s">
        <v>1864</v>
      </c>
      <c r="CS633" t="s">
        <v>1865</v>
      </c>
      <c r="CT633">
        <v>633</v>
      </c>
    </row>
    <row r="634" spans="1:98">
      <c r="A634">
        <v>633</v>
      </c>
      <c r="B634" t="s">
        <v>114</v>
      </c>
      <c r="C634">
        <v>18</v>
      </c>
      <c r="D634" t="s">
        <v>115</v>
      </c>
      <c r="E634" t="s">
        <v>177</v>
      </c>
      <c r="F634" t="s">
        <v>183</v>
      </c>
      <c r="G634" t="s">
        <v>117</v>
      </c>
      <c r="J634" t="s">
        <v>467</v>
      </c>
      <c r="K634">
        <v>0</v>
      </c>
      <c r="L634">
        <v>0</v>
      </c>
      <c r="M634">
        <v>1</v>
      </c>
      <c r="N634">
        <v>0</v>
      </c>
      <c r="O634">
        <v>1</v>
      </c>
      <c r="P634">
        <v>0</v>
      </c>
      <c r="Q634">
        <v>0</v>
      </c>
      <c r="R634">
        <v>0</v>
      </c>
      <c r="X634" t="s">
        <v>263</v>
      </c>
      <c r="Y634">
        <v>1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G634" t="s">
        <v>120</v>
      </c>
      <c r="AH634" t="s">
        <v>184</v>
      </c>
      <c r="AI634">
        <v>1</v>
      </c>
      <c r="AJ634">
        <v>0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  <c r="AR634" t="s">
        <v>107</v>
      </c>
      <c r="AS634" t="e">
        <f ca="1">- School, college _xludf.or directorate out of service</f>
        <v>#NAME?</v>
      </c>
      <c r="AT634">
        <v>1</v>
      </c>
      <c r="AU634">
        <v>0</v>
      </c>
      <c r="AV634">
        <v>0</v>
      </c>
      <c r="AW634">
        <v>0</v>
      </c>
      <c r="AX634">
        <v>0</v>
      </c>
      <c r="AY634">
        <v>0</v>
      </c>
      <c r="BA634" t="s">
        <v>107</v>
      </c>
      <c r="BB634" t="e">
        <f ca="1">- Useful but _xludf.not as good as a regular degree</f>
        <v>#NAME?</v>
      </c>
      <c r="BD634" t="e">
        <f ca="1">- Project Management / Accountancy - Nursing / medical care</f>
        <v>#NAME?</v>
      </c>
      <c r="BE634">
        <v>0</v>
      </c>
      <c r="BF634">
        <v>0</v>
      </c>
      <c r="BG634">
        <v>1</v>
      </c>
      <c r="BH634">
        <v>0</v>
      </c>
      <c r="BI634">
        <v>1</v>
      </c>
      <c r="BJ634">
        <v>0</v>
      </c>
      <c r="BK634">
        <v>0</v>
      </c>
      <c r="BL634">
        <v>0</v>
      </c>
      <c r="BN634" t="s">
        <v>107</v>
      </c>
      <c r="BQ634" t="e">
        <f ca="1">- Do _xludf.not _xludf.count towards a recognized qualification</f>
        <v>#NAME?</v>
      </c>
      <c r="BR634">
        <v>0</v>
      </c>
      <c r="BS634">
        <v>1</v>
      </c>
      <c r="BT634">
        <v>0</v>
      </c>
      <c r="BU634">
        <v>0</v>
      </c>
      <c r="BV634">
        <v>0</v>
      </c>
      <c r="BW634">
        <v>0</v>
      </c>
      <c r="BX634" t="s">
        <v>233</v>
      </c>
      <c r="BY634" t="e">
        <f ca="1">- _xludf.not worth The _xludf.time _xludf.or money spent on it - Useful but _xludf.not as good as going to university</f>
        <v>#NAME?</v>
      </c>
      <c r="BZ634">
        <v>1</v>
      </c>
      <c r="CA634">
        <v>1</v>
      </c>
      <c r="CB634">
        <v>0</v>
      </c>
      <c r="CC634">
        <v>0</v>
      </c>
      <c r="CD634">
        <v>0</v>
      </c>
      <c r="CE634" t="e">
        <f ca="1">- Facebook groups/pages  - Teachers</f>
        <v>#NAME?</v>
      </c>
      <c r="CF634">
        <v>0</v>
      </c>
      <c r="CG634">
        <v>0</v>
      </c>
      <c r="CH634">
        <v>1</v>
      </c>
      <c r="CI634">
        <v>0</v>
      </c>
      <c r="CJ634">
        <v>0</v>
      </c>
      <c r="CK634">
        <v>1</v>
      </c>
      <c r="CL634">
        <v>0</v>
      </c>
      <c r="CN634" t="s">
        <v>109</v>
      </c>
      <c r="CO634" t="s">
        <v>110</v>
      </c>
      <c r="CP634" t="s">
        <v>111</v>
      </c>
      <c r="CQ634">
        <v>4155572</v>
      </c>
      <c r="CR634" t="s">
        <v>1866</v>
      </c>
      <c r="CS634" t="s">
        <v>1867</v>
      </c>
      <c r="CT634">
        <v>634</v>
      </c>
    </row>
    <row r="635" spans="1:98">
      <c r="A635">
        <v>634</v>
      </c>
      <c r="B635" t="s">
        <v>97</v>
      </c>
      <c r="C635">
        <v>19</v>
      </c>
      <c r="D635" t="s">
        <v>115</v>
      </c>
      <c r="E635" t="s">
        <v>162</v>
      </c>
      <c r="F635" t="s">
        <v>183</v>
      </c>
      <c r="G635" t="s">
        <v>117</v>
      </c>
      <c r="J635" t="s">
        <v>103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1</v>
      </c>
      <c r="Q635">
        <v>0</v>
      </c>
      <c r="R635">
        <v>0</v>
      </c>
      <c r="X635" t="s">
        <v>127</v>
      </c>
      <c r="Y635">
        <v>0</v>
      </c>
      <c r="Z635">
        <v>0</v>
      </c>
      <c r="AA635">
        <v>0</v>
      </c>
      <c r="AB635">
        <v>1</v>
      </c>
      <c r="AC635">
        <v>0</v>
      </c>
      <c r="AD635">
        <v>0</v>
      </c>
      <c r="AE635">
        <v>0</v>
      </c>
      <c r="AG635" t="s">
        <v>120</v>
      </c>
      <c r="AH635" t="s">
        <v>184</v>
      </c>
      <c r="AI635">
        <v>1</v>
      </c>
      <c r="AJ635">
        <v>0</v>
      </c>
      <c r="AK635">
        <v>0</v>
      </c>
      <c r="AL635">
        <v>0</v>
      </c>
      <c r="AM635">
        <v>0</v>
      </c>
      <c r="AN635">
        <v>0</v>
      </c>
      <c r="AO635">
        <v>0</v>
      </c>
      <c r="AP635">
        <v>0</v>
      </c>
      <c r="AR635" t="s">
        <v>106</v>
      </c>
      <c r="AS635" t="e">
        <f ca="1">- Have to go in person but can _xludf.not go _xludf.for security reasons</f>
        <v>#NAME?</v>
      </c>
      <c r="AT635">
        <v>0</v>
      </c>
      <c r="AU635">
        <v>1</v>
      </c>
      <c r="AV635">
        <v>0</v>
      </c>
      <c r="AW635">
        <v>0</v>
      </c>
      <c r="AX635">
        <v>0</v>
      </c>
      <c r="AY635">
        <v>0</v>
      </c>
      <c r="BA635" t="s">
        <v>106</v>
      </c>
      <c r="BB635" t="e">
        <f ca="1">- Useful but _xludf.not as good as a regular degree</f>
        <v>#NAME?</v>
      </c>
      <c r="BD635" t="e">
        <f ca="1">- Nursing / medical care</f>
        <v>#NAME?</v>
      </c>
      <c r="BE635">
        <v>0</v>
      </c>
      <c r="BF635">
        <v>0</v>
      </c>
      <c r="BG635">
        <v>0</v>
      </c>
      <c r="BH635">
        <v>0</v>
      </c>
      <c r="BI635">
        <v>1</v>
      </c>
      <c r="BJ635">
        <v>0</v>
      </c>
      <c r="BK635">
        <v>0</v>
      </c>
      <c r="BL635">
        <v>0</v>
      </c>
      <c r="BN635" t="s">
        <v>107</v>
      </c>
      <c r="BQ635" t="e">
        <f ca="1">- No internet connection / computer - _xludf.not available in _xludf.Arabic</f>
        <v>#NAME?</v>
      </c>
      <c r="BR635">
        <v>0</v>
      </c>
      <c r="BS635">
        <v>0</v>
      </c>
      <c r="BT635">
        <v>1</v>
      </c>
      <c r="BU635">
        <v>0</v>
      </c>
      <c r="BV635">
        <v>0</v>
      </c>
      <c r="BW635">
        <v>1</v>
      </c>
      <c r="BX635" t="s">
        <v>108</v>
      </c>
      <c r="BY635" t="e">
        <f ca="1">- Difficult to access</f>
        <v>#NAME?</v>
      </c>
      <c r="BZ635">
        <v>0</v>
      </c>
      <c r="CA635">
        <v>0</v>
      </c>
      <c r="CB635">
        <v>0</v>
      </c>
      <c r="CC635">
        <v>1</v>
      </c>
      <c r="CD635">
        <v>0</v>
      </c>
      <c r="CE635" t="e">
        <f ca="1">- Facebook groups/pages</f>
        <v>#NAME?</v>
      </c>
      <c r="CF635">
        <v>0</v>
      </c>
      <c r="CG635">
        <v>0</v>
      </c>
      <c r="CH635">
        <v>0</v>
      </c>
      <c r="CI635">
        <v>0</v>
      </c>
      <c r="CJ635">
        <v>0</v>
      </c>
      <c r="CK635">
        <v>1</v>
      </c>
      <c r="CL635">
        <v>0</v>
      </c>
      <c r="CN635" t="s">
        <v>109</v>
      </c>
      <c r="CO635" t="s">
        <v>110</v>
      </c>
      <c r="CP635" t="s">
        <v>111</v>
      </c>
      <c r="CQ635">
        <v>4155603</v>
      </c>
      <c r="CR635" t="s">
        <v>1868</v>
      </c>
      <c r="CS635" t="s">
        <v>1869</v>
      </c>
      <c r="CT635">
        <v>635</v>
      </c>
    </row>
    <row r="636" spans="1:98">
      <c r="A636">
        <v>635</v>
      </c>
      <c r="B636" t="s">
        <v>97</v>
      </c>
      <c r="C636">
        <v>18</v>
      </c>
      <c r="D636" t="s">
        <v>98</v>
      </c>
      <c r="E636" t="s">
        <v>177</v>
      </c>
      <c r="F636" t="s">
        <v>277</v>
      </c>
      <c r="G636" t="s">
        <v>117</v>
      </c>
      <c r="J636" t="s">
        <v>152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1</v>
      </c>
      <c r="X636" t="s">
        <v>327</v>
      </c>
      <c r="Y636">
        <v>0</v>
      </c>
      <c r="Z636">
        <v>1</v>
      </c>
      <c r="AA636">
        <v>0</v>
      </c>
      <c r="AB636">
        <v>0</v>
      </c>
      <c r="AC636">
        <v>0</v>
      </c>
      <c r="AD636">
        <v>0</v>
      </c>
      <c r="AE636">
        <v>0</v>
      </c>
      <c r="AG636" t="s">
        <v>120</v>
      </c>
      <c r="AH636" t="s">
        <v>184</v>
      </c>
      <c r="AI636">
        <v>1</v>
      </c>
      <c r="AJ636">
        <v>0</v>
      </c>
      <c r="AK636">
        <v>0</v>
      </c>
      <c r="AL636">
        <v>0</v>
      </c>
      <c r="AM636">
        <v>0</v>
      </c>
      <c r="AN636">
        <v>0</v>
      </c>
      <c r="AO636">
        <v>0</v>
      </c>
      <c r="AP636">
        <v>0</v>
      </c>
      <c r="AR636" t="s">
        <v>107</v>
      </c>
      <c r="AS636" t="s">
        <v>139</v>
      </c>
      <c r="AT636">
        <v>0</v>
      </c>
      <c r="AU636">
        <v>0</v>
      </c>
      <c r="AV636">
        <v>0</v>
      </c>
      <c r="AW636">
        <v>0</v>
      </c>
      <c r="AX636">
        <v>0</v>
      </c>
      <c r="AY636">
        <v>1</v>
      </c>
      <c r="AZ636" t="s">
        <v>1528</v>
      </c>
      <c r="BA636" t="s">
        <v>106</v>
      </c>
      <c r="BB636" t="e">
        <f ca="1">- Very Useful _xludf.and provides a job opportunity _xludf.right away.</f>
        <v>#NAME?</v>
      </c>
      <c r="BD636" t="e">
        <f ca="1">- Nursing / medical care</f>
        <v>#NAME?</v>
      </c>
      <c r="BE636">
        <v>0</v>
      </c>
      <c r="BF636">
        <v>0</v>
      </c>
      <c r="BG636">
        <v>0</v>
      </c>
      <c r="BH636">
        <v>0</v>
      </c>
      <c r="BI636">
        <v>1</v>
      </c>
      <c r="BJ636">
        <v>0</v>
      </c>
      <c r="BK636">
        <v>0</v>
      </c>
      <c r="BL636">
        <v>0</v>
      </c>
      <c r="BN636" t="s">
        <v>107</v>
      </c>
      <c r="BQ636" t="e">
        <f ca="1">- Donâ€™t know how to _xludf.find/enroll in a suitable program</f>
        <v>#NAME?</v>
      </c>
      <c r="BR636">
        <v>0</v>
      </c>
      <c r="BS636">
        <v>0</v>
      </c>
      <c r="BT636">
        <v>0</v>
      </c>
      <c r="BU636">
        <v>1</v>
      </c>
      <c r="BV636">
        <v>0</v>
      </c>
      <c r="BW636">
        <v>0</v>
      </c>
      <c r="BX636" t="s">
        <v>108</v>
      </c>
      <c r="BY636" t="e">
        <f ca="1">- Difficult to access</f>
        <v>#NAME?</v>
      </c>
      <c r="BZ636">
        <v>0</v>
      </c>
      <c r="CA636">
        <v>0</v>
      </c>
      <c r="CB636">
        <v>0</v>
      </c>
      <c r="CC636">
        <v>1</v>
      </c>
      <c r="CD636">
        <v>0</v>
      </c>
      <c r="CE636" t="e">
        <f ca="1">- Facebook groups/pages</f>
        <v>#NAME?</v>
      </c>
      <c r="CF636">
        <v>0</v>
      </c>
      <c r="CG636">
        <v>0</v>
      </c>
      <c r="CH636">
        <v>0</v>
      </c>
      <c r="CI636">
        <v>0</v>
      </c>
      <c r="CJ636">
        <v>0</v>
      </c>
      <c r="CK636">
        <v>1</v>
      </c>
      <c r="CL636">
        <v>0</v>
      </c>
      <c r="CN636" t="s">
        <v>109</v>
      </c>
      <c r="CO636" t="s">
        <v>110</v>
      </c>
      <c r="CP636" t="s">
        <v>111</v>
      </c>
      <c r="CQ636">
        <v>4155622</v>
      </c>
      <c r="CR636" s="1" t="s">
        <v>1870</v>
      </c>
      <c r="CS636" t="s">
        <v>1871</v>
      </c>
      <c r="CT636">
        <v>636</v>
      </c>
    </row>
    <row r="637" spans="1:98">
      <c r="A637">
        <v>636</v>
      </c>
      <c r="B637" t="s">
        <v>214</v>
      </c>
      <c r="C637">
        <v>18</v>
      </c>
      <c r="D637" t="s">
        <v>115</v>
      </c>
      <c r="E637" t="s">
        <v>177</v>
      </c>
      <c r="F637" t="s">
        <v>183</v>
      </c>
      <c r="G637" t="s">
        <v>117</v>
      </c>
      <c r="J637" t="s">
        <v>1020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1</v>
      </c>
      <c r="Q637">
        <v>0</v>
      </c>
      <c r="R637">
        <v>1</v>
      </c>
      <c r="X637" t="s">
        <v>127</v>
      </c>
      <c r="Y637">
        <v>0</v>
      </c>
      <c r="Z637">
        <v>0</v>
      </c>
      <c r="AA637">
        <v>0</v>
      </c>
      <c r="AB637">
        <v>1</v>
      </c>
      <c r="AC637">
        <v>0</v>
      </c>
      <c r="AD637">
        <v>0</v>
      </c>
      <c r="AE637">
        <v>0</v>
      </c>
      <c r="AG637" t="s">
        <v>120</v>
      </c>
      <c r="AH637" t="s">
        <v>184</v>
      </c>
      <c r="AI637">
        <v>1</v>
      </c>
      <c r="AJ637">
        <v>0</v>
      </c>
      <c r="AK637">
        <v>0</v>
      </c>
      <c r="AL637">
        <v>0</v>
      </c>
      <c r="AM637">
        <v>0</v>
      </c>
      <c r="AN637">
        <v>0</v>
      </c>
      <c r="AO637">
        <v>0</v>
      </c>
      <c r="AP637">
        <v>0</v>
      </c>
      <c r="AR637" t="s">
        <v>107</v>
      </c>
      <c r="AS637" t="e">
        <f ca="1">- Cannot contact public servants _xludf.or Teachers</f>
        <v>#NAME?</v>
      </c>
      <c r="AT637">
        <v>0</v>
      </c>
      <c r="AU637">
        <v>0</v>
      </c>
      <c r="AV637">
        <v>1</v>
      </c>
      <c r="AW637">
        <v>0</v>
      </c>
      <c r="AX637">
        <v>0</v>
      </c>
      <c r="AY637">
        <v>0</v>
      </c>
      <c r="BA637" t="s">
        <v>107</v>
      </c>
      <c r="BB637" t="e">
        <f ca="1">- Very Useful _xludf.and provides a job opportunity _xludf.right away.</f>
        <v>#NAME?</v>
      </c>
      <c r="BD637" t="e">
        <f ca="1">- Tourism / Restaurant _xludf.and hotel Management - Nursing / medical care</f>
        <v>#NAME?</v>
      </c>
      <c r="BE637">
        <v>0</v>
      </c>
      <c r="BF637">
        <v>0</v>
      </c>
      <c r="BG637">
        <v>0</v>
      </c>
      <c r="BH637">
        <v>1</v>
      </c>
      <c r="BI637">
        <v>1</v>
      </c>
      <c r="BJ637">
        <v>0</v>
      </c>
      <c r="BK637">
        <v>0</v>
      </c>
      <c r="BL637">
        <v>0</v>
      </c>
      <c r="BN637" t="s">
        <v>107</v>
      </c>
      <c r="BQ637" t="e">
        <f ca="1">- Donâ€™t know how to _xludf.find/enroll in a suitable program</f>
        <v>#NAME?</v>
      </c>
      <c r="BR637">
        <v>0</v>
      </c>
      <c r="BS637">
        <v>0</v>
      </c>
      <c r="BT637">
        <v>0</v>
      </c>
      <c r="BU637">
        <v>1</v>
      </c>
      <c r="BV637">
        <v>0</v>
      </c>
      <c r="BW637">
        <v>0</v>
      </c>
      <c r="BX637" t="s">
        <v>108</v>
      </c>
      <c r="BY637" t="e">
        <f ca="1">- Useful but _xludf.not as good as going to university</f>
        <v>#NAME?</v>
      </c>
      <c r="BZ637">
        <v>1</v>
      </c>
      <c r="CA637">
        <v>0</v>
      </c>
      <c r="CB637">
        <v>0</v>
      </c>
      <c r="CC637">
        <v>0</v>
      </c>
      <c r="CD637">
        <v>0</v>
      </c>
      <c r="CE637" t="e">
        <f ca="1">- Teachers</f>
        <v>#NAME?</v>
      </c>
      <c r="CF637">
        <v>0</v>
      </c>
      <c r="CG637">
        <v>0</v>
      </c>
      <c r="CH637">
        <v>1</v>
      </c>
      <c r="CI637">
        <v>0</v>
      </c>
      <c r="CJ637">
        <v>0</v>
      </c>
      <c r="CK637">
        <v>0</v>
      </c>
      <c r="CL637">
        <v>0</v>
      </c>
      <c r="CN637" t="s">
        <v>109</v>
      </c>
      <c r="CO637" t="s">
        <v>110</v>
      </c>
      <c r="CP637" t="s">
        <v>111</v>
      </c>
      <c r="CQ637">
        <v>4155696</v>
      </c>
      <c r="CR637" t="s">
        <v>1872</v>
      </c>
      <c r="CS637" t="s">
        <v>1873</v>
      </c>
      <c r="CT637">
        <v>637</v>
      </c>
    </row>
    <row r="638" spans="1:98">
      <c r="A638">
        <v>637</v>
      </c>
      <c r="B638" t="s">
        <v>143</v>
      </c>
      <c r="C638">
        <v>32</v>
      </c>
      <c r="D638" t="s">
        <v>98</v>
      </c>
      <c r="E638" t="s">
        <v>162</v>
      </c>
      <c r="F638" t="s">
        <v>157</v>
      </c>
      <c r="G638" t="s">
        <v>117</v>
      </c>
      <c r="J638" t="s">
        <v>145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1</v>
      </c>
      <c r="R638">
        <v>0</v>
      </c>
      <c r="X638" t="s">
        <v>119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1</v>
      </c>
      <c r="AE638">
        <v>0</v>
      </c>
      <c r="AG638" t="s">
        <v>120</v>
      </c>
      <c r="AH638" t="s">
        <v>1622</v>
      </c>
      <c r="AI638">
        <v>0</v>
      </c>
      <c r="AJ638">
        <v>1</v>
      </c>
      <c r="AK638">
        <v>0</v>
      </c>
      <c r="AL638">
        <v>0</v>
      </c>
      <c r="AM638">
        <v>0</v>
      </c>
      <c r="AN638">
        <v>1</v>
      </c>
      <c r="AO638">
        <v>1</v>
      </c>
      <c r="AP638">
        <v>0</v>
      </c>
      <c r="BA638" t="s">
        <v>107</v>
      </c>
      <c r="BB638" t="e">
        <f ca="1">- Very Useful _xludf.and provides a job opportunity _xludf.right away.</f>
        <v>#NAME?</v>
      </c>
      <c r="BD638" t="e">
        <f ca="1">- Project Management / Accountancy</f>
        <v>#NAME?</v>
      </c>
      <c r="BE638">
        <v>0</v>
      </c>
      <c r="BF638">
        <v>0</v>
      </c>
      <c r="BG638">
        <v>1</v>
      </c>
      <c r="BH638">
        <v>0</v>
      </c>
      <c r="BI638">
        <v>0</v>
      </c>
      <c r="BJ638">
        <v>0</v>
      </c>
      <c r="BK638">
        <v>0</v>
      </c>
      <c r="BL638">
        <v>0</v>
      </c>
      <c r="BN638" t="s">
        <v>107</v>
      </c>
      <c r="BQ638" t="e">
        <f ca="1">- No internet connection / computer - Cannot afford The courses</f>
        <v>#NAME?</v>
      </c>
      <c r="BR638">
        <v>0</v>
      </c>
      <c r="BS638">
        <v>0</v>
      </c>
      <c r="BT638">
        <v>1</v>
      </c>
      <c r="BU638">
        <v>0</v>
      </c>
      <c r="BV638">
        <v>1</v>
      </c>
      <c r="BW638">
        <v>0</v>
      </c>
      <c r="BX638" t="s">
        <v>108</v>
      </c>
      <c r="BY638" t="e">
        <f ca="1">- Very Useful, as good as a regular degree</f>
        <v>#NAME?</v>
      </c>
      <c r="BZ638">
        <v>0</v>
      </c>
      <c r="CA638">
        <v>0</v>
      </c>
      <c r="CB638">
        <v>1</v>
      </c>
      <c r="CC638">
        <v>0</v>
      </c>
      <c r="CD638">
        <v>0</v>
      </c>
      <c r="CE638" t="e">
        <f ca="1">- Facebook groups/pages</f>
        <v>#NAME?</v>
      </c>
      <c r="CF638">
        <v>0</v>
      </c>
      <c r="CG638">
        <v>0</v>
      </c>
      <c r="CH638">
        <v>0</v>
      </c>
      <c r="CI638">
        <v>0</v>
      </c>
      <c r="CJ638">
        <v>0</v>
      </c>
      <c r="CK638">
        <v>1</v>
      </c>
      <c r="CL638">
        <v>0</v>
      </c>
      <c r="CN638" t="s">
        <v>109</v>
      </c>
      <c r="CO638" t="s">
        <v>110</v>
      </c>
      <c r="CP638" t="s">
        <v>111</v>
      </c>
      <c r="CQ638">
        <v>4155698</v>
      </c>
      <c r="CR638" t="s">
        <v>1874</v>
      </c>
      <c r="CS638" t="s">
        <v>1875</v>
      </c>
      <c r="CT638">
        <v>638</v>
      </c>
    </row>
    <row r="639" spans="1:98">
      <c r="A639">
        <v>638</v>
      </c>
      <c r="B639" t="s">
        <v>1876</v>
      </c>
      <c r="C639">
        <v>27</v>
      </c>
      <c r="D639" t="s">
        <v>115</v>
      </c>
      <c r="E639" t="s">
        <v>168</v>
      </c>
      <c r="F639" t="s">
        <v>169</v>
      </c>
      <c r="G639" t="s">
        <v>117</v>
      </c>
      <c r="J639" t="s">
        <v>492</v>
      </c>
      <c r="K639">
        <v>0</v>
      </c>
      <c r="L639">
        <v>0</v>
      </c>
      <c r="M639">
        <v>0</v>
      </c>
      <c r="N639">
        <v>0</v>
      </c>
      <c r="O639">
        <v>1</v>
      </c>
      <c r="P639">
        <v>1</v>
      </c>
      <c r="Q639">
        <v>0</v>
      </c>
      <c r="R639">
        <v>0</v>
      </c>
      <c r="X639" t="s">
        <v>723</v>
      </c>
      <c r="Y639">
        <v>0</v>
      </c>
      <c r="Z639">
        <v>1</v>
      </c>
      <c r="AA639">
        <v>0</v>
      </c>
      <c r="AB639">
        <v>1</v>
      </c>
      <c r="AC639">
        <v>1</v>
      </c>
      <c r="AD639">
        <v>0</v>
      </c>
      <c r="AE639">
        <v>0</v>
      </c>
      <c r="AG639" t="s">
        <v>120</v>
      </c>
      <c r="AH639" t="s">
        <v>184</v>
      </c>
      <c r="AI639">
        <v>1</v>
      </c>
      <c r="AJ639">
        <v>0</v>
      </c>
      <c r="AK639">
        <v>0</v>
      </c>
      <c r="AL639">
        <v>0</v>
      </c>
      <c r="AM639">
        <v>0</v>
      </c>
      <c r="AN639">
        <v>0</v>
      </c>
      <c r="AO639">
        <v>0</v>
      </c>
      <c r="AP639">
        <v>0</v>
      </c>
      <c r="AR639" t="s">
        <v>107</v>
      </c>
      <c r="AS639" t="e">
        <f ca="1">- Cannot contact public servants _xludf.or Teachers - Retrieving papers is expensive _xludf.now _xludf.and I Do _xludf.not Have The money - Donâ€™t Have family in Syria to _xludf.help me - Have to go in person but can _xludf.not go _xludf.for security reasons</f>
        <v>#NAME?</v>
      </c>
      <c r="AT639">
        <v>0</v>
      </c>
      <c r="AU639">
        <v>1</v>
      </c>
      <c r="AV639">
        <v>1</v>
      </c>
      <c r="AW639">
        <v>1</v>
      </c>
      <c r="AX639">
        <v>1</v>
      </c>
      <c r="AY639">
        <v>0</v>
      </c>
      <c r="BA639" t="s">
        <v>106</v>
      </c>
      <c r="BB639" t="e">
        <f ca="1">- Useful but _xludf.not as good as a regular degree</f>
        <v>#NAME?</v>
      </c>
      <c r="BD639" t="e">
        <f ca="1">- Construction (builder, carpenter, electrician, blacksmith) - Nursing / medical care</f>
        <v>#NAME?</v>
      </c>
      <c r="BE639">
        <v>0</v>
      </c>
      <c r="BF639">
        <v>0</v>
      </c>
      <c r="BG639">
        <v>0</v>
      </c>
      <c r="BH639">
        <v>0</v>
      </c>
      <c r="BI639">
        <v>1</v>
      </c>
      <c r="BJ639">
        <v>1</v>
      </c>
      <c r="BK639">
        <v>0</v>
      </c>
      <c r="BL639">
        <v>0</v>
      </c>
      <c r="BN639" t="s">
        <v>107</v>
      </c>
      <c r="BQ639" t="e">
        <f ca="1">- No internet connection / computer - _xludf.not available in subjects I want to study - _xludf.not available in _xludf.Arabic - Cannot afford The courses</f>
        <v>#NAME?</v>
      </c>
      <c r="BR639">
        <v>1</v>
      </c>
      <c r="BS639">
        <v>0</v>
      </c>
      <c r="BT639">
        <v>1</v>
      </c>
      <c r="BU639">
        <v>0</v>
      </c>
      <c r="BV639">
        <v>1</v>
      </c>
      <c r="BW639">
        <v>1</v>
      </c>
      <c r="BX639" t="s">
        <v>108</v>
      </c>
      <c r="BY639" t="e">
        <f ca="1">- Useful but _xludf.not as good as going to university</f>
        <v>#NAME?</v>
      </c>
      <c r="BZ639">
        <v>1</v>
      </c>
      <c r="CA639">
        <v>0</v>
      </c>
      <c r="CB639">
        <v>0</v>
      </c>
      <c r="CC639">
        <v>0</v>
      </c>
      <c r="CD639">
        <v>0</v>
      </c>
      <c r="CE639" t="e">
        <f ca="1">- Facebook groups/pages  - Friends</f>
        <v>#NAME?</v>
      </c>
      <c r="CF639">
        <v>1</v>
      </c>
      <c r="CG639">
        <v>0</v>
      </c>
      <c r="CH639">
        <v>0</v>
      </c>
      <c r="CI639">
        <v>0</v>
      </c>
      <c r="CJ639">
        <v>0</v>
      </c>
      <c r="CK639">
        <v>1</v>
      </c>
      <c r="CL639">
        <v>0</v>
      </c>
      <c r="CN639" t="s">
        <v>109</v>
      </c>
      <c r="CO639" t="s">
        <v>110</v>
      </c>
      <c r="CP639" t="s">
        <v>111</v>
      </c>
      <c r="CQ639">
        <v>4155861</v>
      </c>
      <c r="CR639" t="s">
        <v>1877</v>
      </c>
      <c r="CS639" t="s">
        <v>1878</v>
      </c>
      <c r="CT639">
        <v>639</v>
      </c>
    </row>
    <row r="640" spans="1:98">
      <c r="A640">
        <v>639</v>
      </c>
      <c r="B640" t="s">
        <v>384</v>
      </c>
      <c r="C640">
        <v>23</v>
      </c>
      <c r="D640" t="s">
        <v>115</v>
      </c>
      <c r="E640" t="s">
        <v>156</v>
      </c>
      <c r="F640" t="s">
        <v>169</v>
      </c>
      <c r="G640" t="s">
        <v>207</v>
      </c>
      <c r="J640" t="s">
        <v>139</v>
      </c>
      <c r="K640">
        <v>1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T640" t="s">
        <v>1879</v>
      </c>
      <c r="X640" t="s">
        <v>415</v>
      </c>
      <c r="Y640">
        <v>0</v>
      </c>
      <c r="Z640">
        <v>0</v>
      </c>
      <c r="AA640">
        <v>0</v>
      </c>
      <c r="AB640">
        <v>1</v>
      </c>
      <c r="AC640">
        <v>0</v>
      </c>
      <c r="AD640">
        <v>0</v>
      </c>
      <c r="AE640">
        <v>0</v>
      </c>
      <c r="AG640" t="s">
        <v>120</v>
      </c>
      <c r="AH640" t="s">
        <v>129</v>
      </c>
      <c r="AI640">
        <v>0</v>
      </c>
      <c r="AJ640">
        <v>1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0</v>
      </c>
      <c r="BA640" t="s">
        <v>106</v>
      </c>
      <c r="BB640" t="e">
        <f ca="1">- Very Useful _xludf.and provides a job opportunity _xludf.right away.</f>
        <v>#NAME?</v>
      </c>
      <c r="BD640" t="e">
        <f ca="1">- Nursing / medical care</f>
        <v>#NAME?</v>
      </c>
      <c r="BE640">
        <v>0</v>
      </c>
      <c r="BF640">
        <v>0</v>
      </c>
      <c r="BG640">
        <v>0</v>
      </c>
      <c r="BH640">
        <v>0</v>
      </c>
      <c r="BI640">
        <v>1</v>
      </c>
      <c r="BJ640">
        <v>0</v>
      </c>
      <c r="BK640">
        <v>0</v>
      </c>
      <c r="BL640">
        <v>0</v>
      </c>
      <c r="BN640" t="s">
        <v>106</v>
      </c>
      <c r="BO640" t="s">
        <v>164</v>
      </c>
      <c r="BX640" t="s">
        <v>108</v>
      </c>
      <c r="BY640" t="e">
        <f ca="1">- _xludf.not worth The _xludf.time _xludf.or money spent on it</f>
        <v>#NAME?</v>
      </c>
      <c r="BZ640">
        <v>0</v>
      </c>
      <c r="CA640">
        <v>1</v>
      </c>
      <c r="CB640">
        <v>0</v>
      </c>
      <c r="CC640">
        <v>0</v>
      </c>
      <c r="CD640">
        <v>0</v>
      </c>
      <c r="CE640" t="e">
        <f ca="1">- Facebook groups/pages  - Friends</f>
        <v>#NAME?</v>
      </c>
      <c r="CF640">
        <v>1</v>
      </c>
      <c r="CG640">
        <v>0</v>
      </c>
      <c r="CH640">
        <v>0</v>
      </c>
      <c r="CI640">
        <v>0</v>
      </c>
      <c r="CJ640">
        <v>0</v>
      </c>
      <c r="CK640">
        <v>1</v>
      </c>
      <c r="CL640">
        <v>0</v>
      </c>
      <c r="CN640" t="s">
        <v>109</v>
      </c>
      <c r="CO640" t="s">
        <v>110</v>
      </c>
      <c r="CP640" t="s">
        <v>111</v>
      </c>
      <c r="CQ640">
        <v>4156280</v>
      </c>
      <c r="CR640" t="s">
        <v>1880</v>
      </c>
      <c r="CS640" t="s">
        <v>1881</v>
      </c>
      <c r="CT640">
        <v>640</v>
      </c>
    </row>
    <row r="641" spans="1:98">
      <c r="A641">
        <v>640</v>
      </c>
      <c r="B641" t="s">
        <v>97</v>
      </c>
      <c r="C641">
        <v>18</v>
      </c>
      <c r="D641" t="s">
        <v>98</v>
      </c>
      <c r="E641" t="s">
        <v>177</v>
      </c>
      <c r="F641" t="s">
        <v>169</v>
      </c>
      <c r="G641" t="s">
        <v>117</v>
      </c>
      <c r="J641" t="s">
        <v>103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1</v>
      </c>
      <c r="Q641">
        <v>0</v>
      </c>
      <c r="R641">
        <v>0</v>
      </c>
      <c r="X641" t="s">
        <v>127</v>
      </c>
      <c r="Y641">
        <v>0</v>
      </c>
      <c r="Z641">
        <v>0</v>
      </c>
      <c r="AA641">
        <v>0</v>
      </c>
      <c r="AB641">
        <v>1</v>
      </c>
      <c r="AC641">
        <v>0</v>
      </c>
      <c r="AD641">
        <v>0</v>
      </c>
      <c r="AE641">
        <v>0</v>
      </c>
      <c r="AG641" t="s">
        <v>120</v>
      </c>
      <c r="AH641" t="s">
        <v>184</v>
      </c>
      <c r="AI641">
        <v>1</v>
      </c>
      <c r="AJ641">
        <v>0</v>
      </c>
      <c r="AK641">
        <v>0</v>
      </c>
      <c r="AL641">
        <v>0</v>
      </c>
      <c r="AM641">
        <v>0</v>
      </c>
      <c r="AN641">
        <v>0</v>
      </c>
      <c r="AO641">
        <v>0</v>
      </c>
      <c r="AP641">
        <v>0</v>
      </c>
      <c r="AR641" t="s">
        <v>107</v>
      </c>
      <c r="AS641" t="e">
        <f ca="1">- Cannot contact public servants _xludf.or Teachers</f>
        <v>#NAME?</v>
      </c>
      <c r="AT641">
        <v>0</v>
      </c>
      <c r="AU641">
        <v>0</v>
      </c>
      <c r="AV641">
        <v>1</v>
      </c>
      <c r="AW641">
        <v>0</v>
      </c>
      <c r="AX641">
        <v>0</v>
      </c>
      <c r="AY641">
        <v>0</v>
      </c>
      <c r="BA641" t="s">
        <v>106</v>
      </c>
      <c r="BB641" t="e">
        <f ca="1">- Very Useful _xludf.and provides a job opportunity _xludf.right away.</f>
        <v>#NAME?</v>
      </c>
      <c r="BD641" t="e">
        <f ca="1">- Tourism / Restaurant _xludf.and hotel Management</f>
        <v>#NAME?</v>
      </c>
      <c r="BE641">
        <v>0</v>
      </c>
      <c r="BF641">
        <v>0</v>
      </c>
      <c r="BG641">
        <v>0</v>
      </c>
      <c r="BH641">
        <v>1</v>
      </c>
      <c r="BI641">
        <v>0</v>
      </c>
      <c r="BJ641">
        <v>0</v>
      </c>
      <c r="BK641">
        <v>0</v>
      </c>
      <c r="BL641">
        <v>0</v>
      </c>
      <c r="BN641" t="s">
        <v>107</v>
      </c>
      <c r="BQ641" t="e">
        <f ca="1">- No internet connection / computer</f>
        <v>#NAME?</v>
      </c>
      <c r="BR641">
        <v>0</v>
      </c>
      <c r="BS641">
        <v>0</v>
      </c>
      <c r="BT641">
        <v>1</v>
      </c>
      <c r="BU641">
        <v>0</v>
      </c>
      <c r="BV641">
        <v>0</v>
      </c>
      <c r="BW641">
        <v>0</v>
      </c>
      <c r="BX641" t="s">
        <v>179</v>
      </c>
      <c r="BY641" t="e">
        <f ca="1">- Very Useful, as good as a regular degree</f>
        <v>#NAME?</v>
      </c>
      <c r="BZ641">
        <v>0</v>
      </c>
      <c r="CA641">
        <v>0</v>
      </c>
      <c r="CB641">
        <v>1</v>
      </c>
      <c r="CC641">
        <v>0</v>
      </c>
      <c r="CD641">
        <v>0</v>
      </c>
      <c r="CE641" t="e">
        <f ca="1">- Facebook groups/pages</f>
        <v>#NAME?</v>
      </c>
      <c r="CF641">
        <v>0</v>
      </c>
      <c r="CG641">
        <v>0</v>
      </c>
      <c r="CH641">
        <v>0</v>
      </c>
      <c r="CI641">
        <v>0</v>
      </c>
      <c r="CJ641">
        <v>0</v>
      </c>
      <c r="CK641">
        <v>1</v>
      </c>
      <c r="CL641">
        <v>0</v>
      </c>
      <c r="CN641" t="s">
        <v>109</v>
      </c>
      <c r="CO641" t="s">
        <v>110</v>
      </c>
      <c r="CP641" t="s">
        <v>111</v>
      </c>
      <c r="CQ641">
        <v>4156414</v>
      </c>
      <c r="CR641" t="s">
        <v>1882</v>
      </c>
      <c r="CS641" t="s">
        <v>1883</v>
      </c>
      <c r="CT641">
        <v>641</v>
      </c>
    </row>
    <row r="642" spans="1:98">
      <c r="A642">
        <v>641</v>
      </c>
      <c r="B642" t="s">
        <v>97</v>
      </c>
      <c r="C642">
        <v>22</v>
      </c>
      <c r="D642" t="s">
        <v>98</v>
      </c>
      <c r="E642" t="s">
        <v>177</v>
      </c>
      <c r="F642" t="s">
        <v>100</v>
      </c>
      <c r="G642" t="s">
        <v>117</v>
      </c>
      <c r="J642" t="s">
        <v>145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1</v>
      </c>
      <c r="R642">
        <v>0</v>
      </c>
      <c r="X642" t="s">
        <v>298</v>
      </c>
      <c r="Y642">
        <v>1</v>
      </c>
      <c r="Z642">
        <v>0</v>
      </c>
      <c r="AA642">
        <v>0</v>
      </c>
      <c r="AB642">
        <v>0</v>
      </c>
      <c r="AC642">
        <v>0</v>
      </c>
      <c r="AD642">
        <v>1</v>
      </c>
      <c r="AE642">
        <v>0</v>
      </c>
      <c r="AG642" t="s">
        <v>120</v>
      </c>
      <c r="AH642" t="s">
        <v>284</v>
      </c>
      <c r="AI642">
        <v>0</v>
      </c>
      <c r="AJ642">
        <v>1</v>
      </c>
      <c r="AK642">
        <v>0</v>
      </c>
      <c r="AL642">
        <v>1</v>
      </c>
      <c r="AM642">
        <v>0</v>
      </c>
      <c r="AN642">
        <v>0</v>
      </c>
      <c r="AO642">
        <v>0</v>
      </c>
      <c r="AP642">
        <v>0</v>
      </c>
      <c r="BA642" t="s">
        <v>107</v>
      </c>
      <c r="BB642" t="e">
        <f ca="1">- Useful but _xludf.not as good as a regular degree</f>
        <v>#NAME?</v>
      </c>
      <c r="BD642" t="s">
        <v>139</v>
      </c>
      <c r="BE642">
        <v>0</v>
      </c>
      <c r="BF642">
        <v>1</v>
      </c>
      <c r="BG642">
        <v>0</v>
      </c>
      <c r="BH642">
        <v>0</v>
      </c>
      <c r="BI642">
        <v>0</v>
      </c>
      <c r="BJ642">
        <v>0</v>
      </c>
      <c r="BK642">
        <v>0</v>
      </c>
      <c r="BL642">
        <v>0</v>
      </c>
      <c r="BM642" t="s">
        <v>393</v>
      </c>
      <c r="BN642" t="s">
        <v>107</v>
      </c>
      <c r="BQ642" t="e">
        <f ca="1">- Donâ€™t know how to _xludf.find/enroll in a suitable program</f>
        <v>#NAME?</v>
      </c>
      <c r="BR642">
        <v>0</v>
      </c>
      <c r="BS642">
        <v>0</v>
      </c>
      <c r="BT642">
        <v>0</v>
      </c>
      <c r="BU642">
        <v>1</v>
      </c>
      <c r="BV642">
        <v>0</v>
      </c>
      <c r="BW642">
        <v>0</v>
      </c>
      <c r="BX642" t="s">
        <v>108</v>
      </c>
      <c r="BY642" t="e">
        <f ca="1">- Useful but _xludf.not as good as going to university</f>
        <v>#NAME?</v>
      </c>
      <c r="BZ642">
        <v>1</v>
      </c>
      <c r="CA642">
        <v>0</v>
      </c>
      <c r="CB642">
        <v>0</v>
      </c>
      <c r="CC642">
        <v>0</v>
      </c>
      <c r="CD642">
        <v>0</v>
      </c>
      <c r="CE642" t="s">
        <v>139</v>
      </c>
      <c r="CF642">
        <v>0</v>
      </c>
      <c r="CG642">
        <v>0</v>
      </c>
      <c r="CH642">
        <v>0</v>
      </c>
      <c r="CI642">
        <v>0</v>
      </c>
      <c r="CJ642">
        <v>0</v>
      </c>
      <c r="CK642">
        <v>0</v>
      </c>
      <c r="CL642">
        <v>1</v>
      </c>
      <c r="CM642" t="s">
        <v>1884</v>
      </c>
      <c r="CN642" t="s">
        <v>109</v>
      </c>
      <c r="CO642" t="s">
        <v>110</v>
      </c>
      <c r="CP642" t="s">
        <v>111</v>
      </c>
      <c r="CQ642">
        <v>4156651</v>
      </c>
      <c r="CR642" t="s">
        <v>1885</v>
      </c>
      <c r="CS642" t="s">
        <v>1886</v>
      </c>
      <c r="CT642">
        <v>642</v>
      </c>
    </row>
    <row r="643" spans="1:98">
      <c r="A643">
        <v>642</v>
      </c>
      <c r="B643" t="s">
        <v>1887</v>
      </c>
      <c r="C643">
        <v>17</v>
      </c>
      <c r="D643" t="s">
        <v>98</v>
      </c>
      <c r="E643" t="s">
        <v>177</v>
      </c>
      <c r="F643" t="s">
        <v>169</v>
      </c>
      <c r="G643" t="s">
        <v>207</v>
      </c>
      <c r="J643" t="s">
        <v>152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1</v>
      </c>
      <c r="X643" t="s">
        <v>723</v>
      </c>
      <c r="Y643">
        <v>0</v>
      </c>
      <c r="Z643">
        <v>1</v>
      </c>
      <c r="AA643">
        <v>0</v>
      </c>
      <c r="AB643">
        <v>1</v>
      </c>
      <c r="AC643">
        <v>1</v>
      </c>
      <c r="AD643">
        <v>0</v>
      </c>
      <c r="AE643">
        <v>0</v>
      </c>
      <c r="AG643" t="s">
        <v>120</v>
      </c>
      <c r="AH643" t="s">
        <v>184</v>
      </c>
      <c r="AI643">
        <v>1</v>
      </c>
      <c r="AJ643">
        <v>0</v>
      </c>
      <c r="AK643">
        <v>0</v>
      </c>
      <c r="AL643">
        <v>0</v>
      </c>
      <c r="AM643">
        <v>0</v>
      </c>
      <c r="AN643">
        <v>0</v>
      </c>
      <c r="AO643">
        <v>0</v>
      </c>
      <c r="AP643">
        <v>0</v>
      </c>
      <c r="AR643" t="s">
        <v>107</v>
      </c>
      <c r="AS643" t="e">
        <f ca="1">- Cannot contact public servants _xludf.or Teachers</f>
        <v>#NAME?</v>
      </c>
      <c r="AT643">
        <v>0</v>
      </c>
      <c r="AU643">
        <v>0</v>
      </c>
      <c r="AV643">
        <v>1</v>
      </c>
      <c r="AW643">
        <v>0</v>
      </c>
      <c r="AX643">
        <v>0</v>
      </c>
      <c r="AY643">
        <v>0</v>
      </c>
      <c r="BA643" t="s">
        <v>107</v>
      </c>
      <c r="BB643" t="e">
        <f ca="1">- Very Useful _xludf.and provides a job opportunity _xludf.right away.</f>
        <v>#NAME?</v>
      </c>
      <c r="BD643" t="s">
        <v>139</v>
      </c>
      <c r="BE643">
        <v>0</v>
      </c>
      <c r="BF643">
        <v>1</v>
      </c>
      <c r="BG643">
        <v>0</v>
      </c>
      <c r="BH643">
        <v>0</v>
      </c>
      <c r="BI643">
        <v>0</v>
      </c>
      <c r="BJ643">
        <v>0</v>
      </c>
      <c r="BK643">
        <v>0</v>
      </c>
      <c r="BL643">
        <v>0</v>
      </c>
      <c r="BM643" t="s">
        <v>902</v>
      </c>
      <c r="BN643" t="s">
        <v>107</v>
      </c>
      <c r="BQ643" t="e">
        <f ca="1">- Do _xludf.not _xludf.count towards a recognized qualification</f>
        <v>#NAME?</v>
      </c>
      <c r="BR643">
        <v>0</v>
      </c>
      <c r="BS643">
        <v>1</v>
      </c>
      <c r="BT643">
        <v>0</v>
      </c>
      <c r="BU643">
        <v>0</v>
      </c>
      <c r="BV643">
        <v>0</v>
      </c>
      <c r="BW643">
        <v>0</v>
      </c>
      <c r="BX643" t="s">
        <v>108</v>
      </c>
      <c r="BY643" t="s">
        <v>550</v>
      </c>
      <c r="BZ643">
        <v>1</v>
      </c>
      <c r="CA643">
        <v>0</v>
      </c>
      <c r="CB643">
        <v>0</v>
      </c>
      <c r="CC643">
        <v>1</v>
      </c>
      <c r="CD643">
        <v>1</v>
      </c>
      <c r="CE643" t="e">
        <f ca="1">- Friends - Teachers</f>
        <v>#NAME?</v>
      </c>
      <c r="CF643">
        <v>1</v>
      </c>
      <c r="CG643">
        <v>0</v>
      </c>
      <c r="CH643">
        <v>1</v>
      </c>
      <c r="CI643">
        <v>0</v>
      </c>
      <c r="CJ643">
        <v>0</v>
      </c>
      <c r="CK643">
        <v>0</v>
      </c>
      <c r="CL643">
        <v>0</v>
      </c>
      <c r="CN643" t="s">
        <v>109</v>
      </c>
      <c r="CO643" t="s">
        <v>110</v>
      </c>
      <c r="CP643" t="s">
        <v>111</v>
      </c>
      <c r="CQ643">
        <v>4156730</v>
      </c>
      <c r="CR643" t="s">
        <v>1888</v>
      </c>
      <c r="CS643" t="s">
        <v>1889</v>
      </c>
      <c r="CT643">
        <v>643</v>
      </c>
    </row>
    <row r="644" spans="1:98">
      <c r="A644">
        <v>643</v>
      </c>
      <c r="B644" t="s">
        <v>229</v>
      </c>
      <c r="C644">
        <v>22</v>
      </c>
      <c r="D644" t="s">
        <v>98</v>
      </c>
      <c r="E644" t="s">
        <v>177</v>
      </c>
      <c r="F644" t="s">
        <v>169</v>
      </c>
      <c r="G644" t="s">
        <v>117</v>
      </c>
      <c r="J644" t="s">
        <v>103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1</v>
      </c>
      <c r="Q644">
        <v>0</v>
      </c>
      <c r="R644">
        <v>0</v>
      </c>
      <c r="X644" t="s">
        <v>119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1</v>
      </c>
      <c r="AE644">
        <v>0</v>
      </c>
      <c r="AG644" t="s">
        <v>104</v>
      </c>
      <c r="AH644" t="s">
        <v>284</v>
      </c>
      <c r="AI644">
        <v>0</v>
      </c>
      <c r="AJ644">
        <v>1</v>
      </c>
      <c r="AK644">
        <v>0</v>
      </c>
      <c r="AL644">
        <v>1</v>
      </c>
      <c r="AM644">
        <v>0</v>
      </c>
      <c r="AN644">
        <v>0</v>
      </c>
      <c r="AO644">
        <v>0</v>
      </c>
      <c r="AP644">
        <v>0</v>
      </c>
      <c r="BA644" t="s">
        <v>106</v>
      </c>
      <c r="BB644" t="e">
        <f ca="1">- Useful but _xludf.not as good as a regular degree</f>
        <v>#NAME?</v>
      </c>
      <c r="BD644" t="e">
        <f ca="1">- Nursing / medical care   Other</f>
        <v>#NAME?</v>
      </c>
      <c r="BE644">
        <v>0</v>
      </c>
      <c r="BF644">
        <v>1</v>
      </c>
      <c r="BG644">
        <v>0</v>
      </c>
      <c r="BH644">
        <v>0</v>
      </c>
      <c r="BI644">
        <v>1</v>
      </c>
      <c r="BJ644">
        <v>0</v>
      </c>
      <c r="BK644">
        <v>0</v>
      </c>
      <c r="BL644">
        <v>0</v>
      </c>
      <c r="BM644" t="s">
        <v>1890</v>
      </c>
      <c r="BN644" t="s">
        <v>107</v>
      </c>
      <c r="BQ644" t="e">
        <f ca="1">- Do _xludf.not _xludf.count towards a recognized qualification</f>
        <v>#NAME?</v>
      </c>
      <c r="BR644">
        <v>0</v>
      </c>
      <c r="BS644">
        <v>1</v>
      </c>
      <c r="BT644">
        <v>0</v>
      </c>
      <c r="BU644">
        <v>0</v>
      </c>
      <c r="BV644">
        <v>0</v>
      </c>
      <c r="BW644">
        <v>0</v>
      </c>
      <c r="BX644" t="s">
        <v>108</v>
      </c>
      <c r="BY644" t="s">
        <v>199</v>
      </c>
      <c r="BZ644">
        <v>1</v>
      </c>
      <c r="CA644">
        <v>0</v>
      </c>
      <c r="CB644">
        <v>0</v>
      </c>
      <c r="CC644">
        <v>0</v>
      </c>
      <c r="CD644">
        <v>1</v>
      </c>
      <c r="CE644" t="e">
        <f ca="1">- Friends</f>
        <v>#NAME?</v>
      </c>
      <c r="CF644">
        <v>1</v>
      </c>
      <c r="CG644">
        <v>0</v>
      </c>
      <c r="CH644">
        <v>0</v>
      </c>
      <c r="CI644">
        <v>0</v>
      </c>
      <c r="CJ644">
        <v>0</v>
      </c>
      <c r="CK644">
        <v>0</v>
      </c>
      <c r="CL644">
        <v>0</v>
      </c>
      <c r="CN644" t="s">
        <v>109</v>
      </c>
      <c r="CO644" t="s">
        <v>110</v>
      </c>
      <c r="CP644" t="s">
        <v>111</v>
      </c>
      <c r="CQ644">
        <v>4156901</v>
      </c>
      <c r="CR644" t="s">
        <v>1891</v>
      </c>
      <c r="CS644" t="s">
        <v>1892</v>
      </c>
      <c r="CT644">
        <v>644</v>
      </c>
    </row>
    <row r="645" spans="1:98">
      <c r="A645">
        <v>644</v>
      </c>
      <c r="B645" t="s">
        <v>97</v>
      </c>
      <c r="C645">
        <v>21</v>
      </c>
      <c r="D645" t="s">
        <v>98</v>
      </c>
      <c r="E645" t="s">
        <v>162</v>
      </c>
      <c r="F645" t="s">
        <v>100</v>
      </c>
      <c r="G645" t="s">
        <v>117</v>
      </c>
      <c r="J645" t="s">
        <v>103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1</v>
      </c>
      <c r="Q645">
        <v>0</v>
      </c>
      <c r="R645">
        <v>0</v>
      </c>
      <c r="X645" t="s">
        <v>272</v>
      </c>
      <c r="Y645">
        <v>0</v>
      </c>
      <c r="Z645">
        <v>0</v>
      </c>
      <c r="AA645">
        <v>0</v>
      </c>
      <c r="AB645">
        <v>0</v>
      </c>
      <c r="AC645">
        <v>1</v>
      </c>
      <c r="AD645">
        <v>1</v>
      </c>
      <c r="AE645">
        <v>0</v>
      </c>
      <c r="AG645" t="s">
        <v>120</v>
      </c>
      <c r="AH645" t="s">
        <v>129</v>
      </c>
      <c r="AI645">
        <v>0</v>
      </c>
      <c r="AJ645">
        <v>1</v>
      </c>
      <c r="AK645">
        <v>0</v>
      </c>
      <c r="AL645">
        <v>0</v>
      </c>
      <c r="AM645">
        <v>0</v>
      </c>
      <c r="AN645">
        <v>0</v>
      </c>
      <c r="AO645">
        <v>0</v>
      </c>
      <c r="AP645">
        <v>0</v>
      </c>
      <c r="BA645" t="s">
        <v>107</v>
      </c>
      <c r="BB645" t="e">
        <f ca="1">- Useful but _xludf.not as good as a regular degree</f>
        <v>#NAME?</v>
      </c>
      <c r="BD645" t="e">
        <f ca="1">- Project Management / Accountancy</f>
        <v>#NAME?</v>
      </c>
      <c r="BE645">
        <v>0</v>
      </c>
      <c r="BF645">
        <v>0</v>
      </c>
      <c r="BG645">
        <v>1</v>
      </c>
      <c r="BH645">
        <v>0</v>
      </c>
      <c r="BI645">
        <v>0</v>
      </c>
      <c r="BJ645">
        <v>0</v>
      </c>
      <c r="BK645">
        <v>0</v>
      </c>
      <c r="BL645">
        <v>0</v>
      </c>
      <c r="BN645" t="s">
        <v>107</v>
      </c>
      <c r="BQ645" t="e">
        <f ca="1">- Cannot afford The courses - Donâ€™t know how to _xludf.find/enroll in a suitable program</f>
        <v>#NAME?</v>
      </c>
      <c r="BR645">
        <v>0</v>
      </c>
      <c r="BS645">
        <v>0</v>
      </c>
      <c r="BT645">
        <v>0</v>
      </c>
      <c r="BU645">
        <v>1</v>
      </c>
      <c r="BV645">
        <v>1</v>
      </c>
      <c r="BW645">
        <v>0</v>
      </c>
      <c r="BX645" t="s">
        <v>179</v>
      </c>
      <c r="BY645" t="e">
        <f ca="1">- Useful but _xludf.not as good as going to university</f>
        <v>#NAME?</v>
      </c>
      <c r="BZ645">
        <v>1</v>
      </c>
      <c r="CA645">
        <v>0</v>
      </c>
      <c r="CB645">
        <v>0</v>
      </c>
      <c r="CC645">
        <v>0</v>
      </c>
      <c r="CD645">
        <v>0</v>
      </c>
      <c r="CE645" t="e">
        <f ca="1">- Facebook groups/pages</f>
        <v>#NAME?</v>
      </c>
      <c r="CF645">
        <v>0</v>
      </c>
      <c r="CG645">
        <v>0</v>
      </c>
      <c r="CH645">
        <v>0</v>
      </c>
      <c r="CI645">
        <v>0</v>
      </c>
      <c r="CJ645">
        <v>0</v>
      </c>
      <c r="CK645">
        <v>1</v>
      </c>
      <c r="CL645">
        <v>0</v>
      </c>
      <c r="CN645" t="s">
        <v>109</v>
      </c>
      <c r="CO645" t="s">
        <v>110</v>
      </c>
      <c r="CP645" t="s">
        <v>111</v>
      </c>
      <c r="CQ645">
        <v>4156940</v>
      </c>
      <c r="CR645" t="s">
        <v>1893</v>
      </c>
      <c r="CS645" t="s">
        <v>1894</v>
      </c>
      <c r="CT645">
        <v>645</v>
      </c>
    </row>
    <row r="646" spans="1:98">
      <c r="A646">
        <v>645</v>
      </c>
      <c r="B646" t="s">
        <v>97</v>
      </c>
      <c r="C646">
        <v>23</v>
      </c>
      <c r="D646" t="s">
        <v>98</v>
      </c>
      <c r="E646" t="s">
        <v>133</v>
      </c>
      <c r="F646" t="s">
        <v>157</v>
      </c>
      <c r="G646" t="s">
        <v>117</v>
      </c>
      <c r="J646" t="s">
        <v>271</v>
      </c>
      <c r="K646">
        <v>0</v>
      </c>
      <c r="L646">
        <v>0</v>
      </c>
      <c r="M646">
        <v>0</v>
      </c>
      <c r="N646">
        <v>0</v>
      </c>
      <c r="O646">
        <v>1</v>
      </c>
      <c r="P646">
        <v>0</v>
      </c>
      <c r="Q646">
        <v>0</v>
      </c>
      <c r="R646">
        <v>0</v>
      </c>
      <c r="X646" t="s">
        <v>263</v>
      </c>
      <c r="Y646">
        <v>1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G646" t="s">
        <v>120</v>
      </c>
      <c r="AH646" t="s">
        <v>184</v>
      </c>
      <c r="AI646">
        <v>1</v>
      </c>
      <c r="AJ646">
        <v>0</v>
      </c>
      <c r="AK646">
        <v>0</v>
      </c>
      <c r="AL646">
        <v>0</v>
      </c>
      <c r="AM646">
        <v>0</v>
      </c>
      <c r="AN646">
        <v>0</v>
      </c>
      <c r="AO646">
        <v>0</v>
      </c>
      <c r="AP646">
        <v>0</v>
      </c>
      <c r="AR646" t="s">
        <v>106</v>
      </c>
      <c r="AS646" t="e">
        <f ca="1">- Cannot contact public servants _xludf.or Teachers</f>
        <v>#NAME?</v>
      </c>
      <c r="AT646">
        <v>0</v>
      </c>
      <c r="AU646">
        <v>0</v>
      </c>
      <c r="AV646">
        <v>1</v>
      </c>
      <c r="AW646">
        <v>0</v>
      </c>
      <c r="AX646">
        <v>0</v>
      </c>
      <c r="AY646">
        <v>0</v>
      </c>
      <c r="BA646" t="s">
        <v>107</v>
      </c>
      <c r="BB646" t="e">
        <f ca="1">- Useful but _xludf.not as good as a regular degree</f>
        <v>#NAME?</v>
      </c>
      <c r="BD646" t="e">
        <f ca="1">- Project Management / Accountancy</f>
        <v>#NAME?</v>
      </c>
      <c r="BE646">
        <v>0</v>
      </c>
      <c r="BF646">
        <v>0</v>
      </c>
      <c r="BG646">
        <v>1</v>
      </c>
      <c r="BH646">
        <v>0</v>
      </c>
      <c r="BI646">
        <v>0</v>
      </c>
      <c r="BJ646">
        <v>0</v>
      </c>
      <c r="BK646">
        <v>0</v>
      </c>
      <c r="BL646">
        <v>0</v>
      </c>
      <c r="BN646" t="s">
        <v>107</v>
      </c>
      <c r="BQ646" t="e">
        <f ca="1">- No internet connection / computer</f>
        <v>#NAME?</v>
      </c>
      <c r="BR646">
        <v>0</v>
      </c>
      <c r="BS646">
        <v>0</v>
      </c>
      <c r="BT646">
        <v>1</v>
      </c>
      <c r="BU646">
        <v>0</v>
      </c>
      <c r="BV646">
        <v>0</v>
      </c>
      <c r="BW646">
        <v>0</v>
      </c>
      <c r="BX646" t="s">
        <v>108</v>
      </c>
      <c r="BY646" t="e">
        <f ca="1">- Useful but _xludf.not as good as going to university  - Difficult to access</f>
        <v>#NAME?</v>
      </c>
      <c r="BZ646">
        <v>1</v>
      </c>
      <c r="CA646">
        <v>0</v>
      </c>
      <c r="CB646">
        <v>0</v>
      </c>
      <c r="CC646">
        <v>1</v>
      </c>
      <c r="CD646">
        <v>0</v>
      </c>
      <c r="CE646" t="e">
        <f ca="1">- Facebook groups/pages  - Friends   Other</f>
        <v>#NAME?</v>
      </c>
      <c r="CF646">
        <v>1</v>
      </c>
      <c r="CG646">
        <v>0</v>
      </c>
      <c r="CH646">
        <v>0</v>
      </c>
      <c r="CI646">
        <v>0</v>
      </c>
      <c r="CJ646">
        <v>0</v>
      </c>
      <c r="CK646">
        <v>1</v>
      </c>
      <c r="CL646">
        <v>1</v>
      </c>
      <c r="CM646" t="s">
        <v>1895</v>
      </c>
      <c r="CN646" t="s">
        <v>109</v>
      </c>
      <c r="CO646" t="s">
        <v>110</v>
      </c>
      <c r="CP646" t="s">
        <v>111</v>
      </c>
      <c r="CQ646">
        <v>4157111</v>
      </c>
      <c r="CR646" t="s">
        <v>1896</v>
      </c>
      <c r="CS646" t="s">
        <v>1897</v>
      </c>
      <c r="CT646">
        <v>646</v>
      </c>
    </row>
    <row r="647" spans="1:98">
      <c r="A647">
        <v>646</v>
      </c>
      <c r="B647" t="s">
        <v>1898</v>
      </c>
      <c r="C647">
        <v>25</v>
      </c>
      <c r="D647" t="s">
        <v>115</v>
      </c>
      <c r="E647" t="s">
        <v>99</v>
      </c>
      <c r="F647" t="s">
        <v>100</v>
      </c>
      <c r="G647" t="s">
        <v>117</v>
      </c>
      <c r="J647" t="s">
        <v>366</v>
      </c>
      <c r="K647">
        <v>0</v>
      </c>
      <c r="L647">
        <v>0</v>
      </c>
      <c r="M647">
        <v>1</v>
      </c>
      <c r="N647">
        <v>0</v>
      </c>
      <c r="O647">
        <v>0</v>
      </c>
      <c r="P647">
        <v>1</v>
      </c>
      <c r="Q647">
        <v>0</v>
      </c>
      <c r="R647">
        <v>0</v>
      </c>
      <c r="X647" t="s">
        <v>209</v>
      </c>
      <c r="Y647">
        <v>0</v>
      </c>
      <c r="Z647">
        <v>0</v>
      </c>
      <c r="AA647">
        <v>0</v>
      </c>
      <c r="AB647">
        <v>1</v>
      </c>
      <c r="AC647">
        <v>0</v>
      </c>
      <c r="AD647">
        <v>1</v>
      </c>
      <c r="AE647">
        <v>0</v>
      </c>
      <c r="AG647" t="s">
        <v>120</v>
      </c>
      <c r="AH647" t="s">
        <v>216</v>
      </c>
      <c r="AI647">
        <v>0</v>
      </c>
      <c r="AJ647">
        <v>1</v>
      </c>
      <c r="AK647">
        <v>0</v>
      </c>
      <c r="AL647">
        <v>0</v>
      </c>
      <c r="AM647">
        <v>0</v>
      </c>
      <c r="AN647">
        <v>0</v>
      </c>
      <c r="AO647">
        <v>0</v>
      </c>
      <c r="AP647">
        <v>1</v>
      </c>
      <c r="BA647" t="s">
        <v>107</v>
      </c>
      <c r="BB647" t="e">
        <f ca="1">- Useful but _xludf.not as good as a regular degree</f>
        <v>#NAME?</v>
      </c>
      <c r="BD647" t="e">
        <f ca="1">- Construction (builder, carpenter, electrician, blacksmith) - Nursing / medical care</f>
        <v>#NAME?</v>
      </c>
      <c r="BE647">
        <v>0</v>
      </c>
      <c r="BF647">
        <v>0</v>
      </c>
      <c r="BG647">
        <v>0</v>
      </c>
      <c r="BH647">
        <v>0</v>
      </c>
      <c r="BI647">
        <v>1</v>
      </c>
      <c r="BJ647">
        <v>1</v>
      </c>
      <c r="BK647">
        <v>0</v>
      </c>
      <c r="BL647">
        <v>0</v>
      </c>
      <c r="BN647" t="s">
        <v>107</v>
      </c>
      <c r="BQ647" t="e">
        <f ca="1">- No internet connection / computer - Cannot afford The courses</f>
        <v>#NAME?</v>
      </c>
      <c r="BR647">
        <v>0</v>
      </c>
      <c r="BS647">
        <v>0</v>
      </c>
      <c r="BT647">
        <v>1</v>
      </c>
      <c r="BU647">
        <v>0</v>
      </c>
      <c r="BV647">
        <v>1</v>
      </c>
      <c r="BW647">
        <v>0</v>
      </c>
      <c r="BX647" t="s">
        <v>108</v>
      </c>
      <c r="BY647" t="e">
        <f ca="1">- _xludf.not worth The _xludf.time _xludf.or money spent on it - Difficult to access</f>
        <v>#NAME?</v>
      </c>
      <c r="BZ647">
        <v>0</v>
      </c>
      <c r="CA647">
        <v>1</v>
      </c>
      <c r="CB647">
        <v>0</v>
      </c>
      <c r="CC647">
        <v>1</v>
      </c>
      <c r="CD647">
        <v>0</v>
      </c>
      <c r="CE647" t="e">
        <f ca="1">- Facebook groups/pages  - Friends</f>
        <v>#NAME?</v>
      </c>
      <c r="CF647">
        <v>1</v>
      </c>
      <c r="CG647">
        <v>0</v>
      </c>
      <c r="CH647">
        <v>0</v>
      </c>
      <c r="CI647">
        <v>0</v>
      </c>
      <c r="CJ647">
        <v>0</v>
      </c>
      <c r="CK647">
        <v>1</v>
      </c>
      <c r="CL647">
        <v>0</v>
      </c>
      <c r="CN647" t="s">
        <v>109</v>
      </c>
      <c r="CO647" t="s">
        <v>110</v>
      </c>
      <c r="CP647" t="s">
        <v>111</v>
      </c>
      <c r="CQ647">
        <v>4157273</v>
      </c>
      <c r="CR647" t="s">
        <v>1899</v>
      </c>
      <c r="CS647" t="s">
        <v>1900</v>
      </c>
      <c r="CT647">
        <v>647</v>
      </c>
    </row>
    <row r="648" spans="1:98">
      <c r="A648">
        <v>647</v>
      </c>
      <c r="B648" t="s">
        <v>114</v>
      </c>
      <c r="C648">
        <v>26</v>
      </c>
      <c r="D648" t="s">
        <v>98</v>
      </c>
      <c r="E648" t="s">
        <v>133</v>
      </c>
      <c r="F648" t="s">
        <v>100</v>
      </c>
      <c r="G648" t="s">
        <v>117</v>
      </c>
      <c r="J648" t="s">
        <v>134</v>
      </c>
      <c r="K648">
        <v>0</v>
      </c>
      <c r="L648">
        <v>1</v>
      </c>
      <c r="M648">
        <v>0</v>
      </c>
      <c r="N648">
        <v>0</v>
      </c>
      <c r="O648">
        <v>0</v>
      </c>
      <c r="P648">
        <v>1</v>
      </c>
      <c r="Q648">
        <v>0</v>
      </c>
      <c r="R648">
        <v>0</v>
      </c>
      <c r="S648" t="s">
        <v>760</v>
      </c>
      <c r="X648" t="s">
        <v>308</v>
      </c>
      <c r="Y648">
        <v>0</v>
      </c>
      <c r="Z648">
        <v>0</v>
      </c>
      <c r="AA648">
        <v>0</v>
      </c>
      <c r="AB648">
        <v>0</v>
      </c>
      <c r="AC648">
        <v>1</v>
      </c>
      <c r="AD648">
        <v>0</v>
      </c>
      <c r="AE648">
        <v>0</v>
      </c>
      <c r="AG648" t="s">
        <v>120</v>
      </c>
      <c r="AH648" t="s">
        <v>309</v>
      </c>
      <c r="AI648">
        <v>0</v>
      </c>
      <c r="AJ648">
        <v>0</v>
      </c>
      <c r="AK648">
        <v>0</v>
      </c>
      <c r="AL648">
        <v>1</v>
      </c>
      <c r="AM648">
        <v>0</v>
      </c>
      <c r="AN648">
        <v>0</v>
      </c>
      <c r="AO648">
        <v>0</v>
      </c>
      <c r="AP648">
        <v>1</v>
      </c>
      <c r="BA648" t="s">
        <v>107</v>
      </c>
      <c r="BB648" t="e">
        <f ca="1">- Very Useful _xludf.and provides a job opportunity _xludf.right away.</f>
        <v>#NAME?</v>
      </c>
      <c r="BD648" t="s">
        <v>139</v>
      </c>
      <c r="BE648">
        <v>0</v>
      </c>
      <c r="BF648">
        <v>1</v>
      </c>
      <c r="BG648">
        <v>0</v>
      </c>
      <c r="BH648">
        <v>0</v>
      </c>
      <c r="BI648">
        <v>0</v>
      </c>
      <c r="BJ648">
        <v>0</v>
      </c>
      <c r="BK648">
        <v>0</v>
      </c>
      <c r="BL648">
        <v>0</v>
      </c>
      <c r="BM648" t="s">
        <v>709</v>
      </c>
      <c r="BN648" t="s">
        <v>107</v>
      </c>
      <c r="BQ648" t="e">
        <f ca="1">- No internet connection / computer - Cannot afford The courses</f>
        <v>#NAME?</v>
      </c>
      <c r="BR648">
        <v>0</v>
      </c>
      <c r="BS648">
        <v>0</v>
      </c>
      <c r="BT648">
        <v>1</v>
      </c>
      <c r="BU648">
        <v>0</v>
      </c>
      <c r="BV648">
        <v>1</v>
      </c>
      <c r="BW648">
        <v>0</v>
      </c>
      <c r="BX648" t="s">
        <v>233</v>
      </c>
      <c r="BY648" t="s">
        <v>199</v>
      </c>
      <c r="BZ648">
        <v>1</v>
      </c>
      <c r="CA648">
        <v>0</v>
      </c>
      <c r="CB648">
        <v>0</v>
      </c>
      <c r="CC648">
        <v>0</v>
      </c>
      <c r="CD648">
        <v>1</v>
      </c>
      <c r="CE648" t="e">
        <f ca="1">- Friends</f>
        <v>#NAME?</v>
      </c>
      <c r="CF648">
        <v>1</v>
      </c>
      <c r="CG648">
        <v>0</v>
      </c>
      <c r="CH648">
        <v>0</v>
      </c>
      <c r="CI648">
        <v>0</v>
      </c>
      <c r="CJ648">
        <v>0</v>
      </c>
      <c r="CK648">
        <v>0</v>
      </c>
      <c r="CL648">
        <v>0</v>
      </c>
      <c r="CN648" t="s">
        <v>109</v>
      </c>
      <c r="CO648" t="s">
        <v>110</v>
      </c>
      <c r="CP648" t="s">
        <v>111</v>
      </c>
      <c r="CQ648">
        <v>4157294</v>
      </c>
      <c r="CR648" t="s">
        <v>1901</v>
      </c>
      <c r="CS648" t="s">
        <v>1902</v>
      </c>
      <c r="CT648">
        <v>648</v>
      </c>
    </row>
    <row r="649" spans="1:98">
      <c r="A649">
        <v>648</v>
      </c>
      <c r="B649" t="s">
        <v>97</v>
      </c>
      <c r="C649">
        <v>22</v>
      </c>
      <c r="D649" t="s">
        <v>98</v>
      </c>
      <c r="E649" t="s">
        <v>177</v>
      </c>
      <c r="F649" t="s">
        <v>169</v>
      </c>
      <c r="G649" t="s">
        <v>117</v>
      </c>
      <c r="J649" t="s">
        <v>152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1</v>
      </c>
      <c r="X649" t="s">
        <v>327</v>
      </c>
      <c r="Y649">
        <v>0</v>
      </c>
      <c r="Z649">
        <v>1</v>
      </c>
      <c r="AA649">
        <v>0</v>
      </c>
      <c r="AB649">
        <v>0</v>
      </c>
      <c r="AC649">
        <v>0</v>
      </c>
      <c r="AD649">
        <v>0</v>
      </c>
      <c r="AE649">
        <v>0</v>
      </c>
      <c r="AG649" t="s">
        <v>120</v>
      </c>
      <c r="AH649" t="s">
        <v>184</v>
      </c>
      <c r="AI649">
        <v>1</v>
      </c>
      <c r="AJ649">
        <v>0</v>
      </c>
      <c r="AK649">
        <v>0</v>
      </c>
      <c r="AL649">
        <v>0</v>
      </c>
      <c r="AM649">
        <v>0</v>
      </c>
      <c r="AN649">
        <v>0</v>
      </c>
      <c r="AO649">
        <v>0</v>
      </c>
      <c r="AP649">
        <v>0</v>
      </c>
      <c r="AR649" t="s">
        <v>107</v>
      </c>
      <c r="AS649" t="e">
        <f ca="1">- School, college _xludf.or directorate out of service</f>
        <v>#NAME?</v>
      </c>
      <c r="AT649">
        <v>1</v>
      </c>
      <c r="AU649">
        <v>0</v>
      </c>
      <c r="AV649">
        <v>0</v>
      </c>
      <c r="AW649">
        <v>0</v>
      </c>
      <c r="AX649">
        <v>0</v>
      </c>
      <c r="AY649">
        <v>0</v>
      </c>
      <c r="BA649" t="s">
        <v>107</v>
      </c>
      <c r="BB649" t="e">
        <f ca="1">- Useful but _xludf.not as good as a regular degree</f>
        <v>#NAME?</v>
      </c>
      <c r="BD649" t="e">
        <f ca="1">- Project Management / Accountancy</f>
        <v>#NAME?</v>
      </c>
      <c r="BE649">
        <v>0</v>
      </c>
      <c r="BF649">
        <v>0</v>
      </c>
      <c r="BG649">
        <v>1</v>
      </c>
      <c r="BH649">
        <v>0</v>
      </c>
      <c r="BI649">
        <v>0</v>
      </c>
      <c r="BJ649">
        <v>0</v>
      </c>
      <c r="BK649">
        <v>0</v>
      </c>
      <c r="BL649">
        <v>0</v>
      </c>
      <c r="BN649" t="s">
        <v>107</v>
      </c>
      <c r="BQ649" t="e">
        <f ca="1">- Donâ€™t know how to _xludf.find/enroll in a suitable program</f>
        <v>#NAME?</v>
      </c>
      <c r="BR649">
        <v>0</v>
      </c>
      <c r="BS649">
        <v>0</v>
      </c>
      <c r="BT649">
        <v>0</v>
      </c>
      <c r="BU649">
        <v>1</v>
      </c>
      <c r="BV649">
        <v>0</v>
      </c>
      <c r="BW649">
        <v>0</v>
      </c>
      <c r="BX649" t="s">
        <v>108</v>
      </c>
      <c r="BY649" t="e">
        <f ca="1">- Useful but _xludf.not as good as going to university</f>
        <v>#NAME?</v>
      </c>
      <c r="BZ649">
        <v>1</v>
      </c>
      <c r="CA649">
        <v>0</v>
      </c>
      <c r="CB649">
        <v>0</v>
      </c>
      <c r="CC649">
        <v>0</v>
      </c>
      <c r="CD649">
        <v>0</v>
      </c>
      <c r="CE649" t="e">
        <f ca="1">- Teachers</f>
        <v>#NAME?</v>
      </c>
      <c r="CF649">
        <v>0</v>
      </c>
      <c r="CG649">
        <v>0</v>
      </c>
      <c r="CH649">
        <v>1</v>
      </c>
      <c r="CI649">
        <v>0</v>
      </c>
      <c r="CJ649">
        <v>0</v>
      </c>
      <c r="CK649">
        <v>0</v>
      </c>
      <c r="CL649">
        <v>0</v>
      </c>
      <c r="CN649" t="s">
        <v>109</v>
      </c>
      <c r="CO649" t="s">
        <v>110</v>
      </c>
      <c r="CP649" t="s">
        <v>111</v>
      </c>
      <c r="CQ649">
        <v>4157401</v>
      </c>
      <c r="CR649" t="s">
        <v>1903</v>
      </c>
      <c r="CS649" t="s">
        <v>1904</v>
      </c>
      <c r="CT649">
        <v>649</v>
      </c>
    </row>
    <row r="650" spans="1:98">
      <c r="A650">
        <v>649</v>
      </c>
      <c r="B650" t="s">
        <v>236</v>
      </c>
      <c r="C650">
        <v>18</v>
      </c>
      <c r="D650" t="s">
        <v>115</v>
      </c>
      <c r="E650" t="s">
        <v>379</v>
      </c>
      <c r="F650" t="s">
        <v>183</v>
      </c>
      <c r="G650" t="s">
        <v>117</v>
      </c>
      <c r="J650" t="s">
        <v>187</v>
      </c>
      <c r="K650">
        <v>0</v>
      </c>
      <c r="L650">
        <v>0</v>
      </c>
      <c r="M650">
        <v>1</v>
      </c>
      <c r="N650">
        <v>0</v>
      </c>
      <c r="O650">
        <v>0</v>
      </c>
      <c r="P650">
        <v>0</v>
      </c>
      <c r="Q650">
        <v>0</v>
      </c>
      <c r="R650">
        <v>0</v>
      </c>
      <c r="X650" t="s">
        <v>1330</v>
      </c>
      <c r="Y650">
        <v>1</v>
      </c>
      <c r="Z650">
        <v>1</v>
      </c>
      <c r="AA650">
        <v>0</v>
      </c>
      <c r="AB650">
        <v>0</v>
      </c>
      <c r="AC650">
        <v>0</v>
      </c>
      <c r="AD650">
        <v>0</v>
      </c>
      <c r="AE650">
        <v>0</v>
      </c>
      <c r="AG650" t="s">
        <v>120</v>
      </c>
      <c r="AH650" t="s">
        <v>184</v>
      </c>
      <c r="AI650">
        <v>1</v>
      </c>
      <c r="AJ650">
        <v>0</v>
      </c>
      <c r="AK650">
        <v>0</v>
      </c>
      <c r="AL650">
        <v>0</v>
      </c>
      <c r="AM650">
        <v>0</v>
      </c>
      <c r="AN650">
        <v>0</v>
      </c>
      <c r="AO650">
        <v>0</v>
      </c>
      <c r="AP650">
        <v>0</v>
      </c>
      <c r="AR650" t="s">
        <v>106</v>
      </c>
      <c r="AS650" t="e">
        <f ca="1">- Donâ€™t Have family in Syria to _xludf.help me</f>
        <v>#NAME?</v>
      </c>
      <c r="AT650">
        <v>0</v>
      </c>
      <c r="AU650">
        <v>0</v>
      </c>
      <c r="AV650">
        <v>0</v>
      </c>
      <c r="AW650">
        <v>1</v>
      </c>
      <c r="AX650">
        <v>0</v>
      </c>
      <c r="AY650">
        <v>0</v>
      </c>
      <c r="BA650" t="s">
        <v>106</v>
      </c>
      <c r="BB650" t="e">
        <f ca="1">- Useful but _xludf.not as good as a regular degree</f>
        <v>#NAME?</v>
      </c>
      <c r="BD650" t="e">
        <f ca="1">- Project Management / Accountancy   Other</f>
        <v>#NAME?</v>
      </c>
      <c r="BE650">
        <v>0</v>
      </c>
      <c r="BF650">
        <v>1</v>
      </c>
      <c r="BG650">
        <v>1</v>
      </c>
      <c r="BH650">
        <v>0</v>
      </c>
      <c r="BI650">
        <v>0</v>
      </c>
      <c r="BJ650">
        <v>0</v>
      </c>
      <c r="BK650">
        <v>0</v>
      </c>
      <c r="BL650">
        <v>0</v>
      </c>
      <c r="BM650" t="s">
        <v>1905</v>
      </c>
      <c r="BN650" t="s">
        <v>107</v>
      </c>
      <c r="BQ650" t="e">
        <f ca="1">- Do _xludf.not _xludf.count towards a recognized qualification - _xludf.not available in _xludf.Arabic</f>
        <v>#NAME?</v>
      </c>
      <c r="BR650">
        <v>0</v>
      </c>
      <c r="BS650">
        <v>1</v>
      </c>
      <c r="BT650">
        <v>0</v>
      </c>
      <c r="BU650">
        <v>0</v>
      </c>
      <c r="BV650">
        <v>0</v>
      </c>
      <c r="BW650">
        <v>1</v>
      </c>
      <c r="BX650" t="s">
        <v>179</v>
      </c>
      <c r="BY650" t="e">
        <f ca="1">- Very Useful, as good as a regular degree</f>
        <v>#NAME?</v>
      </c>
      <c r="BZ650">
        <v>0</v>
      </c>
      <c r="CA650">
        <v>0</v>
      </c>
      <c r="CB650">
        <v>1</v>
      </c>
      <c r="CC650">
        <v>0</v>
      </c>
      <c r="CD650">
        <v>0</v>
      </c>
      <c r="CE650" t="e">
        <f ca="1">- Facebook groups/pages  - Twitter</f>
        <v>#NAME?</v>
      </c>
      <c r="CF650">
        <v>0</v>
      </c>
      <c r="CG650">
        <v>0</v>
      </c>
      <c r="CH650">
        <v>0</v>
      </c>
      <c r="CI650">
        <v>0</v>
      </c>
      <c r="CJ650">
        <v>1</v>
      </c>
      <c r="CK650">
        <v>1</v>
      </c>
      <c r="CL650">
        <v>0</v>
      </c>
      <c r="CN650" t="s">
        <v>109</v>
      </c>
      <c r="CO650" t="s">
        <v>110</v>
      </c>
      <c r="CP650" t="s">
        <v>111</v>
      </c>
      <c r="CQ650">
        <v>4157402</v>
      </c>
      <c r="CR650" t="s">
        <v>1906</v>
      </c>
      <c r="CS650" t="s">
        <v>1907</v>
      </c>
      <c r="CT650">
        <v>650</v>
      </c>
    </row>
    <row r="651" spans="1:98">
      <c r="A651">
        <v>650</v>
      </c>
      <c r="B651" t="s">
        <v>97</v>
      </c>
      <c r="C651">
        <v>22</v>
      </c>
      <c r="D651" t="s">
        <v>98</v>
      </c>
      <c r="E651" t="s">
        <v>177</v>
      </c>
      <c r="F651" t="s">
        <v>125</v>
      </c>
      <c r="G651" t="s">
        <v>117</v>
      </c>
      <c r="J651" t="s">
        <v>589</v>
      </c>
      <c r="K651">
        <v>0</v>
      </c>
      <c r="L651">
        <v>0</v>
      </c>
      <c r="M651">
        <v>0</v>
      </c>
      <c r="N651">
        <v>1</v>
      </c>
      <c r="O651">
        <v>0</v>
      </c>
      <c r="P651">
        <v>0</v>
      </c>
      <c r="Q651">
        <v>0</v>
      </c>
      <c r="R651">
        <v>1</v>
      </c>
      <c r="X651" t="s">
        <v>136</v>
      </c>
      <c r="Y651">
        <v>0</v>
      </c>
      <c r="Z651">
        <v>0</v>
      </c>
      <c r="AA651">
        <v>0</v>
      </c>
      <c r="AB651">
        <v>1</v>
      </c>
      <c r="AC651">
        <v>1</v>
      </c>
      <c r="AD651">
        <v>0</v>
      </c>
      <c r="AE651">
        <v>0</v>
      </c>
      <c r="AG651" t="s">
        <v>120</v>
      </c>
      <c r="AH651" t="s">
        <v>129</v>
      </c>
      <c r="AI651">
        <v>0</v>
      </c>
      <c r="AJ651">
        <v>1</v>
      </c>
      <c r="AK651">
        <v>0</v>
      </c>
      <c r="AL651">
        <v>0</v>
      </c>
      <c r="AM651">
        <v>0</v>
      </c>
      <c r="AN651">
        <v>0</v>
      </c>
      <c r="AO651">
        <v>0</v>
      </c>
      <c r="AP651">
        <v>0</v>
      </c>
      <c r="BA651" t="s">
        <v>107</v>
      </c>
      <c r="BB651" t="e">
        <f ca="1">- Useful but _xludf.not as good as a regular degree</f>
        <v>#NAME?</v>
      </c>
      <c r="BD651" t="e">
        <f ca="1">- Project Management / Accountancy - Nursing / medical care</f>
        <v>#NAME?</v>
      </c>
      <c r="BE651">
        <v>0</v>
      </c>
      <c r="BF651">
        <v>0</v>
      </c>
      <c r="BG651">
        <v>1</v>
      </c>
      <c r="BH651">
        <v>0</v>
      </c>
      <c r="BI651">
        <v>1</v>
      </c>
      <c r="BJ651">
        <v>0</v>
      </c>
      <c r="BK651">
        <v>0</v>
      </c>
      <c r="BL651">
        <v>0</v>
      </c>
      <c r="BN651" t="s">
        <v>107</v>
      </c>
      <c r="BQ651" t="e">
        <f ca="1">- Donâ€™t know how to _xludf.find/enroll in a suitable program</f>
        <v>#NAME?</v>
      </c>
      <c r="BR651">
        <v>0</v>
      </c>
      <c r="BS651">
        <v>0</v>
      </c>
      <c r="BT651">
        <v>0</v>
      </c>
      <c r="BU651">
        <v>1</v>
      </c>
      <c r="BV651">
        <v>0</v>
      </c>
      <c r="BW651">
        <v>0</v>
      </c>
      <c r="BX651" t="s">
        <v>108</v>
      </c>
      <c r="BY651" t="e">
        <f ca="1">- _xludf.not worth The _xludf.time _xludf.or money spent on it - Too Difficult to study alone</f>
        <v>#NAME?</v>
      </c>
      <c r="BZ651">
        <v>0</v>
      </c>
      <c r="CA651">
        <v>1</v>
      </c>
      <c r="CB651">
        <v>0</v>
      </c>
      <c r="CC651">
        <v>0</v>
      </c>
      <c r="CD651">
        <v>1</v>
      </c>
      <c r="CE651" t="e">
        <f ca="1">- Facebook groups/pages  - Friends</f>
        <v>#NAME?</v>
      </c>
      <c r="CF651">
        <v>1</v>
      </c>
      <c r="CG651">
        <v>0</v>
      </c>
      <c r="CH651">
        <v>0</v>
      </c>
      <c r="CI651">
        <v>0</v>
      </c>
      <c r="CJ651">
        <v>0</v>
      </c>
      <c r="CK651">
        <v>1</v>
      </c>
      <c r="CL651">
        <v>0</v>
      </c>
      <c r="CN651" t="s">
        <v>109</v>
      </c>
      <c r="CO651" t="s">
        <v>110</v>
      </c>
      <c r="CP651" t="s">
        <v>111</v>
      </c>
      <c r="CQ651">
        <v>4157506</v>
      </c>
      <c r="CR651" t="s">
        <v>1908</v>
      </c>
      <c r="CS651" t="s">
        <v>1909</v>
      </c>
      <c r="CT651">
        <v>651</v>
      </c>
    </row>
    <row r="652" spans="1:98">
      <c r="A652">
        <v>651</v>
      </c>
      <c r="B652" t="s">
        <v>97</v>
      </c>
      <c r="C652">
        <v>19</v>
      </c>
      <c r="D652" t="s">
        <v>115</v>
      </c>
      <c r="E652" t="s">
        <v>133</v>
      </c>
      <c r="F652" t="s">
        <v>183</v>
      </c>
      <c r="G652" t="s">
        <v>207</v>
      </c>
      <c r="J652" t="s">
        <v>334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1</v>
      </c>
      <c r="R652">
        <v>1</v>
      </c>
      <c r="X652" t="s">
        <v>394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1</v>
      </c>
      <c r="AF652" t="s">
        <v>1910</v>
      </c>
      <c r="AG652" t="s">
        <v>128</v>
      </c>
      <c r="AH652" t="s">
        <v>129</v>
      </c>
      <c r="AI652">
        <v>0</v>
      </c>
      <c r="AJ652">
        <v>1</v>
      </c>
      <c r="AK652">
        <v>0</v>
      </c>
      <c r="AL652">
        <v>0</v>
      </c>
      <c r="AM652">
        <v>0</v>
      </c>
      <c r="AN652">
        <v>0</v>
      </c>
      <c r="AO652">
        <v>0</v>
      </c>
      <c r="AP652">
        <v>0</v>
      </c>
      <c r="BA652" t="s">
        <v>107</v>
      </c>
      <c r="BB652" t="e">
        <f ca="1">- Useful but _xludf.not as good as a regular degree</f>
        <v>#NAME?</v>
      </c>
      <c r="BD652" t="e">
        <f ca="1">- Mechanics _xludf.and machinery</f>
        <v>#NAME?</v>
      </c>
      <c r="BE652">
        <v>0</v>
      </c>
      <c r="BF652">
        <v>0</v>
      </c>
      <c r="BG652">
        <v>0</v>
      </c>
      <c r="BH652">
        <v>0</v>
      </c>
      <c r="BI652">
        <v>0</v>
      </c>
      <c r="BJ652">
        <v>0</v>
      </c>
      <c r="BK652">
        <v>1</v>
      </c>
      <c r="BL652">
        <v>0</v>
      </c>
      <c r="BN652" t="s">
        <v>107</v>
      </c>
      <c r="BQ652" t="e">
        <f ca="1">- _xludf.not available in subjects I want to study</f>
        <v>#NAME?</v>
      </c>
      <c r="BR652">
        <v>1</v>
      </c>
      <c r="BS652">
        <v>0</v>
      </c>
      <c r="BT652">
        <v>0</v>
      </c>
      <c r="BU652">
        <v>0</v>
      </c>
      <c r="BV652">
        <v>0</v>
      </c>
      <c r="BW652">
        <v>0</v>
      </c>
      <c r="BX652" t="s">
        <v>233</v>
      </c>
      <c r="BY652" t="e">
        <f ca="1">- Very Useful, as good as a regular degree</f>
        <v>#NAME?</v>
      </c>
      <c r="BZ652">
        <v>0</v>
      </c>
      <c r="CA652">
        <v>0</v>
      </c>
      <c r="CB652">
        <v>1</v>
      </c>
      <c r="CC652">
        <v>0</v>
      </c>
      <c r="CD652">
        <v>0</v>
      </c>
      <c r="CE652" t="e">
        <f ca="1">- Facebook groups/pages DUBARAH - Friends - Teachers</f>
        <v>#NAME?</v>
      </c>
      <c r="CF652">
        <v>1</v>
      </c>
      <c r="CG652">
        <v>1</v>
      </c>
      <c r="CH652">
        <v>1</v>
      </c>
      <c r="CI652">
        <v>0</v>
      </c>
      <c r="CJ652">
        <v>0</v>
      </c>
      <c r="CK652">
        <v>1</v>
      </c>
      <c r="CL652">
        <v>0</v>
      </c>
      <c r="CN652" t="s">
        <v>109</v>
      </c>
      <c r="CO652" t="s">
        <v>110</v>
      </c>
      <c r="CP652" t="s">
        <v>111</v>
      </c>
      <c r="CQ652">
        <v>4157511</v>
      </c>
      <c r="CR652" t="s">
        <v>1911</v>
      </c>
      <c r="CS652" t="s">
        <v>1912</v>
      </c>
      <c r="CT652">
        <v>652</v>
      </c>
    </row>
    <row r="653" spans="1:98">
      <c r="A653">
        <v>652</v>
      </c>
      <c r="B653" t="s">
        <v>889</v>
      </c>
      <c r="C653">
        <v>19</v>
      </c>
      <c r="D653" t="s">
        <v>115</v>
      </c>
      <c r="E653" t="s">
        <v>177</v>
      </c>
      <c r="F653" t="s">
        <v>169</v>
      </c>
      <c r="G653" t="s">
        <v>207</v>
      </c>
      <c r="J653" t="s">
        <v>208</v>
      </c>
      <c r="K653">
        <v>0</v>
      </c>
      <c r="L653">
        <v>0</v>
      </c>
      <c r="M653">
        <v>1</v>
      </c>
      <c r="N653">
        <v>0</v>
      </c>
      <c r="O653">
        <v>0</v>
      </c>
      <c r="P653">
        <v>0</v>
      </c>
      <c r="Q653">
        <v>1</v>
      </c>
      <c r="R653">
        <v>0</v>
      </c>
      <c r="X653" t="s">
        <v>209</v>
      </c>
      <c r="Y653">
        <v>0</v>
      </c>
      <c r="Z653">
        <v>0</v>
      </c>
      <c r="AA653">
        <v>0</v>
      </c>
      <c r="AB653">
        <v>1</v>
      </c>
      <c r="AC653">
        <v>0</v>
      </c>
      <c r="AD653">
        <v>1</v>
      </c>
      <c r="AE653">
        <v>0</v>
      </c>
      <c r="AG653" t="s">
        <v>120</v>
      </c>
      <c r="AH653" t="s">
        <v>129</v>
      </c>
      <c r="AI653">
        <v>0</v>
      </c>
      <c r="AJ653">
        <v>1</v>
      </c>
      <c r="AK653">
        <v>0</v>
      </c>
      <c r="AL653">
        <v>0</v>
      </c>
      <c r="AM653">
        <v>0</v>
      </c>
      <c r="AN653">
        <v>0</v>
      </c>
      <c r="AO653">
        <v>0</v>
      </c>
      <c r="AP653">
        <v>0</v>
      </c>
      <c r="BA653" t="s">
        <v>107</v>
      </c>
      <c r="BB653" t="e">
        <f ca="1">- Useful but _xludf.not as good as a regular degree</f>
        <v>#NAME?</v>
      </c>
      <c r="BD653" t="e">
        <f ca="1">- Project Management / Accountancy - Tourism / Restaurant _xludf.and hotel Management</f>
        <v>#NAME?</v>
      </c>
      <c r="BE653">
        <v>0</v>
      </c>
      <c r="BF653">
        <v>0</v>
      </c>
      <c r="BG653">
        <v>1</v>
      </c>
      <c r="BH653">
        <v>1</v>
      </c>
      <c r="BI653">
        <v>0</v>
      </c>
      <c r="BJ653">
        <v>0</v>
      </c>
      <c r="BK653">
        <v>0</v>
      </c>
      <c r="BL653">
        <v>0</v>
      </c>
      <c r="BN653" t="s">
        <v>107</v>
      </c>
      <c r="BQ653" t="e">
        <f ca="1">- Do _xludf.not _xludf.count towards a recognized qualification - Cannot afford The courses</f>
        <v>#NAME?</v>
      </c>
      <c r="BR653">
        <v>0</v>
      </c>
      <c r="BS653">
        <v>1</v>
      </c>
      <c r="BT653">
        <v>0</v>
      </c>
      <c r="BU653">
        <v>0</v>
      </c>
      <c r="BV653">
        <v>1</v>
      </c>
      <c r="BW653">
        <v>0</v>
      </c>
      <c r="BX653" t="s">
        <v>179</v>
      </c>
      <c r="BY653" t="e">
        <f ca="1">- Useful but _xludf.not as good as going to university</f>
        <v>#NAME?</v>
      </c>
      <c r="BZ653">
        <v>1</v>
      </c>
      <c r="CA653">
        <v>0</v>
      </c>
      <c r="CB653">
        <v>0</v>
      </c>
      <c r="CC653">
        <v>0</v>
      </c>
      <c r="CD653">
        <v>0</v>
      </c>
      <c r="CE653" t="e">
        <f ca="1">- Facebook groups/pages</f>
        <v>#NAME?</v>
      </c>
      <c r="CF653">
        <v>0</v>
      </c>
      <c r="CG653">
        <v>0</v>
      </c>
      <c r="CH653">
        <v>0</v>
      </c>
      <c r="CI653">
        <v>0</v>
      </c>
      <c r="CJ653">
        <v>0</v>
      </c>
      <c r="CK653">
        <v>1</v>
      </c>
      <c r="CL653">
        <v>0</v>
      </c>
      <c r="CN653" t="s">
        <v>109</v>
      </c>
      <c r="CO653" t="s">
        <v>110</v>
      </c>
      <c r="CP653" t="s">
        <v>111</v>
      </c>
      <c r="CQ653">
        <v>4157560</v>
      </c>
      <c r="CR653" t="s">
        <v>1913</v>
      </c>
      <c r="CS653" t="s">
        <v>1914</v>
      </c>
      <c r="CT653">
        <v>653</v>
      </c>
    </row>
    <row r="654" spans="1:98">
      <c r="A654">
        <v>653</v>
      </c>
      <c r="B654" t="s">
        <v>114</v>
      </c>
      <c r="C654">
        <v>23</v>
      </c>
      <c r="D654" t="s">
        <v>115</v>
      </c>
      <c r="E654" t="s">
        <v>177</v>
      </c>
      <c r="F654" t="s">
        <v>100</v>
      </c>
      <c r="G654" t="s">
        <v>117</v>
      </c>
      <c r="J654" t="s">
        <v>208</v>
      </c>
      <c r="K654">
        <v>0</v>
      </c>
      <c r="L654">
        <v>0</v>
      </c>
      <c r="M654">
        <v>1</v>
      </c>
      <c r="N654">
        <v>0</v>
      </c>
      <c r="O654">
        <v>0</v>
      </c>
      <c r="P654">
        <v>0</v>
      </c>
      <c r="Q654">
        <v>1</v>
      </c>
      <c r="R654">
        <v>0</v>
      </c>
      <c r="X654" t="s">
        <v>127</v>
      </c>
      <c r="Y654">
        <v>0</v>
      </c>
      <c r="Z654">
        <v>0</v>
      </c>
      <c r="AA654">
        <v>0</v>
      </c>
      <c r="AB654">
        <v>1</v>
      </c>
      <c r="AC654">
        <v>0</v>
      </c>
      <c r="AD654">
        <v>0</v>
      </c>
      <c r="AE654">
        <v>0</v>
      </c>
      <c r="AG654" t="s">
        <v>120</v>
      </c>
      <c r="AH654" t="s">
        <v>374</v>
      </c>
      <c r="AI654">
        <v>0</v>
      </c>
      <c r="AJ654">
        <v>1</v>
      </c>
      <c r="AK654">
        <v>0</v>
      </c>
      <c r="AL654">
        <v>1</v>
      </c>
      <c r="AM654">
        <v>0</v>
      </c>
      <c r="AN654">
        <v>0</v>
      </c>
      <c r="AO654">
        <v>0</v>
      </c>
      <c r="AP654">
        <v>0</v>
      </c>
      <c r="BA654" t="s">
        <v>107</v>
      </c>
      <c r="BB654" t="e">
        <f ca="1">- Useful but _xludf.not as good as a regular degree</f>
        <v>#NAME?</v>
      </c>
      <c r="BD654" t="s">
        <v>139</v>
      </c>
      <c r="BE654">
        <v>0</v>
      </c>
      <c r="BF654">
        <v>1</v>
      </c>
      <c r="BG654">
        <v>0</v>
      </c>
      <c r="BH654">
        <v>0</v>
      </c>
      <c r="BI654">
        <v>0</v>
      </c>
      <c r="BJ654">
        <v>0</v>
      </c>
      <c r="BK654">
        <v>0</v>
      </c>
      <c r="BL654">
        <v>0</v>
      </c>
      <c r="BM654" t="s">
        <v>1659</v>
      </c>
      <c r="BN654" t="s">
        <v>107</v>
      </c>
      <c r="BQ654" t="e">
        <f ca="1">- Cannot afford The courses - Donâ€™t know how to _xludf.find/enroll in a suitable program</f>
        <v>#NAME?</v>
      </c>
      <c r="BR654">
        <v>0</v>
      </c>
      <c r="BS654">
        <v>0</v>
      </c>
      <c r="BT654">
        <v>0</v>
      </c>
      <c r="BU654">
        <v>1</v>
      </c>
      <c r="BV654">
        <v>1</v>
      </c>
      <c r="BW654">
        <v>0</v>
      </c>
      <c r="BX654" t="s">
        <v>108</v>
      </c>
      <c r="BY654" t="e">
        <f ca="1">- Useful but _xludf.not as good as going to university</f>
        <v>#NAME?</v>
      </c>
      <c r="BZ654">
        <v>1</v>
      </c>
      <c r="CA654">
        <v>0</v>
      </c>
      <c r="CB654">
        <v>0</v>
      </c>
      <c r="CC654">
        <v>0</v>
      </c>
      <c r="CD654">
        <v>0</v>
      </c>
      <c r="CE654" t="e">
        <f ca="1">- Facebook groups/pages  - Friends</f>
        <v>#NAME?</v>
      </c>
      <c r="CF654">
        <v>1</v>
      </c>
      <c r="CG654">
        <v>0</v>
      </c>
      <c r="CH654">
        <v>0</v>
      </c>
      <c r="CI654">
        <v>0</v>
      </c>
      <c r="CJ654">
        <v>0</v>
      </c>
      <c r="CK654">
        <v>1</v>
      </c>
      <c r="CL654">
        <v>0</v>
      </c>
      <c r="CN654" t="s">
        <v>109</v>
      </c>
      <c r="CO654" t="s">
        <v>110</v>
      </c>
      <c r="CP654" t="s">
        <v>111</v>
      </c>
      <c r="CQ654">
        <v>4157595</v>
      </c>
      <c r="CR654" t="s">
        <v>1915</v>
      </c>
      <c r="CS654" t="s">
        <v>1916</v>
      </c>
      <c r="CT654">
        <v>654</v>
      </c>
    </row>
    <row r="655" spans="1:98">
      <c r="A655">
        <v>654</v>
      </c>
      <c r="B655" t="s">
        <v>245</v>
      </c>
      <c r="C655">
        <v>24</v>
      </c>
      <c r="D655" t="s">
        <v>98</v>
      </c>
      <c r="E655" t="s">
        <v>133</v>
      </c>
      <c r="F655" t="s">
        <v>157</v>
      </c>
      <c r="G655" t="s">
        <v>117</v>
      </c>
      <c r="J655" t="s">
        <v>366</v>
      </c>
      <c r="K655">
        <v>0</v>
      </c>
      <c r="L655">
        <v>0</v>
      </c>
      <c r="M655">
        <v>1</v>
      </c>
      <c r="N655">
        <v>0</v>
      </c>
      <c r="O655">
        <v>0</v>
      </c>
      <c r="P655">
        <v>1</v>
      </c>
      <c r="Q655">
        <v>0</v>
      </c>
      <c r="R655">
        <v>0</v>
      </c>
      <c r="X655" t="s">
        <v>209</v>
      </c>
      <c r="Y655">
        <v>0</v>
      </c>
      <c r="Z655">
        <v>0</v>
      </c>
      <c r="AA655">
        <v>0</v>
      </c>
      <c r="AB655">
        <v>1</v>
      </c>
      <c r="AC655">
        <v>0</v>
      </c>
      <c r="AD655">
        <v>1</v>
      </c>
      <c r="AE655">
        <v>0</v>
      </c>
      <c r="AG655" t="s">
        <v>120</v>
      </c>
      <c r="AH655" t="s">
        <v>1809</v>
      </c>
      <c r="AI655">
        <v>0</v>
      </c>
      <c r="AJ655">
        <v>0</v>
      </c>
      <c r="AK655">
        <v>0</v>
      </c>
      <c r="AL655">
        <v>0</v>
      </c>
      <c r="AM655">
        <v>0</v>
      </c>
      <c r="AN655">
        <v>1</v>
      </c>
      <c r="AO655">
        <v>1</v>
      </c>
      <c r="AP655">
        <v>1</v>
      </c>
      <c r="BA655" t="s">
        <v>107</v>
      </c>
      <c r="BB655" t="e">
        <f ca="1">- Useful but _xludf.not as good as a regular degree</f>
        <v>#NAME?</v>
      </c>
      <c r="BD655" t="e">
        <f ca="1">- Project Management / Accountancy</f>
        <v>#NAME?</v>
      </c>
      <c r="BE655">
        <v>0</v>
      </c>
      <c r="BF655">
        <v>0</v>
      </c>
      <c r="BG655">
        <v>1</v>
      </c>
      <c r="BH655">
        <v>0</v>
      </c>
      <c r="BI655">
        <v>0</v>
      </c>
      <c r="BJ655">
        <v>0</v>
      </c>
      <c r="BK655">
        <v>0</v>
      </c>
      <c r="BL655">
        <v>0</v>
      </c>
      <c r="BN655" t="s">
        <v>106</v>
      </c>
      <c r="BO655" t="s">
        <v>139</v>
      </c>
      <c r="BP655" t="s">
        <v>1039</v>
      </c>
      <c r="BX655" t="s">
        <v>179</v>
      </c>
      <c r="BY655" t="e">
        <f ca="1">- Useful but _xludf.not as good as going to university</f>
        <v>#NAME?</v>
      </c>
      <c r="BZ655">
        <v>1</v>
      </c>
      <c r="CA655">
        <v>0</v>
      </c>
      <c r="CB655">
        <v>0</v>
      </c>
      <c r="CC655">
        <v>0</v>
      </c>
      <c r="CD655">
        <v>0</v>
      </c>
      <c r="CE655" t="e">
        <f ca="1">- DUBARAH</f>
        <v>#NAME?</v>
      </c>
      <c r="CF655">
        <v>0</v>
      </c>
      <c r="CG655">
        <v>1</v>
      </c>
      <c r="CH655">
        <v>0</v>
      </c>
      <c r="CI655">
        <v>0</v>
      </c>
      <c r="CJ655">
        <v>0</v>
      </c>
      <c r="CK655">
        <v>0</v>
      </c>
      <c r="CL655">
        <v>0</v>
      </c>
      <c r="CN655" t="s">
        <v>109</v>
      </c>
      <c r="CO655" t="s">
        <v>110</v>
      </c>
      <c r="CP655" t="s">
        <v>111</v>
      </c>
      <c r="CQ655">
        <v>4157619</v>
      </c>
      <c r="CR655" t="s">
        <v>1917</v>
      </c>
      <c r="CS655" t="s">
        <v>1918</v>
      </c>
      <c r="CT655">
        <v>655</v>
      </c>
    </row>
    <row r="656" spans="1:98">
      <c r="A656">
        <v>655</v>
      </c>
      <c r="B656" t="s">
        <v>97</v>
      </c>
      <c r="C656">
        <v>19</v>
      </c>
      <c r="D656" t="s">
        <v>98</v>
      </c>
      <c r="E656" t="s">
        <v>177</v>
      </c>
      <c r="F656" t="s">
        <v>169</v>
      </c>
      <c r="G656" t="s">
        <v>101</v>
      </c>
      <c r="H656" t="s">
        <v>301</v>
      </c>
      <c r="U656" t="s">
        <v>145</v>
      </c>
      <c r="AG656" t="s">
        <v>120</v>
      </c>
      <c r="AH656" t="s">
        <v>129</v>
      </c>
      <c r="AI656">
        <v>0</v>
      </c>
      <c r="AJ656">
        <v>1</v>
      </c>
      <c r="AK656">
        <v>0</v>
      </c>
      <c r="AL656">
        <v>0</v>
      </c>
      <c r="AM656">
        <v>0</v>
      </c>
      <c r="AN656">
        <v>0</v>
      </c>
      <c r="AO656">
        <v>0</v>
      </c>
      <c r="AP656">
        <v>0</v>
      </c>
      <c r="BA656" t="s">
        <v>106</v>
      </c>
      <c r="BB656" t="e">
        <f ca="1">- Useful but _xludf.not as good as a regular degree</f>
        <v>#NAME?</v>
      </c>
      <c r="BD656" t="e">
        <f ca="1">- Project Management / Accountancy - Tourism / Restaurant _xludf.and hotel Management</f>
        <v>#NAME?</v>
      </c>
      <c r="BE656">
        <v>0</v>
      </c>
      <c r="BF656">
        <v>0</v>
      </c>
      <c r="BG656">
        <v>1</v>
      </c>
      <c r="BH656">
        <v>1</v>
      </c>
      <c r="BI656">
        <v>0</v>
      </c>
      <c r="BJ656">
        <v>0</v>
      </c>
      <c r="BK656">
        <v>0</v>
      </c>
      <c r="BL656">
        <v>0</v>
      </c>
      <c r="BN656" t="s">
        <v>107</v>
      </c>
      <c r="BQ656" t="e">
        <f ca="1">- Donâ€™t know how to _xludf.find/enroll in a suitable program</f>
        <v>#NAME?</v>
      </c>
      <c r="BR656">
        <v>0</v>
      </c>
      <c r="BS656">
        <v>0</v>
      </c>
      <c r="BT656">
        <v>0</v>
      </c>
      <c r="BU656">
        <v>1</v>
      </c>
      <c r="BV656">
        <v>0</v>
      </c>
      <c r="BW656">
        <v>0</v>
      </c>
      <c r="BX656" t="s">
        <v>179</v>
      </c>
      <c r="BY656" t="s">
        <v>199</v>
      </c>
      <c r="BZ656">
        <v>1</v>
      </c>
      <c r="CA656">
        <v>0</v>
      </c>
      <c r="CB656">
        <v>0</v>
      </c>
      <c r="CC656">
        <v>0</v>
      </c>
      <c r="CD656">
        <v>1</v>
      </c>
      <c r="CE656" t="e">
        <f ca="1">- Facebook groups/pages  - Friends</f>
        <v>#NAME?</v>
      </c>
      <c r="CF656">
        <v>1</v>
      </c>
      <c r="CG656">
        <v>0</v>
      </c>
      <c r="CH656">
        <v>0</v>
      </c>
      <c r="CI656">
        <v>0</v>
      </c>
      <c r="CJ656">
        <v>0</v>
      </c>
      <c r="CK656">
        <v>1</v>
      </c>
      <c r="CL656">
        <v>0</v>
      </c>
      <c r="CN656" t="s">
        <v>109</v>
      </c>
      <c r="CO656" t="s">
        <v>110</v>
      </c>
      <c r="CP656" t="s">
        <v>111</v>
      </c>
      <c r="CQ656">
        <v>4158293</v>
      </c>
      <c r="CR656" t="s">
        <v>1919</v>
      </c>
      <c r="CS656" t="s">
        <v>1920</v>
      </c>
      <c r="CT656">
        <v>656</v>
      </c>
    </row>
    <row r="657" spans="1:98">
      <c r="A657">
        <v>656</v>
      </c>
      <c r="B657" t="s">
        <v>214</v>
      </c>
      <c r="C657">
        <v>25</v>
      </c>
      <c r="D657" t="s">
        <v>115</v>
      </c>
      <c r="E657" t="s">
        <v>177</v>
      </c>
      <c r="F657" t="s">
        <v>100</v>
      </c>
      <c r="G657" t="s">
        <v>117</v>
      </c>
      <c r="J657" t="s">
        <v>103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1</v>
      </c>
      <c r="Q657">
        <v>0</v>
      </c>
      <c r="R657">
        <v>0</v>
      </c>
      <c r="X657" t="s">
        <v>209</v>
      </c>
      <c r="Y657">
        <v>0</v>
      </c>
      <c r="Z657">
        <v>0</v>
      </c>
      <c r="AA657">
        <v>0</v>
      </c>
      <c r="AB657">
        <v>1</v>
      </c>
      <c r="AC657">
        <v>0</v>
      </c>
      <c r="AD657">
        <v>1</v>
      </c>
      <c r="AE657">
        <v>0</v>
      </c>
      <c r="AG657" t="s">
        <v>120</v>
      </c>
      <c r="AH657" t="s">
        <v>105</v>
      </c>
      <c r="AI657">
        <v>0</v>
      </c>
      <c r="AJ657">
        <v>1</v>
      </c>
      <c r="AK657">
        <v>0</v>
      </c>
      <c r="AL657">
        <v>1</v>
      </c>
      <c r="AM657">
        <v>0</v>
      </c>
      <c r="AN657">
        <v>0</v>
      </c>
      <c r="AO657">
        <v>0</v>
      </c>
      <c r="AP657">
        <v>1</v>
      </c>
      <c r="BA657" t="s">
        <v>107</v>
      </c>
      <c r="BB657" t="e">
        <f ca="1">- Very Useful _xludf.and provides a job opportunity _xludf.right away.</f>
        <v>#NAME?</v>
      </c>
      <c r="BD657" t="s">
        <v>139</v>
      </c>
      <c r="BE657">
        <v>0</v>
      </c>
      <c r="BF657">
        <v>1</v>
      </c>
      <c r="BG657">
        <v>0</v>
      </c>
      <c r="BH657">
        <v>0</v>
      </c>
      <c r="BI657">
        <v>0</v>
      </c>
      <c r="BJ657">
        <v>0</v>
      </c>
      <c r="BK657">
        <v>0</v>
      </c>
      <c r="BL657">
        <v>0</v>
      </c>
      <c r="BM657" t="s">
        <v>1921</v>
      </c>
      <c r="BN657" t="s">
        <v>107</v>
      </c>
      <c r="BQ657" t="e">
        <f ca="1">- Cannot afford The courses - Donâ€™t know how to _xludf.find/enroll in a suitable program</f>
        <v>#NAME?</v>
      </c>
      <c r="BR657">
        <v>0</v>
      </c>
      <c r="BS657">
        <v>0</v>
      </c>
      <c r="BT657">
        <v>0</v>
      </c>
      <c r="BU657">
        <v>1</v>
      </c>
      <c r="BV657">
        <v>1</v>
      </c>
      <c r="BW657">
        <v>0</v>
      </c>
      <c r="BX657" t="s">
        <v>108</v>
      </c>
      <c r="BY657" t="e">
        <f ca="1">- Too Difficult to study alone</f>
        <v>#NAME?</v>
      </c>
      <c r="BZ657">
        <v>0</v>
      </c>
      <c r="CA657">
        <v>0</v>
      </c>
      <c r="CB657">
        <v>0</v>
      </c>
      <c r="CC657">
        <v>0</v>
      </c>
      <c r="CD657">
        <v>1</v>
      </c>
      <c r="CE657" t="e">
        <f ca="1">- Facebook groups/pages  - Friends</f>
        <v>#NAME?</v>
      </c>
      <c r="CF657">
        <v>1</v>
      </c>
      <c r="CG657">
        <v>0</v>
      </c>
      <c r="CH657">
        <v>0</v>
      </c>
      <c r="CI657">
        <v>0</v>
      </c>
      <c r="CJ657">
        <v>0</v>
      </c>
      <c r="CK657">
        <v>1</v>
      </c>
      <c r="CL657">
        <v>0</v>
      </c>
      <c r="CN657" t="s">
        <v>109</v>
      </c>
      <c r="CO657" t="s">
        <v>110</v>
      </c>
      <c r="CP657" t="s">
        <v>111</v>
      </c>
      <c r="CQ657">
        <v>4158542</v>
      </c>
      <c r="CR657" t="s">
        <v>1922</v>
      </c>
      <c r="CS657" t="s">
        <v>1923</v>
      </c>
      <c r="CT657">
        <v>657</v>
      </c>
    </row>
    <row r="658" spans="1:98">
      <c r="A658">
        <v>657</v>
      </c>
      <c r="B658" t="s">
        <v>114</v>
      </c>
      <c r="C658">
        <v>21</v>
      </c>
      <c r="D658" t="s">
        <v>115</v>
      </c>
      <c r="E658" t="s">
        <v>379</v>
      </c>
      <c r="F658" t="s">
        <v>100</v>
      </c>
      <c r="G658" t="s">
        <v>117</v>
      </c>
      <c r="J658" t="s">
        <v>254</v>
      </c>
      <c r="K658">
        <v>0</v>
      </c>
      <c r="L658">
        <v>0</v>
      </c>
      <c r="M658">
        <v>0</v>
      </c>
      <c r="N658">
        <v>1</v>
      </c>
      <c r="O658">
        <v>1</v>
      </c>
      <c r="P658">
        <v>0</v>
      </c>
      <c r="Q658">
        <v>0</v>
      </c>
      <c r="R658">
        <v>0</v>
      </c>
      <c r="X658" t="s">
        <v>197</v>
      </c>
      <c r="Y658">
        <v>1</v>
      </c>
      <c r="Z658">
        <v>0</v>
      </c>
      <c r="AA658">
        <v>0</v>
      </c>
      <c r="AB658">
        <v>1</v>
      </c>
      <c r="AC658">
        <v>0</v>
      </c>
      <c r="AD658">
        <v>0</v>
      </c>
      <c r="AE658">
        <v>0</v>
      </c>
      <c r="AG658" t="s">
        <v>120</v>
      </c>
      <c r="AH658" t="s">
        <v>216</v>
      </c>
      <c r="AI658">
        <v>0</v>
      </c>
      <c r="AJ658">
        <v>1</v>
      </c>
      <c r="AK658">
        <v>0</v>
      </c>
      <c r="AL658">
        <v>0</v>
      </c>
      <c r="AM658">
        <v>0</v>
      </c>
      <c r="AN658">
        <v>0</v>
      </c>
      <c r="AO658">
        <v>0</v>
      </c>
      <c r="AP658">
        <v>1</v>
      </c>
      <c r="BA658" t="s">
        <v>106</v>
      </c>
      <c r="BB658" t="e">
        <f ca="1">- Very Useful _xludf.and provides a job opportunity _xludf.right away.</f>
        <v>#NAME?</v>
      </c>
      <c r="BD658" t="e">
        <f ca="1">- Project Management / Accountancy</f>
        <v>#NAME?</v>
      </c>
      <c r="BE658">
        <v>0</v>
      </c>
      <c r="BF658">
        <v>0</v>
      </c>
      <c r="BG658">
        <v>1</v>
      </c>
      <c r="BH658">
        <v>0</v>
      </c>
      <c r="BI658">
        <v>0</v>
      </c>
      <c r="BJ658">
        <v>0</v>
      </c>
      <c r="BK658">
        <v>0</v>
      </c>
      <c r="BL658">
        <v>0</v>
      </c>
      <c r="BN658" t="s">
        <v>107</v>
      </c>
      <c r="BQ658" t="e">
        <f ca="1">- No internet connection / computer - Cannot afford The courses</f>
        <v>#NAME?</v>
      </c>
      <c r="BR658">
        <v>0</v>
      </c>
      <c r="BS658">
        <v>0</v>
      </c>
      <c r="BT658">
        <v>1</v>
      </c>
      <c r="BU658">
        <v>0</v>
      </c>
      <c r="BV658">
        <v>1</v>
      </c>
      <c r="BW658">
        <v>0</v>
      </c>
      <c r="BX658" t="s">
        <v>108</v>
      </c>
      <c r="BY658" t="e">
        <f ca="1">- Useful but _xludf.not as good as going to university</f>
        <v>#NAME?</v>
      </c>
      <c r="BZ658">
        <v>1</v>
      </c>
      <c r="CA658">
        <v>0</v>
      </c>
      <c r="CB658">
        <v>0</v>
      </c>
      <c r="CC658">
        <v>0</v>
      </c>
      <c r="CD658">
        <v>0</v>
      </c>
      <c r="CE658" t="e">
        <f ca="1">- Facebook groups/pages  - Friends</f>
        <v>#NAME?</v>
      </c>
      <c r="CF658">
        <v>1</v>
      </c>
      <c r="CG658">
        <v>0</v>
      </c>
      <c r="CH658">
        <v>0</v>
      </c>
      <c r="CI658">
        <v>0</v>
      </c>
      <c r="CJ658">
        <v>0</v>
      </c>
      <c r="CK658">
        <v>1</v>
      </c>
      <c r="CL658">
        <v>0</v>
      </c>
      <c r="CN658" t="s">
        <v>109</v>
      </c>
      <c r="CO658" t="s">
        <v>110</v>
      </c>
      <c r="CP658" t="s">
        <v>111</v>
      </c>
      <c r="CQ658">
        <v>4158573</v>
      </c>
      <c r="CR658" t="s">
        <v>1924</v>
      </c>
      <c r="CS658" t="s">
        <v>1925</v>
      </c>
      <c r="CT658">
        <v>658</v>
      </c>
    </row>
    <row r="659" spans="1:98">
      <c r="A659">
        <v>658</v>
      </c>
      <c r="B659" t="s">
        <v>97</v>
      </c>
      <c r="C659">
        <v>22</v>
      </c>
      <c r="D659" t="s">
        <v>115</v>
      </c>
      <c r="E659" t="s">
        <v>379</v>
      </c>
      <c r="F659" t="s">
        <v>144</v>
      </c>
      <c r="G659" t="s">
        <v>117</v>
      </c>
      <c r="J659" t="s">
        <v>152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1</v>
      </c>
      <c r="X659" t="s">
        <v>127</v>
      </c>
      <c r="Y659">
        <v>0</v>
      </c>
      <c r="Z659">
        <v>0</v>
      </c>
      <c r="AA659">
        <v>0</v>
      </c>
      <c r="AB659">
        <v>1</v>
      </c>
      <c r="AC659">
        <v>0</v>
      </c>
      <c r="AD659">
        <v>0</v>
      </c>
      <c r="AE659">
        <v>0</v>
      </c>
      <c r="AG659" t="s">
        <v>120</v>
      </c>
      <c r="AH659" t="s">
        <v>462</v>
      </c>
      <c r="AI659">
        <v>0</v>
      </c>
      <c r="AJ659">
        <v>0</v>
      </c>
      <c r="AK659">
        <v>0</v>
      </c>
      <c r="AL659">
        <v>1</v>
      </c>
      <c r="AM659">
        <v>0</v>
      </c>
      <c r="AN659">
        <v>1</v>
      </c>
      <c r="AO659">
        <v>0</v>
      </c>
      <c r="AP659">
        <v>1</v>
      </c>
      <c r="BA659" t="s">
        <v>107</v>
      </c>
      <c r="BB659" t="e">
        <f ca="1">- Very Useful _xludf.and provides a job opportunity _xludf.right away.</f>
        <v>#NAME?</v>
      </c>
      <c r="BD659" t="e">
        <f ca="1">- Project Management / Accountancy - Nursing / medical care</f>
        <v>#NAME?</v>
      </c>
      <c r="BE659">
        <v>0</v>
      </c>
      <c r="BF659">
        <v>0</v>
      </c>
      <c r="BG659">
        <v>1</v>
      </c>
      <c r="BH659">
        <v>0</v>
      </c>
      <c r="BI659">
        <v>1</v>
      </c>
      <c r="BJ659">
        <v>0</v>
      </c>
      <c r="BK659">
        <v>0</v>
      </c>
      <c r="BL659">
        <v>0</v>
      </c>
      <c r="BN659" t="s">
        <v>107</v>
      </c>
      <c r="BQ659" t="e">
        <f ca="1">- No internet connection / computer - Cannot afford The courses</f>
        <v>#NAME?</v>
      </c>
      <c r="BR659">
        <v>0</v>
      </c>
      <c r="BS659">
        <v>0</v>
      </c>
      <c r="BT659">
        <v>1</v>
      </c>
      <c r="BU659">
        <v>0</v>
      </c>
      <c r="BV659">
        <v>1</v>
      </c>
      <c r="BW659">
        <v>0</v>
      </c>
      <c r="BX659" t="s">
        <v>108</v>
      </c>
      <c r="BY659" t="s">
        <v>199</v>
      </c>
      <c r="BZ659">
        <v>1</v>
      </c>
      <c r="CA659">
        <v>0</v>
      </c>
      <c r="CB659">
        <v>0</v>
      </c>
      <c r="CC659">
        <v>0</v>
      </c>
      <c r="CD659">
        <v>1</v>
      </c>
      <c r="CE659" t="e">
        <f ca="1">- Friends - Teachers</f>
        <v>#NAME?</v>
      </c>
      <c r="CF659">
        <v>1</v>
      </c>
      <c r="CG659">
        <v>0</v>
      </c>
      <c r="CH659">
        <v>1</v>
      </c>
      <c r="CI659">
        <v>0</v>
      </c>
      <c r="CJ659">
        <v>0</v>
      </c>
      <c r="CK659">
        <v>0</v>
      </c>
      <c r="CL659">
        <v>0</v>
      </c>
      <c r="CN659" t="s">
        <v>109</v>
      </c>
      <c r="CO659" t="s">
        <v>110</v>
      </c>
      <c r="CP659" t="s">
        <v>111</v>
      </c>
      <c r="CQ659">
        <v>4158699</v>
      </c>
      <c r="CR659" t="s">
        <v>1926</v>
      </c>
      <c r="CS659" t="s">
        <v>1927</v>
      </c>
      <c r="CT659">
        <v>659</v>
      </c>
    </row>
    <row r="660" spans="1:98">
      <c r="A660">
        <v>659</v>
      </c>
      <c r="B660" t="s">
        <v>114</v>
      </c>
      <c r="C660">
        <v>21</v>
      </c>
      <c r="D660" t="s">
        <v>98</v>
      </c>
      <c r="E660" t="s">
        <v>177</v>
      </c>
      <c r="F660" t="s">
        <v>169</v>
      </c>
      <c r="G660" t="s">
        <v>207</v>
      </c>
      <c r="J660" t="s">
        <v>334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1</v>
      </c>
      <c r="R660">
        <v>1</v>
      </c>
      <c r="X660" t="s">
        <v>308</v>
      </c>
      <c r="Y660">
        <v>0</v>
      </c>
      <c r="Z660">
        <v>0</v>
      </c>
      <c r="AA660">
        <v>0</v>
      </c>
      <c r="AB660">
        <v>0</v>
      </c>
      <c r="AC660">
        <v>1</v>
      </c>
      <c r="AD660">
        <v>0</v>
      </c>
      <c r="AE660">
        <v>0</v>
      </c>
      <c r="AG660" t="s">
        <v>120</v>
      </c>
      <c r="AH660" t="s">
        <v>129</v>
      </c>
      <c r="AI660">
        <v>0</v>
      </c>
      <c r="AJ660">
        <v>1</v>
      </c>
      <c r="AK660">
        <v>0</v>
      </c>
      <c r="AL660">
        <v>0</v>
      </c>
      <c r="AM660">
        <v>0</v>
      </c>
      <c r="AN660">
        <v>0</v>
      </c>
      <c r="AO660">
        <v>0</v>
      </c>
      <c r="AP660">
        <v>0</v>
      </c>
      <c r="BA660" t="s">
        <v>106</v>
      </c>
      <c r="BB660" t="e">
        <f ca="1">- Useful but _xludf.not as good as a regular degree</f>
        <v>#NAME?</v>
      </c>
      <c r="BD660" t="e">
        <f ca="1">- Nursing / medical care</f>
        <v>#NAME?</v>
      </c>
      <c r="BE660">
        <v>0</v>
      </c>
      <c r="BF660">
        <v>0</v>
      </c>
      <c r="BG660">
        <v>0</v>
      </c>
      <c r="BH660">
        <v>0</v>
      </c>
      <c r="BI660">
        <v>1</v>
      </c>
      <c r="BJ660">
        <v>0</v>
      </c>
      <c r="BK660">
        <v>0</v>
      </c>
      <c r="BL660">
        <v>0</v>
      </c>
      <c r="BN660" t="s">
        <v>107</v>
      </c>
      <c r="BQ660" t="e">
        <f ca="1">- Donâ€™t know how to _xludf.find/enroll in a suitable program</f>
        <v>#NAME?</v>
      </c>
      <c r="BR660">
        <v>0</v>
      </c>
      <c r="BS660">
        <v>0</v>
      </c>
      <c r="BT660">
        <v>0</v>
      </c>
      <c r="BU660">
        <v>1</v>
      </c>
      <c r="BV660">
        <v>0</v>
      </c>
      <c r="BW660">
        <v>0</v>
      </c>
      <c r="BX660" t="s">
        <v>108</v>
      </c>
      <c r="BY660" t="s">
        <v>199</v>
      </c>
      <c r="BZ660">
        <v>1</v>
      </c>
      <c r="CA660">
        <v>0</v>
      </c>
      <c r="CB660">
        <v>0</v>
      </c>
      <c r="CC660">
        <v>0</v>
      </c>
      <c r="CD660">
        <v>1</v>
      </c>
      <c r="CE660" t="e">
        <f ca="1">- Facebook groups/pages  - Friends</f>
        <v>#NAME?</v>
      </c>
      <c r="CF660">
        <v>1</v>
      </c>
      <c r="CG660">
        <v>0</v>
      </c>
      <c r="CH660">
        <v>0</v>
      </c>
      <c r="CI660">
        <v>0</v>
      </c>
      <c r="CJ660">
        <v>0</v>
      </c>
      <c r="CK660">
        <v>1</v>
      </c>
      <c r="CL660">
        <v>0</v>
      </c>
      <c r="CN660" t="s">
        <v>109</v>
      </c>
      <c r="CO660" t="s">
        <v>110</v>
      </c>
      <c r="CP660" t="s">
        <v>111</v>
      </c>
      <c r="CQ660">
        <v>4158939</v>
      </c>
      <c r="CR660" t="s">
        <v>1928</v>
      </c>
      <c r="CS660" t="s">
        <v>1929</v>
      </c>
      <c r="CT660">
        <v>660</v>
      </c>
    </row>
    <row r="661" spans="1:98">
      <c r="A661">
        <v>660</v>
      </c>
      <c r="B661" t="s">
        <v>97</v>
      </c>
      <c r="C661">
        <v>19</v>
      </c>
      <c r="D661" t="s">
        <v>98</v>
      </c>
      <c r="E661" t="s">
        <v>168</v>
      </c>
      <c r="F661" t="s">
        <v>169</v>
      </c>
      <c r="G661" t="s">
        <v>117</v>
      </c>
      <c r="J661" t="s">
        <v>103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1</v>
      </c>
      <c r="Q661">
        <v>0</v>
      </c>
      <c r="R661">
        <v>0</v>
      </c>
      <c r="X661" t="s">
        <v>535</v>
      </c>
      <c r="Y661">
        <v>0</v>
      </c>
      <c r="Z661">
        <v>1</v>
      </c>
      <c r="AA661">
        <v>0</v>
      </c>
      <c r="AB661">
        <v>1</v>
      </c>
      <c r="AC661">
        <v>0</v>
      </c>
      <c r="AD661">
        <v>0</v>
      </c>
      <c r="AE661">
        <v>0</v>
      </c>
      <c r="AG661" t="s">
        <v>120</v>
      </c>
      <c r="AH661" t="s">
        <v>1301</v>
      </c>
      <c r="AI661">
        <v>1</v>
      </c>
      <c r="AJ661">
        <v>1</v>
      </c>
      <c r="AK661">
        <v>0</v>
      </c>
      <c r="AL661">
        <v>0</v>
      </c>
      <c r="AM661">
        <v>0</v>
      </c>
      <c r="AN661">
        <v>0</v>
      </c>
      <c r="AO661">
        <v>0</v>
      </c>
      <c r="AP661">
        <v>0</v>
      </c>
      <c r="AR661" t="s">
        <v>106</v>
      </c>
      <c r="AS661" t="e">
        <f ca="1">- Retrieving papers is expensive _xludf.now _xludf.and I Do _xludf.not Have The money - Donâ€™t Have family in Syria to _xludf.help me</f>
        <v>#NAME?</v>
      </c>
      <c r="AT661">
        <v>0</v>
      </c>
      <c r="AU661">
        <v>0</v>
      </c>
      <c r="AV661">
        <v>0</v>
      </c>
      <c r="AW661">
        <v>1</v>
      </c>
      <c r="AX661">
        <v>1</v>
      </c>
      <c r="AY661">
        <v>0</v>
      </c>
      <c r="BA661" t="s">
        <v>107</v>
      </c>
      <c r="BB661" t="e">
        <f ca="1">- Very Useful _xludf.and provides a job opportunity _xludf.right away.</f>
        <v>#NAME?</v>
      </c>
      <c r="BD661" t="e">
        <f ca="1">- Tourism / Restaurant _xludf.and hotel Management - Nursing / medical care</f>
        <v>#NAME?</v>
      </c>
      <c r="BE661">
        <v>0</v>
      </c>
      <c r="BF661">
        <v>0</v>
      </c>
      <c r="BG661">
        <v>0</v>
      </c>
      <c r="BH661">
        <v>1</v>
      </c>
      <c r="BI661">
        <v>1</v>
      </c>
      <c r="BJ661">
        <v>0</v>
      </c>
      <c r="BK661">
        <v>0</v>
      </c>
      <c r="BL661">
        <v>0</v>
      </c>
      <c r="BN661" t="s">
        <v>107</v>
      </c>
      <c r="BQ661" t="e">
        <f ca="1">- No internet connection / computer - Do _xludf.not _xludf.count towards a recognized qualification</f>
        <v>#NAME?</v>
      </c>
      <c r="BR661">
        <v>0</v>
      </c>
      <c r="BS661">
        <v>1</v>
      </c>
      <c r="BT661">
        <v>1</v>
      </c>
      <c r="BU661">
        <v>0</v>
      </c>
      <c r="BV661">
        <v>0</v>
      </c>
      <c r="BW661">
        <v>0</v>
      </c>
      <c r="BX661" t="s">
        <v>108</v>
      </c>
      <c r="BY661" t="s">
        <v>199</v>
      </c>
      <c r="BZ661">
        <v>1</v>
      </c>
      <c r="CA661">
        <v>0</v>
      </c>
      <c r="CB661">
        <v>0</v>
      </c>
      <c r="CC661">
        <v>0</v>
      </c>
      <c r="CD661">
        <v>1</v>
      </c>
      <c r="CE661" t="e">
        <f ca="1">- Facebook groups/pages</f>
        <v>#NAME?</v>
      </c>
      <c r="CF661">
        <v>0</v>
      </c>
      <c r="CG661">
        <v>0</v>
      </c>
      <c r="CH661">
        <v>0</v>
      </c>
      <c r="CI661">
        <v>0</v>
      </c>
      <c r="CJ661">
        <v>0</v>
      </c>
      <c r="CK661">
        <v>1</v>
      </c>
      <c r="CL661">
        <v>0</v>
      </c>
      <c r="CN661" t="s">
        <v>109</v>
      </c>
      <c r="CO661" t="s">
        <v>110</v>
      </c>
      <c r="CP661" t="s">
        <v>111</v>
      </c>
      <c r="CQ661">
        <v>4159103</v>
      </c>
      <c r="CR661" t="s">
        <v>1930</v>
      </c>
      <c r="CS661" t="s">
        <v>1931</v>
      </c>
      <c r="CT661">
        <v>661</v>
      </c>
    </row>
    <row r="662" spans="1:98">
      <c r="A662">
        <v>661</v>
      </c>
      <c r="B662" t="s">
        <v>97</v>
      </c>
      <c r="C662">
        <v>27</v>
      </c>
      <c r="D662" t="s">
        <v>98</v>
      </c>
      <c r="E662" t="s">
        <v>133</v>
      </c>
      <c r="F662" t="s">
        <v>157</v>
      </c>
      <c r="G662" t="s">
        <v>117</v>
      </c>
      <c r="J662" t="s">
        <v>152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1</v>
      </c>
      <c r="X662" t="s">
        <v>119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1</v>
      </c>
      <c r="AE662">
        <v>0</v>
      </c>
      <c r="AG662" t="s">
        <v>120</v>
      </c>
      <c r="AH662" t="s">
        <v>388</v>
      </c>
      <c r="AI662">
        <v>0</v>
      </c>
      <c r="AJ662">
        <v>1</v>
      </c>
      <c r="AK662">
        <v>0</v>
      </c>
      <c r="AL662">
        <v>1</v>
      </c>
      <c r="AM662">
        <v>0</v>
      </c>
      <c r="AN662">
        <v>1</v>
      </c>
      <c r="AO662">
        <v>1</v>
      </c>
      <c r="AP662">
        <v>1</v>
      </c>
      <c r="BA662" t="s">
        <v>107</v>
      </c>
      <c r="BB662" t="e">
        <f ca="1">- Useful but _xludf.not as good as a regular degree</f>
        <v>#NAME?</v>
      </c>
      <c r="BD662" t="e">
        <f ca="1">- Project Management / Accountancy</f>
        <v>#NAME?</v>
      </c>
      <c r="BE662">
        <v>0</v>
      </c>
      <c r="BF662">
        <v>0</v>
      </c>
      <c r="BG662">
        <v>1</v>
      </c>
      <c r="BH662">
        <v>0</v>
      </c>
      <c r="BI662">
        <v>0</v>
      </c>
      <c r="BJ662">
        <v>0</v>
      </c>
      <c r="BK662">
        <v>0</v>
      </c>
      <c r="BL662">
        <v>0</v>
      </c>
      <c r="BN662" t="s">
        <v>107</v>
      </c>
      <c r="BQ662" t="e">
        <f ca="1">- No internet connection / computer</f>
        <v>#NAME?</v>
      </c>
      <c r="BR662">
        <v>0</v>
      </c>
      <c r="BS662">
        <v>0</v>
      </c>
      <c r="BT662">
        <v>1</v>
      </c>
      <c r="BU662">
        <v>0</v>
      </c>
      <c r="BV662">
        <v>0</v>
      </c>
      <c r="BW662">
        <v>0</v>
      </c>
      <c r="BX662" t="s">
        <v>108</v>
      </c>
      <c r="BY662" t="e">
        <f ca="1">- Too Difficult to study alone</f>
        <v>#NAME?</v>
      </c>
      <c r="BZ662">
        <v>0</v>
      </c>
      <c r="CA662">
        <v>0</v>
      </c>
      <c r="CB662">
        <v>0</v>
      </c>
      <c r="CC662">
        <v>0</v>
      </c>
      <c r="CD662">
        <v>1</v>
      </c>
      <c r="CE662" t="e">
        <f ca="1">- Facebook groups/pages</f>
        <v>#NAME?</v>
      </c>
      <c r="CF662">
        <v>0</v>
      </c>
      <c r="CG662">
        <v>0</v>
      </c>
      <c r="CH662">
        <v>0</v>
      </c>
      <c r="CI662">
        <v>0</v>
      </c>
      <c r="CJ662">
        <v>0</v>
      </c>
      <c r="CK662">
        <v>1</v>
      </c>
      <c r="CL662">
        <v>0</v>
      </c>
      <c r="CN662" t="s">
        <v>109</v>
      </c>
      <c r="CO662" t="s">
        <v>110</v>
      </c>
      <c r="CP662" t="s">
        <v>111</v>
      </c>
      <c r="CQ662">
        <v>4159236</v>
      </c>
      <c r="CR662" t="s">
        <v>1932</v>
      </c>
      <c r="CS662" t="s">
        <v>1933</v>
      </c>
      <c r="CT662">
        <v>662</v>
      </c>
    </row>
    <row r="663" spans="1:98">
      <c r="A663">
        <v>662</v>
      </c>
      <c r="B663" t="s">
        <v>114</v>
      </c>
      <c r="C663">
        <v>19</v>
      </c>
      <c r="D663" t="s">
        <v>98</v>
      </c>
      <c r="E663" t="s">
        <v>177</v>
      </c>
      <c r="F663" t="s">
        <v>183</v>
      </c>
      <c r="G663" t="s">
        <v>117</v>
      </c>
      <c r="J663" t="s">
        <v>103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1</v>
      </c>
      <c r="Q663">
        <v>0</v>
      </c>
      <c r="R663">
        <v>0</v>
      </c>
      <c r="X663" t="s">
        <v>209</v>
      </c>
      <c r="Y663">
        <v>0</v>
      </c>
      <c r="Z663">
        <v>0</v>
      </c>
      <c r="AA663">
        <v>0</v>
      </c>
      <c r="AB663">
        <v>1</v>
      </c>
      <c r="AC663">
        <v>0</v>
      </c>
      <c r="AD663">
        <v>1</v>
      </c>
      <c r="AE663">
        <v>0</v>
      </c>
      <c r="AG663" t="s">
        <v>120</v>
      </c>
      <c r="AH663" t="s">
        <v>184</v>
      </c>
      <c r="AI663">
        <v>1</v>
      </c>
      <c r="AJ663">
        <v>0</v>
      </c>
      <c r="AK663">
        <v>0</v>
      </c>
      <c r="AL663">
        <v>0</v>
      </c>
      <c r="AM663">
        <v>0</v>
      </c>
      <c r="AN663">
        <v>0</v>
      </c>
      <c r="AO663">
        <v>0</v>
      </c>
      <c r="AP663">
        <v>0</v>
      </c>
      <c r="AR663" t="s">
        <v>107</v>
      </c>
      <c r="AS663" t="e">
        <f ca="1">- Donâ€™t Have family in Syria to _xludf.help me</f>
        <v>#NAME?</v>
      </c>
      <c r="AT663">
        <v>0</v>
      </c>
      <c r="AU663">
        <v>0</v>
      </c>
      <c r="AV663">
        <v>0</v>
      </c>
      <c r="AW663">
        <v>1</v>
      </c>
      <c r="AX663">
        <v>0</v>
      </c>
      <c r="AY663">
        <v>0</v>
      </c>
      <c r="BA663" t="s">
        <v>107</v>
      </c>
      <c r="BB663" t="e">
        <f ca="1">- Very Useful _xludf.and provides a job opportunity _xludf.right away.</f>
        <v>#NAME?</v>
      </c>
      <c r="BD663" t="e">
        <f ca="1">- Project Management / Accountancy - Tourism / Restaurant _xludf.and hotel Management - Nursing / medical care</f>
        <v>#NAME?</v>
      </c>
      <c r="BE663">
        <v>0</v>
      </c>
      <c r="BF663">
        <v>0</v>
      </c>
      <c r="BG663">
        <v>1</v>
      </c>
      <c r="BH663">
        <v>1</v>
      </c>
      <c r="BI663">
        <v>1</v>
      </c>
      <c r="BJ663">
        <v>0</v>
      </c>
      <c r="BK663">
        <v>0</v>
      </c>
      <c r="BL663">
        <v>0</v>
      </c>
      <c r="BN663" t="s">
        <v>107</v>
      </c>
      <c r="BQ663" t="e">
        <f ca="1">- Donâ€™t know how to _xludf.find/enroll in a suitable program</f>
        <v>#NAME?</v>
      </c>
      <c r="BR663">
        <v>0</v>
      </c>
      <c r="BS663">
        <v>0</v>
      </c>
      <c r="BT663">
        <v>0</v>
      </c>
      <c r="BU663">
        <v>1</v>
      </c>
      <c r="BV663">
        <v>0</v>
      </c>
      <c r="BW663">
        <v>0</v>
      </c>
      <c r="BX663" t="s">
        <v>108</v>
      </c>
      <c r="BY663" t="e">
        <f ca="1">- Useful but _xludf.not as good as going to university</f>
        <v>#NAME?</v>
      </c>
      <c r="BZ663">
        <v>1</v>
      </c>
      <c r="CA663">
        <v>0</v>
      </c>
      <c r="CB663">
        <v>0</v>
      </c>
      <c r="CC663">
        <v>0</v>
      </c>
      <c r="CD663">
        <v>0</v>
      </c>
      <c r="CE663" t="e">
        <f ca="1">- Teachers</f>
        <v>#NAME?</v>
      </c>
      <c r="CF663">
        <v>0</v>
      </c>
      <c r="CG663">
        <v>0</v>
      </c>
      <c r="CH663">
        <v>1</v>
      </c>
      <c r="CI663">
        <v>0</v>
      </c>
      <c r="CJ663">
        <v>0</v>
      </c>
      <c r="CK663">
        <v>0</v>
      </c>
      <c r="CL663">
        <v>0</v>
      </c>
      <c r="CN663" t="s">
        <v>109</v>
      </c>
      <c r="CO663" t="s">
        <v>110</v>
      </c>
      <c r="CP663" t="s">
        <v>111</v>
      </c>
      <c r="CQ663">
        <v>4159448</v>
      </c>
      <c r="CR663" t="s">
        <v>1934</v>
      </c>
      <c r="CS663" t="s">
        <v>1935</v>
      </c>
      <c r="CT663">
        <v>663</v>
      </c>
    </row>
    <row r="664" spans="1:98">
      <c r="A664">
        <v>663</v>
      </c>
      <c r="B664" t="s">
        <v>533</v>
      </c>
      <c r="C664">
        <v>27</v>
      </c>
      <c r="D664" t="s">
        <v>115</v>
      </c>
      <c r="E664" t="s">
        <v>177</v>
      </c>
      <c r="F664" t="s">
        <v>100</v>
      </c>
      <c r="G664" t="s">
        <v>117</v>
      </c>
      <c r="J664" t="s">
        <v>118</v>
      </c>
      <c r="K664">
        <v>0</v>
      </c>
      <c r="L664">
        <v>0</v>
      </c>
      <c r="M664">
        <v>0</v>
      </c>
      <c r="N664">
        <v>1</v>
      </c>
      <c r="O664">
        <v>0</v>
      </c>
      <c r="P664">
        <v>0</v>
      </c>
      <c r="Q664">
        <v>0</v>
      </c>
      <c r="R664">
        <v>0</v>
      </c>
      <c r="X664" t="s">
        <v>209</v>
      </c>
      <c r="Y664">
        <v>0</v>
      </c>
      <c r="Z664">
        <v>0</v>
      </c>
      <c r="AA664">
        <v>0</v>
      </c>
      <c r="AB664">
        <v>1</v>
      </c>
      <c r="AC664">
        <v>0</v>
      </c>
      <c r="AD664">
        <v>1</v>
      </c>
      <c r="AE664">
        <v>0</v>
      </c>
      <c r="AG664" t="s">
        <v>120</v>
      </c>
      <c r="AH664" t="s">
        <v>216</v>
      </c>
      <c r="AI664">
        <v>0</v>
      </c>
      <c r="AJ664">
        <v>1</v>
      </c>
      <c r="AK664">
        <v>0</v>
      </c>
      <c r="AL664">
        <v>0</v>
      </c>
      <c r="AM664">
        <v>0</v>
      </c>
      <c r="AN664">
        <v>0</v>
      </c>
      <c r="AO664">
        <v>0</v>
      </c>
      <c r="AP664">
        <v>1</v>
      </c>
      <c r="BA664" t="s">
        <v>107</v>
      </c>
      <c r="BB664" t="e">
        <f ca="1">- Useful but _xludf.not as good as a regular degree</f>
        <v>#NAME?</v>
      </c>
      <c r="BD664" t="e">
        <f ca="1">- Project Management / Accountancy - Tourism / Restaurant _xludf.and hotel Management - Nursing / medical care</f>
        <v>#NAME?</v>
      </c>
      <c r="BE664">
        <v>0</v>
      </c>
      <c r="BF664">
        <v>0</v>
      </c>
      <c r="BG664">
        <v>1</v>
      </c>
      <c r="BH664">
        <v>1</v>
      </c>
      <c r="BI664">
        <v>1</v>
      </c>
      <c r="BJ664">
        <v>0</v>
      </c>
      <c r="BK664">
        <v>0</v>
      </c>
      <c r="BL664">
        <v>0</v>
      </c>
      <c r="BN664" t="s">
        <v>107</v>
      </c>
      <c r="BQ664" t="e">
        <f ca="1">- Do _xludf.not _xludf.count towards a recognized qualification - Cannot afford The courses</f>
        <v>#NAME?</v>
      </c>
      <c r="BR664">
        <v>0</v>
      </c>
      <c r="BS664">
        <v>1</v>
      </c>
      <c r="BT664">
        <v>0</v>
      </c>
      <c r="BU664">
        <v>0</v>
      </c>
      <c r="BV664">
        <v>1</v>
      </c>
      <c r="BW664">
        <v>0</v>
      </c>
      <c r="BX664" t="s">
        <v>108</v>
      </c>
      <c r="BY664" t="e">
        <f ca="1">- Very Useful, as good as a regular degree</f>
        <v>#NAME?</v>
      </c>
      <c r="BZ664">
        <v>0</v>
      </c>
      <c r="CA664">
        <v>0</v>
      </c>
      <c r="CB664">
        <v>1</v>
      </c>
      <c r="CC664">
        <v>0</v>
      </c>
      <c r="CD664">
        <v>0</v>
      </c>
      <c r="CE664" t="e">
        <f ca="1">- DUBARAH</f>
        <v>#NAME?</v>
      </c>
      <c r="CF664">
        <v>0</v>
      </c>
      <c r="CG664">
        <v>1</v>
      </c>
      <c r="CH664">
        <v>0</v>
      </c>
      <c r="CI664">
        <v>0</v>
      </c>
      <c r="CJ664">
        <v>0</v>
      </c>
      <c r="CK664">
        <v>0</v>
      </c>
      <c r="CL664">
        <v>0</v>
      </c>
      <c r="CN664" t="s">
        <v>109</v>
      </c>
      <c r="CO664" t="s">
        <v>110</v>
      </c>
      <c r="CP664" t="s">
        <v>111</v>
      </c>
      <c r="CQ664">
        <v>4159465</v>
      </c>
      <c r="CR664" t="s">
        <v>1936</v>
      </c>
      <c r="CS664" t="s">
        <v>1937</v>
      </c>
      <c r="CT664">
        <v>664</v>
      </c>
    </row>
    <row r="665" spans="1:98">
      <c r="A665">
        <v>664</v>
      </c>
      <c r="B665" t="s">
        <v>114</v>
      </c>
      <c r="C665">
        <v>27</v>
      </c>
      <c r="D665" t="s">
        <v>98</v>
      </c>
      <c r="E665" t="s">
        <v>177</v>
      </c>
      <c r="F665" t="s">
        <v>157</v>
      </c>
      <c r="G665" t="s">
        <v>117</v>
      </c>
      <c r="J665" t="s">
        <v>139</v>
      </c>
      <c r="K665">
        <v>1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T665" t="s">
        <v>1316</v>
      </c>
      <c r="X665" t="s">
        <v>209</v>
      </c>
      <c r="Y665">
        <v>0</v>
      </c>
      <c r="Z665">
        <v>0</v>
      </c>
      <c r="AA665">
        <v>0</v>
      </c>
      <c r="AB665">
        <v>1</v>
      </c>
      <c r="AC665">
        <v>0</v>
      </c>
      <c r="AD665">
        <v>1</v>
      </c>
      <c r="AE665">
        <v>0</v>
      </c>
      <c r="AG665" t="s">
        <v>120</v>
      </c>
      <c r="AH665" t="s">
        <v>293</v>
      </c>
      <c r="AI665">
        <v>0</v>
      </c>
      <c r="AJ665">
        <v>0</v>
      </c>
      <c r="AK665">
        <v>0</v>
      </c>
      <c r="AL665">
        <v>1</v>
      </c>
      <c r="AM665">
        <v>0</v>
      </c>
      <c r="AN665">
        <v>0</v>
      </c>
      <c r="AO665">
        <v>0</v>
      </c>
      <c r="AP665">
        <v>0</v>
      </c>
      <c r="BA665" t="s">
        <v>107</v>
      </c>
      <c r="BB665" t="e">
        <f ca="1">- Very Useful _xludf.and provides a job opportunity _xludf.right away.</f>
        <v>#NAME?</v>
      </c>
      <c r="BD665" t="e">
        <f ca="1">- Tourism / Restaurant _xludf.and hotel Management - Nursing / medical care</f>
        <v>#NAME?</v>
      </c>
      <c r="BE665">
        <v>0</v>
      </c>
      <c r="BF665">
        <v>0</v>
      </c>
      <c r="BG665">
        <v>0</v>
      </c>
      <c r="BH665">
        <v>1</v>
      </c>
      <c r="BI665">
        <v>1</v>
      </c>
      <c r="BJ665">
        <v>0</v>
      </c>
      <c r="BK665">
        <v>0</v>
      </c>
      <c r="BL665">
        <v>0</v>
      </c>
      <c r="BN665" t="s">
        <v>107</v>
      </c>
      <c r="BQ665" t="e">
        <f ca="1">- Do _xludf.not _xludf.count towards a recognized qualification</f>
        <v>#NAME?</v>
      </c>
      <c r="BR665">
        <v>0</v>
      </c>
      <c r="BS665">
        <v>1</v>
      </c>
      <c r="BT665">
        <v>0</v>
      </c>
      <c r="BU665">
        <v>0</v>
      </c>
      <c r="BV665">
        <v>0</v>
      </c>
      <c r="BW665">
        <v>0</v>
      </c>
      <c r="BX665" t="s">
        <v>179</v>
      </c>
      <c r="BY665" t="e">
        <f ca="1">- Useful but _xludf.not as good as going to university</f>
        <v>#NAME?</v>
      </c>
      <c r="BZ665">
        <v>1</v>
      </c>
      <c r="CA665">
        <v>0</v>
      </c>
      <c r="CB665">
        <v>0</v>
      </c>
      <c r="CC665">
        <v>0</v>
      </c>
      <c r="CD665">
        <v>0</v>
      </c>
      <c r="CE665" t="e">
        <f ca="1">- Al-Fanar Media</f>
        <v>#NAME?</v>
      </c>
      <c r="CF665">
        <v>0</v>
      </c>
      <c r="CG665">
        <v>0</v>
      </c>
      <c r="CH665">
        <v>0</v>
      </c>
      <c r="CI665">
        <v>1</v>
      </c>
      <c r="CJ665">
        <v>0</v>
      </c>
      <c r="CK665">
        <v>0</v>
      </c>
      <c r="CL665">
        <v>0</v>
      </c>
      <c r="CN665" t="s">
        <v>109</v>
      </c>
      <c r="CO665" t="s">
        <v>110</v>
      </c>
      <c r="CP665" t="s">
        <v>111</v>
      </c>
      <c r="CQ665">
        <v>4159508</v>
      </c>
      <c r="CR665" t="s">
        <v>1938</v>
      </c>
      <c r="CS665" t="s">
        <v>1939</v>
      </c>
      <c r="CT665">
        <v>665</v>
      </c>
    </row>
    <row r="666" spans="1:98">
      <c r="A666">
        <v>665</v>
      </c>
      <c r="B666" t="s">
        <v>114</v>
      </c>
      <c r="C666">
        <v>19</v>
      </c>
      <c r="D666" t="s">
        <v>98</v>
      </c>
      <c r="E666" t="s">
        <v>99</v>
      </c>
      <c r="F666" t="s">
        <v>169</v>
      </c>
      <c r="G666" t="s">
        <v>207</v>
      </c>
      <c r="J666" t="s">
        <v>334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1</v>
      </c>
      <c r="R666">
        <v>1</v>
      </c>
      <c r="X666" t="s">
        <v>308</v>
      </c>
      <c r="Y666">
        <v>0</v>
      </c>
      <c r="Z666">
        <v>0</v>
      </c>
      <c r="AA666">
        <v>0</v>
      </c>
      <c r="AB666">
        <v>0</v>
      </c>
      <c r="AC666">
        <v>1</v>
      </c>
      <c r="AD666">
        <v>0</v>
      </c>
      <c r="AE666">
        <v>0</v>
      </c>
      <c r="AG666" t="s">
        <v>128</v>
      </c>
      <c r="AH666" t="s">
        <v>293</v>
      </c>
      <c r="AI666">
        <v>0</v>
      </c>
      <c r="AJ666">
        <v>0</v>
      </c>
      <c r="AK666">
        <v>0</v>
      </c>
      <c r="AL666">
        <v>1</v>
      </c>
      <c r="AM666">
        <v>0</v>
      </c>
      <c r="AN666">
        <v>0</v>
      </c>
      <c r="AO666">
        <v>0</v>
      </c>
      <c r="AP666">
        <v>0</v>
      </c>
      <c r="BA666" t="s">
        <v>106</v>
      </c>
      <c r="BB666" t="e">
        <f ca="1">- Useful but _xludf.not as good as a regular degree</f>
        <v>#NAME?</v>
      </c>
      <c r="BD666" t="e">
        <f ca="1">- Project Management / Accountancy</f>
        <v>#NAME?</v>
      </c>
      <c r="BE666">
        <v>0</v>
      </c>
      <c r="BF666">
        <v>0</v>
      </c>
      <c r="BG666">
        <v>1</v>
      </c>
      <c r="BH666">
        <v>0</v>
      </c>
      <c r="BI666">
        <v>0</v>
      </c>
      <c r="BJ666">
        <v>0</v>
      </c>
      <c r="BK666">
        <v>0</v>
      </c>
      <c r="BL666">
        <v>0</v>
      </c>
      <c r="BN666" t="s">
        <v>107</v>
      </c>
      <c r="BQ666" t="e">
        <f ca="1">- Donâ€™t know how to _xludf.find/enroll in a suitable program</f>
        <v>#NAME?</v>
      </c>
      <c r="BR666">
        <v>0</v>
      </c>
      <c r="BS666">
        <v>0</v>
      </c>
      <c r="BT666">
        <v>0</v>
      </c>
      <c r="BU666">
        <v>1</v>
      </c>
      <c r="BV666">
        <v>0</v>
      </c>
      <c r="BW666">
        <v>0</v>
      </c>
      <c r="BX666" t="s">
        <v>108</v>
      </c>
      <c r="BY666" t="s">
        <v>199</v>
      </c>
      <c r="BZ666">
        <v>1</v>
      </c>
      <c r="CA666">
        <v>0</v>
      </c>
      <c r="CB666">
        <v>0</v>
      </c>
      <c r="CC666">
        <v>0</v>
      </c>
      <c r="CD666">
        <v>1</v>
      </c>
      <c r="CE666" t="e">
        <f ca="1">- Facebook groups/pages  - Friends</f>
        <v>#NAME?</v>
      </c>
      <c r="CF666">
        <v>1</v>
      </c>
      <c r="CG666">
        <v>0</v>
      </c>
      <c r="CH666">
        <v>0</v>
      </c>
      <c r="CI666">
        <v>0</v>
      </c>
      <c r="CJ666">
        <v>0</v>
      </c>
      <c r="CK666">
        <v>1</v>
      </c>
      <c r="CL666">
        <v>0</v>
      </c>
      <c r="CN666" t="s">
        <v>109</v>
      </c>
      <c r="CO666" t="s">
        <v>110</v>
      </c>
      <c r="CP666" t="s">
        <v>111</v>
      </c>
      <c r="CQ666">
        <v>4159764</v>
      </c>
      <c r="CR666" t="s">
        <v>1940</v>
      </c>
      <c r="CS666" t="s">
        <v>1941</v>
      </c>
      <c r="CT666">
        <v>666</v>
      </c>
    </row>
    <row r="667" spans="1:98">
      <c r="A667">
        <v>666</v>
      </c>
      <c r="B667" t="s">
        <v>114</v>
      </c>
      <c r="C667">
        <v>23</v>
      </c>
      <c r="D667" t="s">
        <v>98</v>
      </c>
      <c r="E667" t="s">
        <v>133</v>
      </c>
      <c r="F667" t="s">
        <v>157</v>
      </c>
      <c r="G667" t="s">
        <v>117</v>
      </c>
      <c r="J667" t="s">
        <v>152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1</v>
      </c>
      <c r="X667" t="s">
        <v>394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1</v>
      </c>
      <c r="AF667" t="s">
        <v>1942</v>
      </c>
      <c r="AG667" t="s">
        <v>120</v>
      </c>
      <c r="AH667" t="s">
        <v>174</v>
      </c>
      <c r="AI667">
        <v>0</v>
      </c>
      <c r="AJ667">
        <v>0</v>
      </c>
      <c r="AK667">
        <v>0</v>
      </c>
      <c r="AL667">
        <v>1</v>
      </c>
      <c r="AM667">
        <v>0</v>
      </c>
      <c r="AN667">
        <v>1</v>
      </c>
      <c r="AO667">
        <v>0</v>
      </c>
      <c r="AP667">
        <v>0</v>
      </c>
      <c r="BA667" t="s">
        <v>106</v>
      </c>
      <c r="BB667" t="e">
        <f ca="1">- Useful but _xludf.not as good as a regular degree</f>
        <v>#NAME?</v>
      </c>
      <c r="BD667" t="e">
        <f ca="1">- Nursing / medical care</f>
        <v>#NAME?</v>
      </c>
      <c r="BE667">
        <v>0</v>
      </c>
      <c r="BF667">
        <v>0</v>
      </c>
      <c r="BG667">
        <v>0</v>
      </c>
      <c r="BH667">
        <v>0</v>
      </c>
      <c r="BI667">
        <v>1</v>
      </c>
      <c r="BJ667">
        <v>0</v>
      </c>
      <c r="BK667">
        <v>0</v>
      </c>
      <c r="BL667">
        <v>0</v>
      </c>
      <c r="BN667" t="s">
        <v>107</v>
      </c>
      <c r="BQ667" t="e">
        <f ca="1">- Donâ€™t know how to _xludf.find/enroll in a suitable program</f>
        <v>#NAME?</v>
      </c>
      <c r="BR667">
        <v>0</v>
      </c>
      <c r="BS667">
        <v>0</v>
      </c>
      <c r="BT667">
        <v>0</v>
      </c>
      <c r="BU667">
        <v>1</v>
      </c>
      <c r="BV667">
        <v>0</v>
      </c>
      <c r="BW667">
        <v>0</v>
      </c>
      <c r="BX667" t="s">
        <v>179</v>
      </c>
      <c r="BY667" t="e">
        <f ca="1">- Useful but _xludf.not as good as going to university</f>
        <v>#NAME?</v>
      </c>
      <c r="BZ667">
        <v>1</v>
      </c>
      <c r="CA667">
        <v>0</v>
      </c>
      <c r="CB667">
        <v>0</v>
      </c>
      <c r="CC667">
        <v>0</v>
      </c>
      <c r="CD667">
        <v>0</v>
      </c>
      <c r="CE667" t="e">
        <f ca="1">- Facebook groups/pages</f>
        <v>#NAME?</v>
      </c>
      <c r="CF667">
        <v>0</v>
      </c>
      <c r="CG667">
        <v>0</v>
      </c>
      <c r="CH667">
        <v>0</v>
      </c>
      <c r="CI667">
        <v>0</v>
      </c>
      <c r="CJ667">
        <v>0</v>
      </c>
      <c r="CK667">
        <v>1</v>
      </c>
      <c r="CL667">
        <v>0</v>
      </c>
      <c r="CN667" t="s">
        <v>109</v>
      </c>
      <c r="CO667" t="s">
        <v>110</v>
      </c>
      <c r="CP667" t="s">
        <v>111</v>
      </c>
      <c r="CQ667">
        <v>4159784</v>
      </c>
      <c r="CR667" t="s">
        <v>1943</v>
      </c>
      <c r="CS667" t="s">
        <v>1944</v>
      </c>
      <c r="CT667">
        <v>667</v>
      </c>
    </row>
    <row r="668" spans="1:98">
      <c r="A668">
        <v>667</v>
      </c>
      <c r="B668" t="s">
        <v>114</v>
      </c>
      <c r="C668">
        <v>24</v>
      </c>
      <c r="D668" t="s">
        <v>115</v>
      </c>
      <c r="E668" t="s">
        <v>177</v>
      </c>
      <c r="F668" t="s">
        <v>100</v>
      </c>
      <c r="G668" t="s">
        <v>117</v>
      </c>
      <c r="J668" t="s">
        <v>139</v>
      </c>
      <c r="K668">
        <v>1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T668" t="s">
        <v>215</v>
      </c>
      <c r="X668" t="s">
        <v>127</v>
      </c>
      <c r="Y668">
        <v>0</v>
      </c>
      <c r="Z668">
        <v>0</v>
      </c>
      <c r="AA668">
        <v>0</v>
      </c>
      <c r="AB668">
        <v>1</v>
      </c>
      <c r="AC668">
        <v>0</v>
      </c>
      <c r="AD668">
        <v>0</v>
      </c>
      <c r="AE668">
        <v>0</v>
      </c>
      <c r="AG668" t="s">
        <v>120</v>
      </c>
      <c r="AH668" t="s">
        <v>216</v>
      </c>
      <c r="AI668">
        <v>0</v>
      </c>
      <c r="AJ668">
        <v>1</v>
      </c>
      <c r="AK668">
        <v>0</v>
      </c>
      <c r="AL668">
        <v>0</v>
      </c>
      <c r="AM668">
        <v>0</v>
      </c>
      <c r="AN668">
        <v>0</v>
      </c>
      <c r="AO668">
        <v>0</v>
      </c>
      <c r="AP668">
        <v>1</v>
      </c>
      <c r="BA668" t="s">
        <v>107</v>
      </c>
      <c r="BB668" t="e">
        <f ca="1">- Useful but _xludf.not as good as a regular degree</f>
        <v>#NAME?</v>
      </c>
      <c r="BD668" t="s">
        <v>139</v>
      </c>
      <c r="BE668">
        <v>0</v>
      </c>
      <c r="BF668">
        <v>1</v>
      </c>
      <c r="BG668">
        <v>0</v>
      </c>
      <c r="BH668">
        <v>0</v>
      </c>
      <c r="BI668">
        <v>0</v>
      </c>
      <c r="BJ668">
        <v>0</v>
      </c>
      <c r="BK668">
        <v>0</v>
      </c>
      <c r="BL668">
        <v>0</v>
      </c>
      <c r="BM668" t="s">
        <v>1945</v>
      </c>
      <c r="BN668" t="s">
        <v>107</v>
      </c>
      <c r="BQ668" t="e">
        <f ca="1">- Cannot afford The courses</f>
        <v>#NAME?</v>
      </c>
      <c r="BR668">
        <v>0</v>
      </c>
      <c r="BS668">
        <v>0</v>
      </c>
      <c r="BT668">
        <v>0</v>
      </c>
      <c r="BU668">
        <v>0</v>
      </c>
      <c r="BV668">
        <v>1</v>
      </c>
      <c r="BW668">
        <v>0</v>
      </c>
      <c r="BX668" t="s">
        <v>108</v>
      </c>
      <c r="BY668" t="e">
        <f ca="1">- Useful but _xludf.not as good as going to university</f>
        <v>#NAME?</v>
      </c>
      <c r="BZ668">
        <v>1</v>
      </c>
      <c r="CA668">
        <v>0</v>
      </c>
      <c r="CB668">
        <v>0</v>
      </c>
      <c r="CC668">
        <v>0</v>
      </c>
      <c r="CD668">
        <v>0</v>
      </c>
      <c r="CE668" t="e">
        <f ca="1">- Teachers</f>
        <v>#NAME?</v>
      </c>
      <c r="CF668">
        <v>0</v>
      </c>
      <c r="CG668">
        <v>0</v>
      </c>
      <c r="CH668">
        <v>1</v>
      </c>
      <c r="CI668">
        <v>0</v>
      </c>
      <c r="CJ668">
        <v>0</v>
      </c>
      <c r="CK668">
        <v>0</v>
      </c>
      <c r="CL668">
        <v>0</v>
      </c>
      <c r="CN668" t="s">
        <v>109</v>
      </c>
      <c r="CO668" t="s">
        <v>110</v>
      </c>
      <c r="CP668" t="s">
        <v>111</v>
      </c>
      <c r="CQ668">
        <v>4159834</v>
      </c>
      <c r="CR668" t="s">
        <v>1946</v>
      </c>
      <c r="CS668" t="s">
        <v>1947</v>
      </c>
      <c r="CT668">
        <v>668</v>
      </c>
    </row>
    <row r="669" spans="1:98">
      <c r="A669">
        <v>668</v>
      </c>
      <c r="B669" t="s">
        <v>97</v>
      </c>
      <c r="C669">
        <v>18</v>
      </c>
      <c r="D669" t="s">
        <v>98</v>
      </c>
      <c r="E669" t="s">
        <v>133</v>
      </c>
      <c r="F669" t="s">
        <v>169</v>
      </c>
      <c r="G669" t="s">
        <v>207</v>
      </c>
      <c r="J669" t="s">
        <v>145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1</v>
      </c>
      <c r="R669">
        <v>0</v>
      </c>
      <c r="X669" t="s">
        <v>127</v>
      </c>
      <c r="Y669">
        <v>0</v>
      </c>
      <c r="Z669">
        <v>0</v>
      </c>
      <c r="AA669">
        <v>0</v>
      </c>
      <c r="AB669">
        <v>1</v>
      </c>
      <c r="AC669">
        <v>0</v>
      </c>
      <c r="AD669">
        <v>0</v>
      </c>
      <c r="AE669">
        <v>0</v>
      </c>
      <c r="AG669" t="s">
        <v>120</v>
      </c>
      <c r="AH669" t="s">
        <v>129</v>
      </c>
      <c r="AI669">
        <v>0</v>
      </c>
      <c r="AJ669">
        <v>1</v>
      </c>
      <c r="AK669">
        <v>0</v>
      </c>
      <c r="AL669">
        <v>0</v>
      </c>
      <c r="AM669">
        <v>0</v>
      </c>
      <c r="AN669">
        <v>0</v>
      </c>
      <c r="AO669">
        <v>0</v>
      </c>
      <c r="AP669">
        <v>0</v>
      </c>
      <c r="BA669" t="s">
        <v>107</v>
      </c>
      <c r="BB669" t="e">
        <f ca="1">- Very Useful _xludf.and provides a job opportunity _xludf.right away.</f>
        <v>#NAME?</v>
      </c>
      <c r="BD669" t="e">
        <f ca="1">- Project Management / Accountancy - Tourism / Restaurant _xludf.and hotel Management</f>
        <v>#NAME?</v>
      </c>
      <c r="BE669">
        <v>0</v>
      </c>
      <c r="BF669">
        <v>0</v>
      </c>
      <c r="BG669">
        <v>1</v>
      </c>
      <c r="BH669">
        <v>1</v>
      </c>
      <c r="BI669">
        <v>0</v>
      </c>
      <c r="BJ669">
        <v>0</v>
      </c>
      <c r="BK669">
        <v>0</v>
      </c>
      <c r="BL669">
        <v>0</v>
      </c>
      <c r="BN669" t="s">
        <v>107</v>
      </c>
      <c r="BQ669" t="e">
        <f ca="1">- _xludf.not available in subjects I want to study - Cannot afford The courses - Donâ€™t know how to _xludf.find/enroll in a suitable program</f>
        <v>#NAME?</v>
      </c>
      <c r="BR669">
        <v>1</v>
      </c>
      <c r="BS669">
        <v>0</v>
      </c>
      <c r="BT669">
        <v>0</v>
      </c>
      <c r="BU669">
        <v>1</v>
      </c>
      <c r="BV669">
        <v>1</v>
      </c>
      <c r="BW669">
        <v>0</v>
      </c>
      <c r="BX669" t="s">
        <v>108</v>
      </c>
      <c r="BY669" t="s">
        <v>550</v>
      </c>
      <c r="BZ669">
        <v>1</v>
      </c>
      <c r="CA669">
        <v>0</v>
      </c>
      <c r="CB669">
        <v>0</v>
      </c>
      <c r="CC669">
        <v>1</v>
      </c>
      <c r="CD669">
        <v>1</v>
      </c>
      <c r="CE669" t="e">
        <f ca="1">- Facebook groups/pages  - Friends</f>
        <v>#NAME?</v>
      </c>
      <c r="CF669">
        <v>1</v>
      </c>
      <c r="CG669">
        <v>0</v>
      </c>
      <c r="CH669">
        <v>0</v>
      </c>
      <c r="CI669">
        <v>0</v>
      </c>
      <c r="CJ669">
        <v>0</v>
      </c>
      <c r="CK669">
        <v>1</v>
      </c>
      <c r="CL669">
        <v>0</v>
      </c>
      <c r="CN669" t="s">
        <v>109</v>
      </c>
      <c r="CO669" t="s">
        <v>110</v>
      </c>
      <c r="CP669" t="s">
        <v>111</v>
      </c>
      <c r="CQ669">
        <v>4160044</v>
      </c>
      <c r="CR669" t="s">
        <v>1948</v>
      </c>
      <c r="CS669" t="s">
        <v>1949</v>
      </c>
      <c r="CT669">
        <v>669</v>
      </c>
    </row>
    <row r="670" spans="1:98">
      <c r="A670">
        <v>669</v>
      </c>
      <c r="B670" t="s">
        <v>214</v>
      </c>
      <c r="C670">
        <v>23</v>
      </c>
      <c r="D670" t="s">
        <v>98</v>
      </c>
      <c r="E670" t="s">
        <v>177</v>
      </c>
      <c r="F670" t="s">
        <v>169</v>
      </c>
      <c r="G670" t="s">
        <v>117</v>
      </c>
      <c r="J670" t="s">
        <v>457</v>
      </c>
      <c r="K670">
        <v>0</v>
      </c>
      <c r="L670">
        <v>1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 t="s">
        <v>660</v>
      </c>
      <c r="X670" t="s">
        <v>263</v>
      </c>
      <c r="Y670">
        <v>1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G670" t="s">
        <v>120</v>
      </c>
      <c r="AH670" t="s">
        <v>129</v>
      </c>
      <c r="AI670">
        <v>0</v>
      </c>
      <c r="AJ670">
        <v>1</v>
      </c>
      <c r="AK670">
        <v>0</v>
      </c>
      <c r="AL670">
        <v>0</v>
      </c>
      <c r="AM670">
        <v>0</v>
      </c>
      <c r="AN670">
        <v>0</v>
      </c>
      <c r="AO670">
        <v>0</v>
      </c>
      <c r="AP670">
        <v>0</v>
      </c>
      <c r="BA670" t="s">
        <v>107</v>
      </c>
      <c r="BB670" t="e">
        <f ca="1">- Useful but _xludf.not as good as a regular degree</f>
        <v>#NAME?</v>
      </c>
      <c r="BD670" t="e">
        <f ca="1">- Nursing / medical care</f>
        <v>#NAME?</v>
      </c>
      <c r="BE670">
        <v>0</v>
      </c>
      <c r="BF670">
        <v>0</v>
      </c>
      <c r="BG670">
        <v>0</v>
      </c>
      <c r="BH670">
        <v>0</v>
      </c>
      <c r="BI670">
        <v>1</v>
      </c>
      <c r="BJ670">
        <v>0</v>
      </c>
      <c r="BK670">
        <v>0</v>
      </c>
      <c r="BL670">
        <v>0</v>
      </c>
      <c r="BN670" t="s">
        <v>107</v>
      </c>
      <c r="BQ670" t="e">
        <f ca="1">- _xludf.not available in subjects I want to study - Cannot afford The courses</f>
        <v>#NAME?</v>
      </c>
      <c r="BR670">
        <v>1</v>
      </c>
      <c r="BS670">
        <v>0</v>
      </c>
      <c r="BT670">
        <v>0</v>
      </c>
      <c r="BU670">
        <v>0</v>
      </c>
      <c r="BV670">
        <v>1</v>
      </c>
      <c r="BW670">
        <v>0</v>
      </c>
      <c r="BX670" t="s">
        <v>108</v>
      </c>
      <c r="BY670" t="s">
        <v>338</v>
      </c>
      <c r="BZ670">
        <v>0</v>
      </c>
      <c r="CA670">
        <v>0</v>
      </c>
      <c r="CB670">
        <v>0</v>
      </c>
      <c r="CC670">
        <v>1</v>
      </c>
      <c r="CD670">
        <v>1</v>
      </c>
      <c r="CE670" t="e">
        <f ca="1">- Facebook groups/pages  - Teachers</f>
        <v>#NAME?</v>
      </c>
      <c r="CF670">
        <v>0</v>
      </c>
      <c r="CG670">
        <v>0</v>
      </c>
      <c r="CH670">
        <v>1</v>
      </c>
      <c r="CI670">
        <v>0</v>
      </c>
      <c r="CJ670">
        <v>0</v>
      </c>
      <c r="CK670">
        <v>1</v>
      </c>
      <c r="CL670">
        <v>0</v>
      </c>
      <c r="CN670" t="s">
        <v>109</v>
      </c>
      <c r="CO670" t="s">
        <v>110</v>
      </c>
      <c r="CP670" t="s">
        <v>111</v>
      </c>
      <c r="CQ670">
        <v>4160181</v>
      </c>
      <c r="CR670" t="s">
        <v>1950</v>
      </c>
      <c r="CS670" t="s">
        <v>1951</v>
      </c>
      <c r="CT670">
        <v>670</v>
      </c>
    </row>
    <row r="671" spans="1:98">
      <c r="A671">
        <v>670</v>
      </c>
      <c r="B671" t="s">
        <v>533</v>
      </c>
      <c r="C671">
        <v>28</v>
      </c>
      <c r="D671" t="s">
        <v>98</v>
      </c>
      <c r="E671" t="s">
        <v>177</v>
      </c>
      <c r="F671" t="s">
        <v>157</v>
      </c>
      <c r="G671" t="s">
        <v>117</v>
      </c>
      <c r="J671" t="s">
        <v>506</v>
      </c>
      <c r="K671">
        <v>0</v>
      </c>
      <c r="L671">
        <v>0</v>
      </c>
      <c r="M671">
        <v>0</v>
      </c>
      <c r="N671">
        <v>1</v>
      </c>
      <c r="O671">
        <v>0</v>
      </c>
      <c r="P671">
        <v>1</v>
      </c>
      <c r="Q671">
        <v>0</v>
      </c>
      <c r="R671">
        <v>0</v>
      </c>
      <c r="X671" t="s">
        <v>127</v>
      </c>
      <c r="Y671">
        <v>0</v>
      </c>
      <c r="Z671">
        <v>0</v>
      </c>
      <c r="AA671">
        <v>0</v>
      </c>
      <c r="AB671">
        <v>1</v>
      </c>
      <c r="AC671">
        <v>0</v>
      </c>
      <c r="AD671">
        <v>0</v>
      </c>
      <c r="AE671">
        <v>0</v>
      </c>
      <c r="AG671" t="s">
        <v>137</v>
      </c>
      <c r="AH671" t="s">
        <v>174</v>
      </c>
      <c r="AI671">
        <v>0</v>
      </c>
      <c r="AJ671">
        <v>0</v>
      </c>
      <c r="AK671">
        <v>0</v>
      </c>
      <c r="AL671">
        <v>1</v>
      </c>
      <c r="AM671">
        <v>0</v>
      </c>
      <c r="AN671">
        <v>1</v>
      </c>
      <c r="AO671">
        <v>0</v>
      </c>
      <c r="AP671">
        <v>0</v>
      </c>
      <c r="BA671" t="s">
        <v>107</v>
      </c>
      <c r="BB671" t="e">
        <f ca="1">- Very Useful _xludf.and provides a job opportunity _xludf.right away.</f>
        <v>#NAME?</v>
      </c>
      <c r="BD671" t="e">
        <f ca="1">- Project Management / Accountancy</f>
        <v>#NAME?</v>
      </c>
      <c r="BE671">
        <v>0</v>
      </c>
      <c r="BF671">
        <v>0</v>
      </c>
      <c r="BG671">
        <v>1</v>
      </c>
      <c r="BH671">
        <v>0</v>
      </c>
      <c r="BI671">
        <v>0</v>
      </c>
      <c r="BJ671">
        <v>0</v>
      </c>
      <c r="BK671">
        <v>0</v>
      </c>
      <c r="BL671">
        <v>0</v>
      </c>
      <c r="BN671" t="s">
        <v>107</v>
      </c>
      <c r="BQ671" t="e">
        <f ca="1">- Cannot afford The courses</f>
        <v>#NAME?</v>
      </c>
      <c r="BR671">
        <v>0</v>
      </c>
      <c r="BS671">
        <v>0</v>
      </c>
      <c r="BT671">
        <v>0</v>
      </c>
      <c r="BU671">
        <v>0</v>
      </c>
      <c r="BV671">
        <v>1</v>
      </c>
      <c r="BW671">
        <v>0</v>
      </c>
      <c r="BX671" t="s">
        <v>108</v>
      </c>
      <c r="BY671" t="s">
        <v>199</v>
      </c>
      <c r="BZ671">
        <v>1</v>
      </c>
      <c r="CA671">
        <v>0</v>
      </c>
      <c r="CB671">
        <v>0</v>
      </c>
      <c r="CC671">
        <v>0</v>
      </c>
      <c r="CD671">
        <v>1</v>
      </c>
      <c r="CE671" t="e">
        <f ca="1">- Facebook groups/pages  - Friends</f>
        <v>#NAME?</v>
      </c>
      <c r="CF671">
        <v>1</v>
      </c>
      <c r="CG671">
        <v>0</v>
      </c>
      <c r="CH671">
        <v>0</v>
      </c>
      <c r="CI671">
        <v>0</v>
      </c>
      <c r="CJ671">
        <v>0</v>
      </c>
      <c r="CK671">
        <v>1</v>
      </c>
      <c r="CL671">
        <v>0</v>
      </c>
      <c r="CN671" t="s">
        <v>109</v>
      </c>
      <c r="CO671" t="s">
        <v>110</v>
      </c>
      <c r="CP671" t="s">
        <v>111</v>
      </c>
      <c r="CQ671">
        <v>4160205</v>
      </c>
      <c r="CR671" t="s">
        <v>1952</v>
      </c>
      <c r="CS671" t="s">
        <v>1953</v>
      </c>
      <c r="CT671">
        <v>671</v>
      </c>
    </row>
    <row r="672" spans="1:98">
      <c r="A672">
        <v>671</v>
      </c>
      <c r="B672" t="s">
        <v>224</v>
      </c>
      <c r="C672">
        <v>20</v>
      </c>
      <c r="D672" t="s">
        <v>115</v>
      </c>
      <c r="E672" t="s">
        <v>99</v>
      </c>
      <c r="F672" t="s">
        <v>100</v>
      </c>
      <c r="G672" t="s">
        <v>117</v>
      </c>
      <c r="J672" t="s">
        <v>1020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1</v>
      </c>
      <c r="Q672">
        <v>0</v>
      </c>
      <c r="R672">
        <v>1</v>
      </c>
      <c r="X672" t="s">
        <v>209</v>
      </c>
      <c r="Y672">
        <v>0</v>
      </c>
      <c r="Z672">
        <v>0</v>
      </c>
      <c r="AA672">
        <v>0</v>
      </c>
      <c r="AB672">
        <v>1</v>
      </c>
      <c r="AC672">
        <v>0</v>
      </c>
      <c r="AD672">
        <v>1</v>
      </c>
      <c r="AE672">
        <v>0</v>
      </c>
      <c r="AG672" t="s">
        <v>120</v>
      </c>
      <c r="AH672" t="s">
        <v>216</v>
      </c>
      <c r="AI672">
        <v>0</v>
      </c>
      <c r="AJ672">
        <v>1</v>
      </c>
      <c r="AK672">
        <v>0</v>
      </c>
      <c r="AL672">
        <v>0</v>
      </c>
      <c r="AM672">
        <v>0</v>
      </c>
      <c r="AN672">
        <v>0</v>
      </c>
      <c r="AO672">
        <v>0</v>
      </c>
      <c r="AP672">
        <v>1</v>
      </c>
      <c r="BA672" t="s">
        <v>107</v>
      </c>
      <c r="BB672" t="e">
        <f ca="1">- Useful but _xludf.not as good as a regular degree</f>
        <v>#NAME?</v>
      </c>
      <c r="BD672" t="e">
        <f ca="1">- Nursing / medical care</f>
        <v>#NAME?</v>
      </c>
      <c r="BE672">
        <v>0</v>
      </c>
      <c r="BF672">
        <v>0</v>
      </c>
      <c r="BG672">
        <v>0</v>
      </c>
      <c r="BH672">
        <v>0</v>
      </c>
      <c r="BI672">
        <v>1</v>
      </c>
      <c r="BJ672">
        <v>0</v>
      </c>
      <c r="BK672">
        <v>0</v>
      </c>
      <c r="BL672">
        <v>0</v>
      </c>
      <c r="BN672" t="s">
        <v>107</v>
      </c>
      <c r="BQ672" t="e">
        <f ca="1">- No internet connection / computer - Do _xludf.not _xludf.count towards a recognized qualification - Cannot afford The courses</f>
        <v>#NAME?</v>
      </c>
      <c r="BR672">
        <v>0</v>
      </c>
      <c r="BS672">
        <v>1</v>
      </c>
      <c r="BT672">
        <v>1</v>
      </c>
      <c r="BU672">
        <v>0</v>
      </c>
      <c r="BV672">
        <v>1</v>
      </c>
      <c r="BW672">
        <v>0</v>
      </c>
      <c r="BX672" t="s">
        <v>108</v>
      </c>
      <c r="BY672" t="e">
        <f ca="1">- Useful but _xludf.not as good as going to university  - Difficult to access</f>
        <v>#NAME?</v>
      </c>
      <c r="BZ672">
        <v>1</v>
      </c>
      <c r="CA672">
        <v>0</v>
      </c>
      <c r="CB672">
        <v>0</v>
      </c>
      <c r="CC672">
        <v>1</v>
      </c>
      <c r="CD672">
        <v>0</v>
      </c>
      <c r="CE672" t="e">
        <f ca="1">- Facebook groups/pages  - Teachers</f>
        <v>#NAME?</v>
      </c>
      <c r="CF672">
        <v>0</v>
      </c>
      <c r="CG672">
        <v>0</v>
      </c>
      <c r="CH672">
        <v>1</v>
      </c>
      <c r="CI672">
        <v>0</v>
      </c>
      <c r="CJ672">
        <v>0</v>
      </c>
      <c r="CK672">
        <v>1</v>
      </c>
      <c r="CL672">
        <v>0</v>
      </c>
      <c r="CN672" t="s">
        <v>109</v>
      </c>
      <c r="CO672" t="s">
        <v>110</v>
      </c>
      <c r="CP672" t="s">
        <v>111</v>
      </c>
      <c r="CQ672">
        <v>4160350</v>
      </c>
      <c r="CR672" t="s">
        <v>1954</v>
      </c>
      <c r="CS672" t="s">
        <v>1955</v>
      </c>
      <c r="CT672">
        <v>672</v>
      </c>
    </row>
    <row r="673" spans="1:98">
      <c r="A673">
        <v>672</v>
      </c>
      <c r="B673" t="s">
        <v>1956</v>
      </c>
      <c r="C673">
        <v>22</v>
      </c>
      <c r="D673" t="s">
        <v>115</v>
      </c>
      <c r="E673" t="s">
        <v>177</v>
      </c>
      <c r="F673" t="s">
        <v>125</v>
      </c>
      <c r="G673" t="s">
        <v>117</v>
      </c>
      <c r="J673" t="s">
        <v>145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1</v>
      </c>
      <c r="R673">
        <v>0</v>
      </c>
      <c r="X673" t="s">
        <v>327</v>
      </c>
      <c r="Y673">
        <v>0</v>
      </c>
      <c r="Z673">
        <v>1</v>
      </c>
      <c r="AA673">
        <v>0</v>
      </c>
      <c r="AB673">
        <v>0</v>
      </c>
      <c r="AC673">
        <v>0</v>
      </c>
      <c r="AD673">
        <v>0</v>
      </c>
      <c r="AE673">
        <v>0</v>
      </c>
      <c r="AG673" t="s">
        <v>120</v>
      </c>
      <c r="AH673" t="s">
        <v>184</v>
      </c>
      <c r="AI673">
        <v>1</v>
      </c>
      <c r="AJ673">
        <v>0</v>
      </c>
      <c r="AK673">
        <v>0</v>
      </c>
      <c r="AL673">
        <v>0</v>
      </c>
      <c r="AM673">
        <v>0</v>
      </c>
      <c r="AN673">
        <v>0</v>
      </c>
      <c r="AO673">
        <v>0</v>
      </c>
      <c r="AP673">
        <v>0</v>
      </c>
      <c r="AR673" t="s">
        <v>106</v>
      </c>
      <c r="AS673" t="e">
        <f ca="1">- Have to go in person but can _xludf.not go _xludf.for security reasons</f>
        <v>#NAME?</v>
      </c>
      <c r="AT673">
        <v>0</v>
      </c>
      <c r="AU673">
        <v>1</v>
      </c>
      <c r="AV673">
        <v>0</v>
      </c>
      <c r="AW673">
        <v>0</v>
      </c>
      <c r="AX673">
        <v>0</v>
      </c>
      <c r="AY673">
        <v>0</v>
      </c>
      <c r="BA673" t="s">
        <v>107</v>
      </c>
      <c r="BB673" t="e">
        <f ca="1">- Very Useful _xludf.and provides a job opportunity _xludf.right away.</f>
        <v>#NAME?</v>
      </c>
      <c r="BD673" t="e">
        <f ca="1">- Mechanics _xludf.and machinery</f>
        <v>#NAME?</v>
      </c>
      <c r="BE673">
        <v>0</v>
      </c>
      <c r="BF673">
        <v>0</v>
      </c>
      <c r="BG673">
        <v>0</v>
      </c>
      <c r="BH673">
        <v>0</v>
      </c>
      <c r="BI673">
        <v>0</v>
      </c>
      <c r="BJ673">
        <v>0</v>
      </c>
      <c r="BK673">
        <v>1</v>
      </c>
      <c r="BL673">
        <v>0</v>
      </c>
      <c r="BN673" t="s">
        <v>107</v>
      </c>
      <c r="BQ673" t="e">
        <f ca="1">- No internet connection / computer</f>
        <v>#NAME?</v>
      </c>
      <c r="BR673">
        <v>0</v>
      </c>
      <c r="BS673">
        <v>0</v>
      </c>
      <c r="BT673">
        <v>1</v>
      </c>
      <c r="BU673">
        <v>0</v>
      </c>
      <c r="BV673">
        <v>0</v>
      </c>
      <c r="BW673">
        <v>0</v>
      </c>
      <c r="BX673" t="s">
        <v>108</v>
      </c>
      <c r="BY673" t="e">
        <f ca="1">- Very Useful, as good as a regular - - Difficult to access</f>
        <v>#NAME?</v>
      </c>
      <c r="BZ673">
        <v>0</v>
      </c>
      <c r="CA673">
        <v>0</v>
      </c>
      <c r="CB673">
        <v>1</v>
      </c>
      <c r="CC673">
        <v>1</v>
      </c>
      <c r="CD673">
        <v>0</v>
      </c>
      <c r="CE673" t="e">
        <f ca="1">- Friends</f>
        <v>#NAME?</v>
      </c>
      <c r="CF673">
        <v>1</v>
      </c>
      <c r="CG673">
        <v>0</v>
      </c>
      <c r="CH673">
        <v>0</v>
      </c>
      <c r="CI673">
        <v>0</v>
      </c>
      <c r="CJ673">
        <v>0</v>
      </c>
      <c r="CK673">
        <v>0</v>
      </c>
      <c r="CL673">
        <v>0</v>
      </c>
      <c r="CN673" t="s">
        <v>109</v>
      </c>
      <c r="CO673" t="s">
        <v>110</v>
      </c>
      <c r="CP673" t="s">
        <v>111</v>
      </c>
      <c r="CQ673">
        <v>4160512</v>
      </c>
      <c r="CR673" t="s">
        <v>1957</v>
      </c>
      <c r="CS673" t="s">
        <v>1958</v>
      </c>
      <c r="CT673">
        <v>673</v>
      </c>
    </row>
    <row r="674" spans="1:98">
      <c r="A674">
        <v>673</v>
      </c>
      <c r="B674" t="s">
        <v>114</v>
      </c>
      <c r="C674">
        <v>28</v>
      </c>
      <c r="D674" t="s">
        <v>115</v>
      </c>
      <c r="E674" t="s">
        <v>162</v>
      </c>
      <c r="F674" t="s">
        <v>144</v>
      </c>
      <c r="G674" t="s">
        <v>101</v>
      </c>
      <c r="H674" t="s">
        <v>1288</v>
      </c>
      <c r="I674" t="s">
        <v>1959</v>
      </c>
      <c r="U674" t="s">
        <v>187</v>
      </c>
      <c r="AG674" t="s">
        <v>120</v>
      </c>
      <c r="AH674" t="s">
        <v>335</v>
      </c>
      <c r="AI674">
        <v>0</v>
      </c>
      <c r="AJ674">
        <v>1</v>
      </c>
      <c r="AK674">
        <v>0</v>
      </c>
      <c r="AL674">
        <v>1</v>
      </c>
      <c r="AM674">
        <v>0</v>
      </c>
      <c r="AN674">
        <v>1</v>
      </c>
      <c r="AO674">
        <v>1</v>
      </c>
      <c r="AP674">
        <v>1</v>
      </c>
      <c r="BA674" t="s">
        <v>107</v>
      </c>
      <c r="BB674" t="e">
        <f ca="1">- Very Useful _xludf.and provides a job opportunity _xludf.right away.</f>
        <v>#NAME?</v>
      </c>
      <c r="BD674" t="e">
        <f ca="1">- Project Management / Accountancy</f>
        <v>#NAME?</v>
      </c>
      <c r="BE674">
        <v>0</v>
      </c>
      <c r="BF674">
        <v>0</v>
      </c>
      <c r="BG674">
        <v>1</v>
      </c>
      <c r="BH674">
        <v>0</v>
      </c>
      <c r="BI674">
        <v>0</v>
      </c>
      <c r="BJ674">
        <v>0</v>
      </c>
      <c r="BK674">
        <v>0</v>
      </c>
      <c r="BL674">
        <v>0</v>
      </c>
      <c r="BN674" t="s">
        <v>106</v>
      </c>
      <c r="BO674" t="s">
        <v>249</v>
      </c>
      <c r="BX674" t="s">
        <v>179</v>
      </c>
      <c r="BY674" t="e">
        <f ca="1">- Very Useful, as good as a regular degree</f>
        <v>#NAME?</v>
      </c>
      <c r="BZ674">
        <v>0</v>
      </c>
      <c r="CA674">
        <v>0</v>
      </c>
      <c r="CB674">
        <v>1</v>
      </c>
      <c r="CC674">
        <v>0</v>
      </c>
      <c r="CD674">
        <v>0</v>
      </c>
      <c r="CE674" t="e">
        <f ca="1">- Facebook groups/pages DUBARAH - Friends</f>
        <v>#NAME?</v>
      </c>
      <c r="CF674">
        <v>1</v>
      </c>
      <c r="CG674">
        <v>1</v>
      </c>
      <c r="CH674">
        <v>0</v>
      </c>
      <c r="CI674">
        <v>0</v>
      </c>
      <c r="CJ674">
        <v>0</v>
      </c>
      <c r="CK674">
        <v>1</v>
      </c>
      <c r="CL674">
        <v>0</v>
      </c>
      <c r="CN674" t="s">
        <v>109</v>
      </c>
      <c r="CO674" t="s">
        <v>110</v>
      </c>
      <c r="CP674" t="s">
        <v>111</v>
      </c>
      <c r="CQ674">
        <v>4160657</v>
      </c>
      <c r="CR674" s="1" t="s">
        <v>1960</v>
      </c>
      <c r="CS674" t="s">
        <v>1961</v>
      </c>
      <c r="CT674">
        <v>674</v>
      </c>
    </row>
    <row r="675" spans="1:98">
      <c r="A675">
        <v>674</v>
      </c>
      <c r="B675" t="s">
        <v>143</v>
      </c>
      <c r="C675">
        <v>20</v>
      </c>
      <c r="D675" t="s">
        <v>98</v>
      </c>
      <c r="E675" t="s">
        <v>177</v>
      </c>
      <c r="F675" t="s">
        <v>100</v>
      </c>
      <c r="G675" t="s">
        <v>117</v>
      </c>
      <c r="J675" t="s">
        <v>366</v>
      </c>
      <c r="K675">
        <v>0</v>
      </c>
      <c r="L675">
        <v>0</v>
      </c>
      <c r="M675">
        <v>1</v>
      </c>
      <c r="N675">
        <v>0</v>
      </c>
      <c r="O675">
        <v>0</v>
      </c>
      <c r="P675">
        <v>1</v>
      </c>
      <c r="Q675">
        <v>0</v>
      </c>
      <c r="R675">
        <v>0</v>
      </c>
      <c r="X675" t="s">
        <v>197</v>
      </c>
      <c r="Y675">
        <v>1</v>
      </c>
      <c r="Z675">
        <v>0</v>
      </c>
      <c r="AA675">
        <v>0</v>
      </c>
      <c r="AB675">
        <v>1</v>
      </c>
      <c r="AC675">
        <v>0</v>
      </c>
      <c r="AD675">
        <v>0</v>
      </c>
      <c r="AE675">
        <v>0</v>
      </c>
      <c r="AG675" t="s">
        <v>120</v>
      </c>
      <c r="AH675" t="s">
        <v>216</v>
      </c>
      <c r="AI675">
        <v>0</v>
      </c>
      <c r="AJ675">
        <v>1</v>
      </c>
      <c r="AK675">
        <v>0</v>
      </c>
      <c r="AL675">
        <v>0</v>
      </c>
      <c r="AM675">
        <v>0</v>
      </c>
      <c r="AN675">
        <v>0</v>
      </c>
      <c r="AO675">
        <v>0</v>
      </c>
      <c r="AP675">
        <v>1</v>
      </c>
      <c r="BA675" t="s">
        <v>107</v>
      </c>
      <c r="BB675" t="e">
        <f ca="1">- Very Useful _xludf.and provides a job opportunity _xludf.right away.</f>
        <v>#NAME?</v>
      </c>
      <c r="BD675" t="e">
        <f ca="1">- Project Management / Accountancy - Nursing / medical care</f>
        <v>#NAME?</v>
      </c>
      <c r="BE675">
        <v>0</v>
      </c>
      <c r="BF675">
        <v>0</v>
      </c>
      <c r="BG675">
        <v>1</v>
      </c>
      <c r="BH675">
        <v>0</v>
      </c>
      <c r="BI675">
        <v>1</v>
      </c>
      <c r="BJ675">
        <v>0</v>
      </c>
      <c r="BK675">
        <v>0</v>
      </c>
      <c r="BL675">
        <v>0</v>
      </c>
      <c r="BN675" t="s">
        <v>107</v>
      </c>
      <c r="BQ675" t="e">
        <f ca="1">- No internet connection / computer - Donâ€™t know how to _xludf.find/enroll in a suitable program</f>
        <v>#NAME?</v>
      </c>
      <c r="BR675">
        <v>0</v>
      </c>
      <c r="BS675">
        <v>0</v>
      </c>
      <c r="BT675">
        <v>1</v>
      </c>
      <c r="BU675">
        <v>1</v>
      </c>
      <c r="BV675">
        <v>0</v>
      </c>
      <c r="BW675">
        <v>0</v>
      </c>
      <c r="BX675" t="s">
        <v>108</v>
      </c>
      <c r="BY675" t="e">
        <f ca="1">- Useful but _xludf.not as good as going to university  - Difficult to access</f>
        <v>#NAME?</v>
      </c>
      <c r="BZ675">
        <v>1</v>
      </c>
      <c r="CA675">
        <v>0</v>
      </c>
      <c r="CB675">
        <v>0</v>
      </c>
      <c r="CC675">
        <v>1</v>
      </c>
      <c r="CD675">
        <v>0</v>
      </c>
      <c r="CE675" t="e">
        <f ca="1">- Friends - Teachers</f>
        <v>#NAME?</v>
      </c>
      <c r="CF675">
        <v>1</v>
      </c>
      <c r="CG675">
        <v>0</v>
      </c>
      <c r="CH675">
        <v>1</v>
      </c>
      <c r="CI675">
        <v>0</v>
      </c>
      <c r="CJ675">
        <v>0</v>
      </c>
      <c r="CK675">
        <v>0</v>
      </c>
      <c r="CL675">
        <v>0</v>
      </c>
      <c r="CN675" t="s">
        <v>109</v>
      </c>
      <c r="CO675" t="s">
        <v>110</v>
      </c>
      <c r="CP675" t="s">
        <v>111</v>
      </c>
      <c r="CQ675">
        <v>4160755</v>
      </c>
      <c r="CR675" t="s">
        <v>1962</v>
      </c>
      <c r="CS675" t="s">
        <v>1963</v>
      </c>
      <c r="CT675">
        <v>675</v>
      </c>
    </row>
    <row r="676" spans="1:98">
      <c r="A676">
        <v>675</v>
      </c>
      <c r="B676" t="s">
        <v>114</v>
      </c>
      <c r="C676">
        <v>24</v>
      </c>
      <c r="D676" t="s">
        <v>115</v>
      </c>
      <c r="E676" t="s">
        <v>151</v>
      </c>
      <c r="F676" t="s">
        <v>100</v>
      </c>
      <c r="G676" t="s">
        <v>117</v>
      </c>
      <c r="J676" t="s">
        <v>334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1</v>
      </c>
      <c r="R676">
        <v>1</v>
      </c>
      <c r="X676" t="s">
        <v>197</v>
      </c>
      <c r="Y676">
        <v>1</v>
      </c>
      <c r="Z676">
        <v>0</v>
      </c>
      <c r="AA676">
        <v>0</v>
      </c>
      <c r="AB676">
        <v>1</v>
      </c>
      <c r="AC676">
        <v>0</v>
      </c>
      <c r="AD676">
        <v>0</v>
      </c>
      <c r="AE676">
        <v>0</v>
      </c>
      <c r="AG676" t="s">
        <v>120</v>
      </c>
      <c r="AH676" t="s">
        <v>216</v>
      </c>
      <c r="AI676">
        <v>0</v>
      </c>
      <c r="AJ676">
        <v>1</v>
      </c>
      <c r="AK676">
        <v>0</v>
      </c>
      <c r="AL676">
        <v>0</v>
      </c>
      <c r="AM676">
        <v>0</v>
      </c>
      <c r="AN676">
        <v>0</v>
      </c>
      <c r="AO676">
        <v>0</v>
      </c>
      <c r="AP676">
        <v>1</v>
      </c>
      <c r="BA676" t="s">
        <v>107</v>
      </c>
      <c r="BB676" t="e">
        <f ca="1">- Useful but _xludf.not as good as a regular degree</f>
        <v>#NAME?</v>
      </c>
      <c r="BD676" t="e">
        <f ca="1">- Mechanics _xludf.and machinery- Project Management / Accountancy</f>
        <v>#NAME?</v>
      </c>
      <c r="BE676">
        <v>0</v>
      </c>
      <c r="BF676">
        <v>0</v>
      </c>
      <c r="BG676">
        <v>1</v>
      </c>
      <c r="BH676">
        <v>0</v>
      </c>
      <c r="BI676">
        <v>0</v>
      </c>
      <c r="BJ676">
        <v>0</v>
      </c>
      <c r="BK676">
        <v>1</v>
      </c>
      <c r="BL676">
        <v>0</v>
      </c>
      <c r="BN676" t="s">
        <v>107</v>
      </c>
      <c r="BQ676" t="e">
        <f ca="1">- Cannot afford The courses - Donâ€™t know how to _xludf.find/enroll in a suitable program</f>
        <v>#NAME?</v>
      </c>
      <c r="BR676">
        <v>0</v>
      </c>
      <c r="BS676">
        <v>0</v>
      </c>
      <c r="BT676">
        <v>0</v>
      </c>
      <c r="BU676">
        <v>1</v>
      </c>
      <c r="BV676">
        <v>1</v>
      </c>
      <c r="BW676">
        <v>0</v>
      </c>
      <c r="BX676" t="s">
        <v>108</v>
      </c>
      <c r="BY676" t="e">
        <f ca="1">- Useful but _xludf.not as good as going to university</f>
        <v>#NAME?</v>
      </c>
      <c r="BZ676">
        <v>1</v>
      </c>
      <c r="CA676">
        <v>0</v>
      </c>
      <c r="CB676">
        <v>0</v>
      </c>
      <c r="CC676">
        <v>0</v>
      </c>
      <c r="CD676">
        <v>0</v>
      </c>
      <c r="CE676" t="e">
        <f ca="1">- Facebook groups/pages  - Friends</f>
        <v>#NAME?</v>
      </c>
      <c r="CF676">
        <v>1</v>
      </c>
      <c r="CG676">
        <v>0</v>
      </c>
      <c r="CH676">
        <v>0</v>
      </c>
      <c r="CI676">
        <v>0</v>
      </c>
      <c r="CJ676">
        <v>0</v>
      </c>
      <c r="CK676">
        <v>1</v>
      </c>
      <c r="CL676">
        <v>0</v>
      </c>
      <c r="CN676" t="s">
        <v>109</v>
      </c>
      <c r="CO676" t="s">
        <v>110</v>
      </c>
      <c r="CP676" t="s">
        <v>111</v>
      </c>
      <c r="CQ676">
        <v>4160820</v>
      </c>
      <c r="CR676" t="s">
        <v>1964</v>
      </c>
      <c r="CS676" t="s">
        <v>1965</v>
      </c>
      <c r="CT676">
        <v>676</v>
      </c>
    </row>
    <row r="677" spans="1:98">
      <c r="A677">
        <v>676</v>
      </c>
      <c r="B677" t="s">
        <v>97</v>
      </c>
      <c r="C677">
        <v>24</v>
      </c>
      <c r="D677" t="s">
        <v>115</v>
      </c>
      <c r="E677" t="s">
        <v>133</v>
      </c>
      <c r="F677" t="s">
        <v>144</v>
      </c>
      <c r="G677" t="s">
        <v>117</v>
      </c>
      <c r="J677" t="s">
        <v>118</v>
      </c>
      <c r="K677">
        <v>0</v>
      </c>
      <c r="L677">
        <v>0</v>
      </c>
      <c r="M677">
        <v>0</v>
      </c>
      <c r="N677">
        <v>1</v>
      </c>
      <c r="O677">
        <v>0</v>
      </c>
      <c r="P677">
        <v>0</v>
      </c>
      <c r="Q677">
        <v>0</v>
      </c>
      <c r="R677">
        <v>0</v>
      </c>
      <c r="X677" t="s">
        <v>1427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G677" t="s">
        <v>120</v>
      </c>
      <c r="AH677" t="s">
        <v>239</v>
      </c>
      <c r="AI677">
        <v>0</v>
      </c>
      <c r="AJ677">
        <v>1</v>
      </c>
      <c r="AK677">
        <v>0</v>
      </c>
      <c r="AL677">
        <v>1</v>
      </c>
      <c r="AM677">
        <v>0</v>
      </c>
      <c r="AN677">
        <v>1</v>
      </c>
      <c r="AO677">
        <v>1</v>
      </c>
      <c r="AP677">
        <v>0</v>
      </c>
      <c r="BA677" t="s">
        <v>107</v>
      </c>
      <c r="BB677" t="e">
        <f ca="1">- Very Useful _xludf.and provides a job opportunity _xludf.right away.</f>
        <v>#NAME?</v>
      </c>
      <c r="BD677" t="e">
        <f ca="1">- Project Management / Accountancy - Tourism / Restaurant _xludf.and hotel Management</f>
        <v>#NAME?</v>
      </c>
      <c r="BE677">
        <v>0</v>
      </c>
      <c r="BF677">
        <v>0</v>
      </c>
      <c r="BG677">
        <v>1</v>
      </c>
      <c r="BH677">
        <v>1</v>
      </c>
      <c r="BI677">
        <v>0</v>
      </c>
      <c r="BJ677">
        <v>0</v>
      </c>
      <c r="BK677">
        <v>0</v>
      </c>
      <c r="BL677">
        <v>0</v>
      </c>
      <c r="BN677" t="s">
        <v>107</v>
      </c>
      <c r="BQ677" t="e">
        <f ca="1">- Donâ€™t know how to _xludf.find/enroll in a suitable program</f>
        <v>#NAME?</v>
      </c>
      <c r="BR677">
        <v>0</v>
      </c>
      <c r="BS677">
        <v>0</v>
      </c>
      <c r="BT677">
        <v>0</v>
      </c>
      <c r="BU677">
        <v>1</v>
      </c>
      <c r="BV677">
        <v>0</v>
      </c>
      <c r="BW677">
        <v>0</v>
      </c>
      <c r="BX677" t="s">
        <v>233</v>
      </c>
      <c r="BY677" t="s">
        <v>199</v>
      </c>
      <c r="BZ677">
        <v>1</v>
      </c>
      <c r="CA677">
        <v>0</v>
      </c>
      <c r="CB677">
        <v>0</v>
      </c>
      <c r="CC677">
        <v>0</v>
      </c>
      <c r="CD677">
        <v>1</v>
      </c>
      <c r="CE677" t="e">
        <f ca="1">- Facebook groups/pages  - Friends</f>
        <v>#NAME?</v>
      </c>
      <c r="CF677">
        <v>1</v>
      </c>
      <c r="CG677">
        <v>0</v>
      </c>
      <c r="CH677">
        <v>0</v>
      </c>
      <c r="CI677">
        <v>0</v>
      </c>
      <c r="CJ677">
        <v>0</v>
      </c>
      <c r="CK677">
        <v>1</v>
      </c>
      <c r="CL677">
        <v>0</v>
      </c>
      <c r="CN677" t="s">
        <v>109</v>
      </c>
      <c r="CO677" t="s">
        <v>110</v>
      </c>
      <c r="CP677" t="s">
        <v>111</v>
      </c>
      <c r="CQ677">
        <v>4161066</v>
      </c>
      <c r="CR677" t="s">
        <v>1966</v>
      </c>
      <c r="CS677" t="s">
        <v>1967</v>
      </c>
      <c r="CT677">
        <v>677</v>
      </c>
    </row>
    <row r="678" spans="1:98">
      <c r="A678">
        <v>677</v>
      </c>
      <c r="B678" t="s">
        <v>97</v>
      </c>
      <c r="C678">
        <v>18</v>
      </c>
      <c r="D678" t="s">
        <v>98</v>
      </c>
      <c r="E678" t="s">
        <v>151</v>
      </c>
      <c r="F678" t="s">
        <v>169</v>
      </c>
      <c r="G678" t="s">
        <v>117</v>
      </c>
      <c r="J678" t="s">
        <v>145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1</v>
      </c>
      <c r="R678">
        <v>0</v>
      </c>
      <c r="X678" t="s">
        <v>341</v>
      </c>
      <c r="Y678">
        <v>1</v>
      </c>
      <c r="Z678">
        <v>1</v>
      </c>
      <c r="AA678">
        <v>0</v>
      </c>
      <c r="AB678">
        <v>1</v>
      </c>
      <c r="AC678">
        <v>0</v>
      </c>
      <c r="AD678">
        <v>0</v>
      </c>
      <c r="AE678">
        <v>0</v>
      </c>
      <c r="AG678" t="s">
        <v>120</v>
      </c>
      <c r="AH678" t="s">
        <v>129</v>
      </c>
      <c r="AI678">
        <v>0</v>
      </c>
      <c r="AJ678">
        <v>1</v>
      </c>
      <c r="AK678">
        <v>0</v>
      </c>
      <c r="AL678">
        <v>0</v>
      </c>
      <c r="AM678">
        <v>0</v>
      </c>
      <c r="AN678">
        <v>0</v>
      </c>
      <c r="AO678">
        <v>0</v>
      </c>
      <c r="AP678">
        <v>0</v>
      </c>
      <c r="BA678" t="s">
        <v>107</v>
      </c>
      <c r="BB678" t="e">
        <f ca="1">- Useful but _xludf.not as good as a regular degree</f>
        <v>#NAME?</v>
      </c>
      <c r="BD678" t="e">
        <f ca="1">- Construction (builder, carpenter, electrician, blacksmith)   Other</f>
        <v>#NAME?</v>
      </c>
      <c r="BE678">
        <v>0</v>
      </c>
      <c r="BF678">
        <v>1</v>
      </c>
      <c r="BG678">
        <v>0</v>
      </c>
      <c r="BH678">
        <v>0</v>
      </c>
      <c r="BI678">
        <v>0</v>
      </c>
      <c r="BJ678">
        <v>1</v>
      </c>
      <c r="BK678">
        <v>0</v>
      </c>
      <c r="BL678">
        <v>0</v>
      </c>
      <c r="BM678" t="s">
        <v>1968</v>
      </c>
      <c r="BN678" t="s">
        <v>107</v>
      </c>
      <c r="BQ678" t="e">
        <f ca="1">- No internet connection / computer - _xludf.not available in _xludf.Arabic</f>
        <v>#NAME?</v>
      </c>
      <c r="BR678">
        <v>0</v>
      </c>
      <c r="BS678">
        <v>0</v>
      </c>
      <c r="BT678">
        <v>1</v>
      </c>
      <c r="BU678">
        <v>0</v>
      </c>
      <c r="BV678">
        <v>0</v>
      </c>
      <c r="BW678">
        <v>1</v>
      </c>
      <c r="BX678" t="s">
        <v>108</v>
      </c>
      <c r="BY678" t="s">
        <v>199</v>
      </c>
      <c r="BZ678">
        <v>1</v>
      </c>
      <c r="CA678">
        <v>0</v>
      </c>
      <c r="CB678">
        <v>0</v>
      </c>
      <c r="CC678">
        <v>0</v>
      </c>
      <c r="CD678">
        <v>1</v>
      </c>
      <c r="CE678" t="e">
        <f ca="1">- Facebook groups/pages  - Friends</f>
        <v>#NAME?</v>
      </c>
      <c r="CF678">
        <v>1</v>
      </c>
      <c r="CG678">
        <v>0</v>
      </c>
      <c r="CH678">
        <v>0</v>
      </c>
      <c r="CI678">
        <v>0</v>
      </c>
      <c r="CJ678">
        <v>0</v>
      </c>
      <c r="CK678">
        <v>1</v>
      </c>
      <c r="CL678">
        <v>0</v>
      </c>
      <c r="CN678" t="s">
        <v>109</v>
      </c>
      <c r="CO678" t="s">
        <v>110</v>
      </c>
      <c r="CP678" t="s">
        <v>111</v>
      </c>
      <c r="CQ678">
        <v>4161124</v>
      </c>
      <c r="CR678" t="s">
        <v>1969</v>
      </c>
      <c r="CS678" t="s">
        <v>1970</v>
      </c>
      <c r="CT678">
        <v>678</v>
      </c>
    </row>
    <row r="679" spans="1:98">
      <c r="A679">
        <v>678</v>
      </c>
      <c r="B679" t="s">
        <v>584</v>
      </c>
      <c r="C679">
        <v>28</v>
      </c>
      <c r="D679" t="s">
        <v>115</v>
      </c>
      <c r="E679" t="s">
        <v>162</v>
      </c>
      <c r="F679" t="s">
        <v>100</v>
      </c>
      <c r="G679" t="s">
        <v>101</v>
      </c>
      <c r="H679" t="s">
        <v>102</v>
      </c>
      <c r="U679" t="s">
        <v>145</v>
      </c>
      <c r="AG679" t="s">
        <v>104</v>
      </c>
      <c r="AH679" t="s">
        <v>138</v>
      </c>
      <c r="AI679">
        <v>0</v>
      </c>
      <c r="AJ679">
        <v>1</v>
      </c>
      <c r="AK679">
        <v>0</v>
      </c>
      <c r="AL679">
        <v>1</v>
      </c>
      <c r="AM679">
        <v>1</v>
      </c>
      <c r="AN679">
        <v>0</v>
      </c>
      <c r="AO679">
        <v>0</v>
      </c>
      <c r="AP679">
        <v>1</v>
      </c>
      <c r="BA679" t="s">
        <v>106</v>
      </c>
      <c r="BB679" t="e">
        <f ca="1">- Very Useful _xludf.and provides a job opportunity _xludf.right away.</f>
        <v>#NAME?</v>
      </c>
      <c r="BD679" t="e">
        <f ca="1">- Project Management / Accountancy</f>
        <v>#NAME?</v>
      </c>
      <c r="BE679">
        <v>0</v>
      </c>
      <c r="BF679">
        <v>0</v>
      </c>
      <c r="BG679">
        <v>1</v>
      </c>
      <c r="BH679">
        <v>0</v>
      </c>
      <c r="BI679">
        <v>0</v>
      </c>
      <c r="BJ679">
        <v>0</v>
      </c>
      <c r="BK679">
        <v>0</v>
      </c>
      <c r="BL679">
        <v>0</v>
      </c>
      <c r="BN679" t="s">
        <v>107</v>
      </c>
      <c r="BQ679" t="e">
        <f ca="1">- _xludf.not available in subjects I want to study - Cannot afford The courses</f>
        <v>#NAME?</v>
      </c>
      <c r="BR679">
        <v>1</v>
      </c>
      <c r="BS679">
        <v>0</v>
      </c>
      <c r="BT679">
        <v>0</v>
      </c>
      <c r="BU679">
        <v>0</v>
      </c>
      <c r="BV679">
        <v>1</v>
      </c>
      <c r="BW679">
        <v>0</v>
      </c>
      <c r="BX679" t="s">
        <v>108</v>
      </c>
      <c r="BY679" t="e">
        <f ca="1">- Useful but _xludf.not as good as going to university</f>
        <v>#NAME?</v>
      </c>
      <c r="BZ679">
        <v>1</v>
      </c>
      <c r="CA679">
        <v>0</v>
      </c>
      <c r="CB679">
        <v>0</v>
      </c>
      <c r="CC679">
        <v>0</v>
      </c>
      <c r="CD679">
        <v>0</v>
      </c>
      <c r="CE679" t="e">
        <f ca="1">- Al-Fanar Media - Facebook groups/pages  - Teachers</f>
        <v>#NAME?</v>
      </c>
      <c r="CF679">
        <v>0</v>
      </c>
      <c r="CG679">
        <v>0</v>
      </c>
      <c r="CH679">
        <v>1</v>
      </c>
      <c r="CI679">
        <v>1</v>
      </c>
      <c r="CJ679">
        <v>0</v>
      </c>
      <c r="CK679">
        <v>1</v>
      </c>
      <c r="CL679">
        <v>0</v>
      </c>
      <c r="CN679" t="s">
        <v>109</v>
      </c>
      <c r="CO679" t="s">
        <v>110</v>
      </c>
      <c r="CP679" t="s">
        <v>111</v>
      </c>
      <c r="CQ679">
        <v>4161253</v>
      </c>
      <c r="CR679" t="s">
        <v>1971</v>
      </c>
      <c r="CS679" t="s">
        <v>1972</v>
      </c>
      <c r="CT679">
        <v>679</v>
      </c>
    </row>
    <row r="680" spans="1:98">
      <c r="A680">
        <v>679</v>
      </c>
      <c r="B680" t="s">
        <v>97</v>
      </c>
      <c r="C680">
        <v>24</v>
      </c>
      <c r="D680" t="s">
        <v>115</v>
      </c>
      <c r="E680" t="s">
        <v>162</v>
      </c>
      <c r="F680" t="s">
        <v>100</v>
      </c>
      <c r="G680" t="s">
        <v>117</v>
      </c>
      <c r="J680" t="s">
        <v>208</v>
      </c>
      <c r="K680">
        <v>0</v>
      </c>
      <c r="L680">
        <v>0</v>
      </c>
      <c r="M680">
        <v>1</v>
      </c>
      <c r="N680">
        <v>0</v>
      </c>
      <c r="O680">
        <v>0</v>
      </c>
      <c r="P680">
        <v>0</v>
      </c>
      <c r="Q680">
        <v>1</v>
      </c>
      <c r="R680">
        <v>0</v>
      </c>
      <c r="X680" t="s">
        <v>272</v>
      </c>
      <c r="Y680">
        <v>0</v>
      </c>
      <c r="Z680">
        <v>0</v>
      </c>
      <c r="AA680">
        <v>0</v>
      </c>
      <c r="AB680">
        <v>0</v>
      </c>
      <c r="AC680">
        <v>1</v>
      </c>
      <c r="AD680">
        <v>1</v>
      </c>
      <c r="AE680">
        <v>0</v>
      </c>
      <c r="AG680" t="s">
        <v>120</v>
      </c>
      <c r="AH680" t="s">
        <v>105</v>
      </c>
      <c r="AI680">
        <v>0</v>
      </c>
      <c r="AJ680">
        <v>1</v>
      </c>
      <c r="AK680">
        <v>0</v>
      </c>
      <c r="AL680">
        <v>1</v>
      </c>
      <c r="AM680">
        <v>0</v>
      </c>
      <c r="AN680">
        <v>0</v>
      </c>
      <c r="AO680">
        <v>0</v>
      </c>
      <c r="AP680">
        <v>1</v>
      </c>
      <c r="BA680" t="s">
        <v>107</v>
      </c>
      <c r="BB680" t="e">
        <f ca="1">- Useful but _xludf.not as good as a regular degree</f>
        <v>#NAME?</v>
      </c>
      <c r="BD680" t="e">
        <f ca="1">- Construction (builder, carpenter, electrician, blacksmith)</f>
        <v>#NAME?</v>
      </c>
      <c r="BE680">
        <v>0</v>
      </c>
      <c r="BF680">
        <v>0</v>
      </c>
      <c r="BG680">
        <v>0</v>
      </c>
      <c r="BH680">
        <v>0</v>
      </c>
      <c r="BI680">
        <v>0</v>
      </c>
      <c r="BJ680">
        <v>1</v>
      </c>
      <c r="BK680">
        <v>0</v>
      </c>
      <c r="BL680">
        <v>0</v>
      </c>
      <c r="BN680" t="s">
        <v>107</v>
      </c>
      <c r="BQ680" t="e">
        <f ca="1">- Do _xludf.not _xludf.count towards a recognized qualification - Donâ€™t know how to _xludf.find/enroll in a suitable program</f>
        <v>#NAME?</v>
      </c>
      <c r="BR680">
        <v>0</v>
      </c>
      <c r="BS680">
        <v>1</v>
      </c>
      <c r="BT680">
        <v>0</v>
      </c>
      <c r="BU680">
        <v>1</v>
      </c>
      <c r="BV680">
        <v>0</v>
      </c>
      <c r="BW680">
        <v>0</v>
      </c>
      <c r="BX680" t="s">
        <v>108</v>
      </c>
      <c r="BY680" t="s">
        <v>199</v>
      </c>
      <c r="BZ680">
        <v>1</v>
      </c>
      <c r="CA680">
        <v>0</v>
      </c>
      <c r="CB680">
        <v>0</v>
      </c>
      <c r="CC680">
        <v>0</v>
      </c>
      <c r="CD680">
        <v>1</v>
      </c>
      <c r="CE680" t="e">
        <f ca="1">- Friends</f>
        <v>#NAME?</v>
      </c>
      <c r="CF680">
        <v>1</v>
      </c>
      <c r="CG680">
        <v>0</v>
      </c>
      <c r="CH680">
        <v>0</v>
      </c>
      <c r="CI680">
        <v>0</v>
      </c>
      <c r="CJ680">
        <v>0</v>
      </c>
      <c r="CK680">
        <v>0</v>
      </c>
      <c r="CL680">
        <v>0</v>
      </c>
      <c r="CN680" t="s">
        <v>109</v>
      </c>
      <c r="CO680" t="s">
        <v>110</v>
      </c>
      <c r="CP680" t="s">
        <v>111</v>
      </c>
      <c r="CQ680">
        <v>4161317</v>
      </c>
      <c r="CR680" t="s">
        <v>1973</v>
      </c>
      <c r="CS680" t="s">
        <v>1974</v>
      </c>
      <c r="CT680">
        <v>680</v>
      </c>
    </row>
    <row r="681" spans="1:98">
      <c r="A681">
        <v>680</v>
      </c>
      <c r="B681" t="s">
        <v>1975</v>
      </c>
      <c r="C681">
        <v>21</v>
      </c>
      <c r="D681" t="s">
        <v>115</v>
      </c>
      <c r="E681" t="s">
        <v>156</v>
      </c>
      <c r="F681" t="s">
        <v>169</v>
      </c>
      <c r="G681" t="s">
        <v>207</v>
      </c>
      <c r="J681" t="s">
        <v>334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1</v>
      </c>
      <c r="R681">
        <v>1</v>
      </c>
      <c r="X681" t="s">
        <v>1146</v>
      </c>
      <c r="Y681">
        <v>1</v>
      </c>
      <c r="Z681">
        <v>0</v>
      </c>
      <c r="AA681">
        <v>0</v>
      </c>
      <c r="AB681">
        <v>1</v>
      </c>
      <c r="AC681">
        <v>0</v>
      </c>
      <c r="AD681">
        <v>1</v>
      </c>
      <c r="AE681">
        <v>0</v>
      </c>
      <c r="AG681" t="s">
        <v>128</v>
      </c>
      <c r="AH681" t="s">
        <v>129</v>
      </c>
      <c r="AI681">
        <v>0</v>
      </c>
      <c r="AJ681">
        <v>1</v>
      </c>
      <c r="AK681">
        <v>0</v>
      </c>
      <c r="AL681">
        <v>0</v>
      </c>
      <c r="AM681">
        <v>0</v>
      </c>
      <c r="AN681">
        <v>0</v>
      </c>
      <c r="AO681">
        <v>0</v>
      </c>
      <c r="AP681">
        <v>0</v>
      </c>
      <c r="BA681" t="s">
        <v>107</v>
      </c>
      <c r="BB681" t="e">
        <f ca="1">- Useful but _xludf.not as good as a regular degree</f>
        <v>#NAME?</v>
      </c>
      <c r="BD681" t="e">
        <f ca="1">- Project Management / Accountancy   Other</f>
        <v>#NAME?</v>
      </c>
      <c r="BE681">
        <v>0</v>
      </c>
      <c r="BF681">
        <v>1</v>
      </c>
      <c r="BG681">
        <v>1</v>
      </c>
      <c r="BH681">
        <v>0</v>
      </c>
      <c r="BI681">
        <v>0</v>
      </c>
      <c r="BJ681">
        <v>0</v>
      </c>
      <c r="BK681">
        <v>0</v>
      </c>
      <c r="BL681">
        <v>0</v>
      </c>
      <c r="BM681" t="s">
        <v>1976</v>
      </c>
      <c r="BN681" t="s">
        <v>106</v>
      </c>
      <c r="BO681" t="s">
        <v>164</v>
      </c>
      <c r="BX681" t="s">
        <v>108</v>
      </c>
      <c r="BY681" t="s">
        <v>199</v>
      </c>
      <c r="BZ681">
        <v>1</v>
      </c>
      <c r="CA681">
        <v>0</v>
      </c>
      <c r="CB681">
        <v>0</v>
      </c>
      <c r="CC681">
        <v>0</v>
      </c>
      <c r="CD681">
        <v>1</v>
      </c>
      <c r="CE681" t="e">
        <f ca="1">- Facebook groups/pages</f>
        <v>#NAME?</v>
      </c>
      <c r="CF681">
        <v>0</v>
      </c>
      <c r="CG681">
        <v>0</v>
      </c>
      <c r="CH681">
        <v>0</v>
      </c>
      <c r="CI681">
        <v>0</v>
      </c>
      <c r="CJ681">
        <v>0</v>
      </c>
      <c r="CK681">
        <v>1</v>
      </c>
      <c r="CL681">
        <v>0</v>
      </c>
      <c r="CN681" t="s">
        <v>109</v>
      </c>
      <c r="CO681" t="s">
        <v>110</v>
      </c>
      <c r="CP681" t="s">
        <v>111</v>
      </c>
      <c r="CQ681">
        <v>4162267</v>
      </c>
      <c r="CR681" t="s">
        <v>1977</v>
      </c>
      <c r="CS681" t="s">
        <v>1978</v>
      </c>
      <c r="CT681">
        <v>681</v>
      </c>
    </row>
    <row r="682" spans="1:98">
      <c r="A682">
        <v>681</v>
      </c>
      <c r="B682" t="s">
        <v>245</v>
      </c>
      <c r="C682">
        <v>22</v>
      </c>
      <c r="D682" t="s">
        <v>115</v>
      </c>
      <c r="E682" t="s">
        <v>177</v>
      </c>
      <c r="F682" t="s">
        <v>169</v>
      </c>
      <c r="G682" t="s">
        <v>117</v>
      </c>
      <c r="J682" t="s">
        <v>118</v>
      </c>
      <c r="K682">
        <v>0</v>
      </c>
      <c r="L682">
        <v>0</v>
      </c>
      <c r="M682">
        <v>0</v>
      </c>
      <c r="N682">
        <v>1</v>
      </c>
      <c r="O682">
        <v>0</v>
      </c>
      <c r="P682">
        <v>0</v>
      </c>
      <c r="Q682">
        <v>0</v>
      </c>
      <c r="R682">
        <v>0</v>
      </c>
      <c r="X682" t="s">
        <v>327</v>
      </c>
      <c r="Y682">
        <v>0</v>
      </c>
      <c r="Z682">
        <v>1</v>
      </c>
      <c r="AA682">
        <v>0</v>
      </c>
      <c r="AB682">
        <v>0</v>
      </c>
      <c r="AC682">
        <v>0</v>
      </c>
      <c r="AD682">
        <v>0</v>
      </c>
      <c r="AE682">
        <v>0</v>
      </c>
      <c r="AG682" t="s">
        <v>120</v>
      </c>
      <c r="AH682" t="s">
        <v>184</v>
      </c>
      <c r="AI682">
        <v>1</v>
      </c>
      <c r="AJ682">
        <v>0</v>
      </c>
      <c r="AK682">
        <v>0</v>
      </c>
      <c r="AL682">
        <v>0</v>
      </c>
      <c r="AM682">
        <v>0</v>
      </c>
      <c r="AN682">
        <v>0</v>
      </c>
      <c r="AO682">
        <v>0</v>
      </c>
      <c r="AP682">
        <v>0</v>
      </c>
      <c r="AR682" t="s">
        <v>107</v>
      </c>
      <c r="AS682" t="e">
        <f ca="1">- Have to go in person but can _xludf.not go _xludf.for security reasons</f>
        <v>#NAME?</v>
      </c>
      <c r="AT682">
        <v>0</v>
      </c>
      <c r="AU682">
        <v>1</v>
      </c>
      <c r="AV682">
        <v>0</v>
      </c>
      <c r="AW682">
        <v>0</v>
      </c>
      <c r="AX682">
        <v>0</v>
      </c>
      <c r="AY682">
        <v>0</v>
      </c>
      <c r="BA682" t="s">
        <v>107</v>
      </c>
      <c r="BB682" t="e">
        <f ca="1">- Useful but _xludf.not as good as a regular degree</f>
        <v>#NAME?</v>
      </c>
      <c r="BD682" t="e">
        <f ca="1">- Construction (builder, carpenter, electrician, blacksmith)   Other</f>
        <v>#NAME?</v>
      </c>
      <c r="BE682">
        <v>0</v>
      </c>
      <c r="BF682">
        <v>1</v>
      </c>
      <c r="BG682">
        <v>0</v>
      </c>
      <c r="BH682">
        <v>0</v>
      </c>
      <c r="BI682">
        <v>0</v>
      </c>
      <c r="BJ682">
        <v>1</v>
      </c>
      <c r="BK682">
        <v>0</v>
      </c>
      <c r="BL682">
        <v>0</v>
      </c>
      <c r="BM682" s="2" t="s">
        <v>1979</v>
      </c>
      <c r="BN682" t="s">
        <v>107</v>
      </c>
      <c r="BQ682" t="e">
        <f ca="1">- Donâ€™t know how to _xludf.find/enroll in a suitable program</f>
        <v>#NAME?</v>
      </c>
      <c r="BR682">
        <v>0</v>
      </c>
      <c r="BS682">
        <v>0</v>
      </c>
      <c r="BT682">
        <v>0</v>
      </c>
      <c r="BU682">
        <v>1</v>
      </c>
      <c r="BV682">
        <v>0</v>
      </c>
      <c r="BW682">
        <v>0</v>
      </c>
      <c r="BX682" t="s">
        <v>233</v>
      </c>
      <c r="BY682" t="e">
        <f ca="1">- Useful but _xludf.not as good as going to university</f>
        <v>#NAME?</v>
      </c>
      <c r="BZ682">
        <v>1</v>
      </c>
      <c r="CA682">
        <v>0</v>
      </c>
      <c r="CB682">
        <v>0</v>
      </c>
      <c r="CC682">
        <v>0</v>
      </c>
      <c r="CD682">
        <v>0</v>
      </c>
      <c r="CE682" t="e">
        <f ca="1">- Facebook groups/pages  - Teachers</f>
        <v>#NAME?</v>
      </c>
      <c r="CF682">
        <v>0</v>
      </c>
      <c r="CG682">
        <v>0</v>
      </c>
      <c r="CH682">
        <v>1</v>
      </c>
      <c r="CI682">
        <v>0</v>
      </c>
      <c r="CJ682">
        <v>0</v>
      </c>
      <c r="CK682">
        <v>1</v>
      </c>
      <c r="CL682">
        <v>0</v>
      </c>
      <c r="CN682" t="s">
        <v>109</v>
      </c>
      <c r="CO682" t="s">
        <v>110</v>
      </c>
      <c r="CP682" t="s">
        <v>111</v>
      </c>
      <c r="CQ682">
        <v>4162487</v>
      </c>
      <c r="CR682" t="s">
        <v>1980</v>
      </c>
      <c r="CS682" t="s">
        <v>1981</v>
      </c>
      <c r="CT682">
        <v>682</v>
      </c>
    </row>
    <row r="683" spans="1:98">
      <c r="A683">
        <v>682</v>
      </c>
      <c r="B683" t="s">
        <v>167</v>
      </c>
      <c r="C683">
        <v>27</v>
      </c>
      <c r="D683" t="s">
        <v>115</v>
      </c>
      <c r="E683" t="s">
        <v>451</v>
      </c>
      <c r="F683" t="s">
        <v>100</v>
      </c>
      <c r="G683" t="s">
        <v>117</v>
      </c>
      <c r="J683" t="s">
        <v>254</v>
      </c>
      <c r="K683">
        <v>0</v>
      </c>
      <c r="L683">
        <v>0</v>
      </c>
      <c r="M683">
        <v>0</v>
      </c>
      <c r="N683">
        <v>1</v>
      </c>
      <c r="O683">
        <v>1</v>
      </c>
      <c r="P683">
        <v>0</v>
      </c>
      <c r="Q683">
        <v>0</v>
      </c>
      <c r="R683">
        <v>0</v>
      </c>
      <c r="X683" t="s">
        <v>263</v>
      </c>
      <c r="Y683">
        <v>1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G683" t="s">
        <v>120</v>
      </c>
      <c r="AH683" t="s">
        <v>216</v>
      </c>
      <c r="AI683">
        <v>0</v>
      </c>
      <c r="AJ683">
        <v>1</v>
      </c>
      <c r="AK683">
        <v>0</v>
      </c>
      <c r="AL683">
        <v>0</v>
      </c>
      <c r="AM683">
        <v>0</v>
      </c>
      <c r="AN683">
        <v>0</v>
      </c>
      <c r="AO683">
        <v>0</v>
      </c>
      <c r="AP683">
        <v>1</v>
      </c>
      <c r="BA683" t="s">
        <v>107</v>
      </c>
      <c r="BB683" t="e">
        <f ca="1">- Very Useful _xludf.and provides a job opportunity _xludf.right away.</f>
        <v>#NAME?</v>
      </c>
      <c r="BD683" t="e">
        <f ca="1">- Project Management / Accountancy</f>
        <v>#NAME?</v>
      </c>
      <c r="BE683">
        <v>0</v>
      </c>
      <c r="BF683">
        <v>0</v>
      </c>
      <c r="BG683">
        <v>1</v>
      </c>
      <c r="BH683">
        <v>0</v>
      </c>
      <c r="BI683">
        <v>0</v>
      </c>
      <c r="BJ683">
        <v>0</v>
      </c>
      <c r="BK683">
        <v>0</v>
      </c>
      <c r="BL683">
        <v>0</v>
      </c>
      <c r="BN683" t="s">
        <v>107</v>
      </c>
      <c r="BQ683" t="e">
        <f ca="1">- Donâ€™t know how to _xludf.find/enroll in a suitable program</f>
        <v>#NAME?</v>
      </c>
      <c r="BR683">
        <v>0</v>
      </c>
      <c r="BS683">
        <v>0</v>
      </c>
      <c r="BT683">
        <v>0</v>
      </c>
      <c r="BU683">
        <v>1</v>
      </c>
      <c r="BV683">
        <v>0</v>
      </c>
      <c r="BW683">
        <v>0</v>
      </c>
      <c r="BX683" t="s">
        <v>233</v>
      </c>
      <c r="BY683" t="e">
        <f ca="1">- Useful but _xludf.not as good as going to university</f>
        <v>#NAME?</v>
      </c>
      <c r="BZ683">
        <v>1</v>
      </c>
      <c r="CA683">
        <v>0</v>
      </c>
      <c r="CB683">
        <v>0</v>
      </c>
      <c r="CC683">
        <v>0</v>
      </c>
      <c r="CD683">
        <v>0</v>
      </c>
      <c r="CE683" t="e">
        <f ca="1">- Facebook groups/pages DUBARAH</f>
        <v>#NAME?</v>
      </c>
      <c r="CF683">
        <v>0</v>
      </c>
      <c r="CG683">
        <v>1</v>
      </c>
      <c r="CH683">
        <v>0</v>
      </c>
      <c r="CI683">
        <v>0</v>
      </c>
      <c r="CJ683">
        <v>0</v>
      </c>
      <c r="CK683">
        <v>1</v>
      </c>
      <c r="CL683">
        <v>0</v>
      </c>
      <c r="CN683" t="s">
        <v>109</v>
      </c>
      <c r="CO683" t="s">
        <v>110</v>
      </c>
      <c r="CP683" t="s">
        <v>111</v>
      </c>
      <c r="CQ683">
        <v>4165368</v>
      </c>
      <c r="CR683" t="s">
        <v>1982</v>
      </c>
      <c r="CS683" t="s">
        <v>1983</v>
      </c>
      <c r="CT683">
        <v>683</v>
      </c>
    </row>
    <row r="684" spans="1:98">
      <c r="A684">
        <v>683</v>
      </c>
      <c r="B684" t="s">
        <v>167</v>
      </c>
      <c r="C684">
        <v>26</v>
      </c>
      <c r="D684" t="s">
        <v>98</v>
      </c>
      <c r="E684" t="s">
        <v>133</v>
      </c>
      <c r="F684" t="s">
        <v>100</v>
      </c>
      <c r="G684" t="s">
        <v>117</v>
      </c>
      <c r="J684" t="s">
        <v>334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1</v>
      </c>
      <c r="R684">
        <v>1</v>
      </c>
      <c r="X684" t="s">
        <v>209</v>
      </c>
      <c r="Y684">
        <v>0</v>
      </c>
      <c r="Z684">
        <v>0</v>
      </c>
      <c r="AA684">
        <v>0</v>
      </c>
      <c r="AB684">
        <v>1</v>
      </c>
      <c r="AC684">
        <v>0</v>
      </c>
      <c r="AD684">
        <v>1</v>
      </c>
      <c r="AE684">
        <v>0</v>
      </c>
      <c r="AG684" t="s">
        <v>120</v>
      </c>
      <c r="AH684" t="s">
        <v>129</v>
      </c>
      <c r="AI684">
        <v>0</v>
      </c>
      <c r="AJ684">
        <v>1</v>
      </c>
      <c r="AK684">
        <v>0</v>
      </c>
      <c r="AL684">
        <v>0</v>
      </c>
      <c r="AM684">
        <v>0</v>
      </c>
      <c r="AN684">
        <v>0</v>
      </c>
      <c r="AO684">
        <v>0</v>
      </c>
      <c r="AP684">
        <v>0</v>
      </c>
      <c r="BA684" t="s">
        <v>107</v>
      </c>
      <c r="BB684" t="e">
        <f ca="1">- Useful but _xludf.not as good as a regular degree</f>
        <v>#NAME?</v>
      </c>
      <c r="BD684" t="e">
        <f ca="1">- Project Management / Accountancy</f>
        <v>#NAME?</v>
      </c>
      <c r="BE684">
        <v>0</v>
      </c>
      <c r="BF684">
        <v>0</v>
      </c>
      <c r="BG684">
        <v>1</v>
      </c>
      <c r="BH684">
        <v>0</v>
      </c>
      <c r="BI684">
        <v>0</v>
      </c>
      <c r="BJ684">
        <v>0</v>
      </c>
      <c r="BK684">
        <v>0</v>
      </c>
      <c r="BL684">
        <v>0</v>
      </c>
      <c r="BN684" t="s">
        <v>107</v>
      </c>
      <c r="BQ684" t="e">
        <f ca="1">- Cannot afford The courses - Donâ€™t know how to _xludf.find/enroll in a suitable program</f>
        <v>#NAME?</v>
      </c>
      <c r="BR684">
        <v>0</v>
      </c>
      <c r="BS684">
        <v>0</v>
      </c>
      <c r="BT684">
        <v>0</v>
      </c>
      <c r="BU684">
        <v>1</v>
      </c>
      <c r="BV684">
        <v>1</v>
      </c>
      <c r="BW684">
        <v>0</v>
      </c>
      <c r="BX684" t="s">
        <v>179</v>
      </c>
      <c r="BY684" t="e">
        <f ca="1">- Very Useful, as good as a regular degree</f>
        <v>#NAME?</v>
      </c>
      <c r="BZ684">
        <v>0</v>
      </c>
      <c r="CA684">
        <v>0</v>
      </c>
      <c r="CB684">
        <v>1</v>
      </c>
      <c r="CC684">
        <v>0</v>
      </c>
      <c r="CD684">
        <v>0</v>
      </c>
      <c r="CE684" t="e">
        <f ca="1">- Facebook groups/pages  - Friends</f>
        <v>#NAME?</v>
      </c>
      <c r="CF684">
        <v>1</v>
      </c>
      <c r="CG684">
        <v>0</v>
      </c>
      <c r="CH684">
        <v>0</v>
      </c>
      <c r="CI684">
        <v>0</v>
      </c>
      <c r="CJ684">
        <v>0</v>
      </c>
      <c r="CK684">
        <v>1</v>
      </c>
      <c r="CL684">
        <v>0</v>
      </c>
      <c r="CN684" t="s">
        <v>109</v>
      </c>
      <c r="CO684" t="s">
        <v>110</v>
      </c>
      <c r="CP684" t="s">
        <v>111</v>
      </c>
      <c r="CQ684">
        <v>4166132</v>
      </c>
      <c r="CR684" t="s">
        <v>1984</v>
      </c>
      <c r="CS684" t="s">
        <v>1985</v>
      </c>
      <c r="CT684">
        <v>684</v>
      </c>
    </row>
    <row r="685" spans="1:98">
      <c r="A685">
        <v>684</v>
      </c>
      <c r="B685" t="s">
        <v>615</v>
      </c>
      <c r="C685">
        <v>21</v>
      </c>
      <c r="D685" t="s">
        <v>98</v>
      </c>
      <c r="E685" t="s">
        <v>177</v>
      </c>
      <c r="F685" t="s">
        <v>169</v>
      </c>
      <c r="G685" t="s">
        <v>117</v>
      </c>
      <c r="J685" t="s">
        <v>103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1</v>
      </c>
      <c r="Q685">
        <v>0</v>
      </c>
      <c r="R685">
        <v>0</v>
      </c>
      <c r="X685" t="s">
        <v>535</v>
      </c>
      <c r="Y685">
        <v>0</v>
      </c>
      <c r="Z685">
        <v>1</v>
      </c>
      <c r="AA685">
        <v>0</v>
      </c>
      <c r="AB685">
        <v>1</v>
      </c>
      <c r="AC685">
        <v>0</v>
      </c>
      <c r="AD685">
        <v>0</v>
      </c>
      <c r="AE685">
        <v>0</v>
      </c>
      <c r="AG685" t="s">
        <v>120</v>
      </c>
      <c r="AH685" t="s">
        <v>129</v>
      </c>
      <c r="AI685">
        <v>0</v>
      </c>
      <c r="AJ685">
        <v>1</v>
      </c>
      <c r="AK685">
        <v>0</v>
      </c>
      <c r="AL685">
        <v>0</v>
      </c>
      <c r="AM685">
        <v>0</v>
      </c>
      <c r="AN685">
        <v>0</v>
      </c>
      <c r="AO685">
        <v>0</v>
      </c>
      <c r="AP685">
        <v>0</v>
      </c>
      <c r="BA685" t="s">
        <v>107</v>
      </c>
      <c r="BB685" t="e">
        <f ca="1">- Very Useful _xludf.and provides a job opportunity _xludf.right away.</f>
        <v>#NAME?</v>
      </c>
      <c r="BD685" t="s">
        <v>139</v>
      </c>
      <c r="BE685">
        <v>0</v>
      </c>
      <c r="BF685">
        <v>1</v>
      </c>
      <c r="BG685">
        <v>0</v>
      </c>
      <c r="BH685">
        <v>0</v>
      </c>
      <c r="BI685">
        <v>0</v>
      </c>
      <c r="BJ685">
        <v>0</v>
      </c>
      <c r="BK685">
        <v>0</v>
      </c>
      <c r="BL685">
        <v>0</v>
      </c>
      <c r="BM685" t="s">
        <v>103</v>
      </c>
      <c r="BN685" t="s">
        <v>107</v>
      </c>
      <c r="BQ685" t="e">
        <f ca="1">- No internet connection / computer</f>
        <v>#NAME?</v>
      </c>
      <c r="BR685">
        <v>0</v>
      </c>
      <c r="BS685">
        <v>0</v>
      </c>
      <c r="BT685">
        <v>1</v>
      </c>
      <c r="BU685">
        <v>0</v>
      </c>
      <c r="BV685">
        <v>0</v>
      </c>
      <c r="BW685">
        <v>0</v>
      </c>
      <c r="BX685" t="s">
        <v>179</v>
      </c>
      <c r="BY685" t="e">
        <f ca="1">- Useful but _xludf.not as good as going to university</f>
        <v>#NAME?</v>
      </c>
      <c r="BZ685">
        <v>1</v>
      </c>
      <c r="CA685">
        <v>0</v>
      </c>
      <c r="CB685">
        <v>0</v>
      </c>
      <c r="CC685">
        <v>0</v>
      </c>
      <c r="CD685">
        <v>0</v>
      </c>
      <c r="CE685" t="e">
        <f ca="1">- Twitter</f>
        <v>#NAME?</v>
      </c>
      <c r="CF685">
        <v>0</v>
      </c>
      <c r="CG685">
        <v>0</v>
      </c>
      <c r="CH685">
        <v>0</v>
      </c>
      <c r="CI685">
        <v>0</v>
      </c>
      <c r="CJ685">
        <v>1</v>
      </c>
      <c r="CK685">
        <v>0</v>
      </c>
      <c r="CL685">
        <v>0</v>
      </c>
      <c r="CN685" t="s">
        <v>109</v>
      </c>
      <c r="CO685" t="s">
        <v>110</v>
      </c>
      <c r="CP685" t="s">
        <v>111</v>
      </c>
      <c r="CQ685">
        <v>4166585</v>
      </c>
      <c r="CR685" t="s">
        <v>1986</v>
      </c>
      <c r="CS685" t="s">
        <v>1987</v>
      </c>
      <c r="CT685">
        <v>685</v>
      </c>
    </row>
    <row r="686" spans="1:98">
      <c r="A686">
        <v>685</v>
      </c>
      <c r="B686" t="s">
        <v>533</v>
      </c>
      <c r="C686">
        <v>23</v>
      </c>
      <c r="D686" t="s">
        <v>115</v>
      </c>
      <c r="E686" t="s">
        <v>177</v>
      </c>
      <c r="F686" t="s">
        <v>100</v>
      </c>
      <c r="G686" t="s">
        <v>117</v>
      </c>
      <c r="J686" t="s">
        <v>483</v>
      </c>
      <c r="K686">
        <v>0</v>
      </c>
      <c r="L686">
        <v>1</v>
      </c>
      <c r="M686">
        <v>1</v>
      </c>
      <c r="N686">
        <v>1</v>
      </c>
      <c r="O686">
        <v>0</v>
      </c>
      <c r="P686">
        <v>0</v>
      </c>
      <c r="Q686">
        <v>0</v>
      </c>
      <c r="R686">
        <v>0</v>
      </c>
      <c r="S686" t="s">
        <v>1988</v>
      </c>
      <c r="X686" t="s">
        <v>197</v>
      </c>
      <c r="Y686">
        <v>1</v>
      </c>
      <c r="Z686">
        <v>0</v>
      </c>
      <c r="AA686">
        <v>0</v>
      </c>
      <c r="AB686">
        <v>1</v>
      </c>
      <c r="AC686">
        <v>0</v>
      </c>
      <c r="AD686">
        <v>0</v>
      </c>
      <c r="AE686">
        <v>0</v>
      </c>
      <c r="AG686" t="s">
        <v>120</v>
      </c>
      <c r="AH686" t="s">
        <v>388</v>
      </c>
      <c r="AI686">
        <v>0</v>
      </c>
      <c r="AJ686">
        <v>1</v>
      </c>
      <c r="AK686">
        <v>0</v>
      </c>
      <c r="AL686">
        <v>1</v>
      </c>
      <c r="AM686">
        <v>0</v>
      </c>
      <c r="AN686">
        <v>1</v>
      </c>
      <c r="AO686">
        <v>1</v>
      </c>
      <c r="AP686">
        <v>1</v>
      </c>
      <c r="BA686" t="s">
        <v>107</v>
      </c>
      <c r="BB686" t="e">
        <f ca="1">- Useful but _xludf.not as good as a regular degree</f>
        <v>#NAME?</v>
      </c>
      <c r="BD686" t="e">
        <f ca="1">- Project Management / Accountancy - Tourism / Restaurant _xludf.and hotel Management</f>
        <v>#NAME?</v>
      </c>
      <c r="BE686">
        <v>0</v>
      </c>
      <c r="BF686">
        <v>0</v>
      </c>
      <c r="BG686">
        <v>1</v>
      </c>
      <c r="BH686">
        <v>1</v>
      </c>
      <c r="BI686">
        <v>0</v>
      </c>
      <c r="BJ686">
        <v>0</v>
      </c>
      <c r="BK686">
        <v>0</v>
      </c>
      <c r="BL686">
        <v>0</v>
      </c>
      <c r="BN686" t="s">
        <v>107</v>
      </c>
      <c r="BQ686" t="e">
        <f ca="1">- Do _xludf.not _xludf.count towards a recognized qualification - Donâ€™t know how to _xludf.find/enroll in a suitable program</f>
        <v>#NAME?</v>
      </c>
      <c r="BR686">
        <v>0</v>
      </c>
      <c r="BS686">
        <v>1</v>
      </c>
      <c r="BT686">
        <v>0</v>
      </c>
      <c r="BU686">
        <v>1</v>
      </c>
      <c r="BV686">
        <v>0</v>
      </c>
      <c r="BW686">
        <v>0</v>
      </c>
      <c r="BX686" t="s">
        <v>179</v>
      </c>
      <c r="BY686" t="e">
        <f ca="1">- Very Useful, as good as a regular - - Difficult to access</f>
        <v>#NAME?</v>
      </c>
      <c r="BZ686">
        <v>0</v>
      </c>
      <c r="CA686">
        <v>0</v>
      </c>
      <c r="CB686">
        <v>1</v>
      </c>
      <c r="CC686">
        <v>1</v>
      </c>
      <c r="CD686">
        <v>0</v>
      </c>
      <c r="CE686" t="e">
        <f ca="1">- Facebook groups/pages  - Friends</f>
        <v>#NAME?</v>
      </c>
      <c r="CF686">
        <v>1</v>
      </c>
      <c r="CG686">
        <v>0</v>
      </c>
      <c r="CH686">
        <v>0</v>
      </c>
      <c r="CI686">
        <v>0</v>
      </c>
      <c r="CJ686">
        <v>0</v>
      </c>
      <c r="CK686">
        <v>1</v>
      </c>
      <c r="CL686">
        <v>0</v>
      </c>
      <c r="CN686" t="s">
        <v>109</v>
      </c>
      <c r="CO686" t="s">
        <v>110</v>
      </c>
      <c r="CP686" t="s">
        <v>111</v>
      </c>
      <c r="CQ686">
        <v>4300568</v>
      </c>
      <c r="CR686" t="s">
        <v>1989</v>
      </c>
      <c r="CS686" t="s">
        <v>1990</v>
      </c>
      <c r="CT686">
        <v>686</v>
      </c>
    </row>
    <row r="687" spans="1:98">
      <c r="A687">
        <v>686</v>
      </c>
      <c r="B687" t="s">
        <v>224</v>
      </c>
      <c r="C687">
        <v>22</v>
      </c>
      <c r="D687" t="s">
        <v>98</v>
      </c>
      <c r="E687" t="s">
        <v>156</v>
      </c>
      <c r="F687" t="s">
        <v>100</v>
      </c>
      <c r="G687" t="s">
        <v>117</v>
      </c>
      <c r="J687" t="s">
        <v>781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1</v>
      </c>
      <c r="Q687">
        <v>1</v>
      </c>
      <c r="R687">
        <v>0</v>
      </c>
      <c r="X687" t="s">
        <v>127</v>
      </c>
      <c r="Y687">
        <v>0</v>
      </c>
      <c r="Z687">
        <v>0</v>
      </c>
      <c r="AA687">
        <v>0</v>
      </c>
      <c r="AB687">
        <v>1</v>
      </c>
      <c r="AC687">
        <v>0</v>
      </c>
      <c r="AD687">
        <v>0</v>
      </c>
      <c r="AE687">
        <v>0</v>
      </c>
      <c r="AG687" t="s">
        <v>128</v>
      </c>
      <c r="AH687" t="s">
        <v>153</v>
      </c>
      <c r="AI687">
        <v>0</v>
      </c>
      <c r="AJ687">
        <v>1</v>
      </c>
      <c r="AK687">
        <v>0</v>
      </c>
      <c r="AL687">
        <v>0</v>
      </c>
      <c r="AM687">
        <v>1</v>
      </c>
      <c r="AN687">
        <v>0</v>
      </c>
      <c r="AO687">
        <v>0</v>
      </c>
      <c r="AP687">
        <v>1</v>
      </c>
      <c r="BA687" t="s">
        <v>107</v>
      </c>
      <c r="BB687" t="e">
        <f ca="1">- Useful but _xludf.not as good as a regular degree</f>
        <v>#NAME?</v>
      </c>
      <c r="BD687" t="e">
        <f ca="1">- Project Management / Accountancy - Nursing / medical care</f>
        <v>#NAME?</v>
      </c>
      <c r="BE687">
        <v>0</v>
      </c>
      <c r="BF687">
        <v>0</v>
      </c>
      <c r="BG687">
        <v>1</v>
      </c>
      <c r="BH687">
        <v>0</v>
      </c>
      <c r="BI687">
        <v>1</v>
      </c>
      <c r="BJ687">
        <v>0</v>
      </c>
      <c r="BK687">
        <v>0</v>
      </c>
      <c r="BL687">
        <v>0</v>
      </c>
      <c r="BN687" t="s">
        <v>107</v>
      </c>
      <c r="BQ687" t="e">
        <f ca="1">- No internet connection / computer - Cannot afford The courses</f>
        <v>#NAME?</v>
      </c>
      <c r="BR687">
        <v>0</v>
      </c>
      <c r="BS687">
        <v>0</v>
      </c>
      <c r="BT687">
        <v>1</v>
      </c>
      <c r="BU687">
        <v>0</v>
      </c>
      <c r="BV687">
        <v>1</v>
      </c>
      <c r="BW687">
        <v>0</v>
      </c>
      <c r="BX687" t="s">
        <v>108</v>
      </c>
      <c r="BY687" t="s">
        <v>338</v>
      </c>
      <c r="BZ687">
        <v>0</v>
      </c>
      <c r="CA687">
        <v>0</v>
      </c>
      <c r="CB687">
        <v>0</v>
      </c>
      <c r="CC687">
        <v>1</v>
      </c>
      <c r="CD687">
        <v>1</v>
      </c>
      <c r="CE687" t="e">
        <f ca="1">- Facebook groups/pages DUBARAH   Other</f>
        <v>#NAME?</v>
      </c>
      <c r="CF687">
        <v>0</v>
      </c>
      <c r="CG687">
        <v>1</v>
      </c>
      <c r="CH687">
        <v>0</v>
      </c>
      <c r="CI687">
        <v>0</v>
      </c>
      <c r="CJ687">
        <v>0</v>
      </c>
      <c r="CK687">
        <v>1</v>
      </c>
      <c r="CL687">
        <v>1</v>
      </c>
      <c r="CM687" t="s">
        <v>1991</v>
      </c>
      <c r="CN687" t="s">
        <v>109</v>
      </c>
      <c r="CO687" t="s">
        <v>110</v>
      </c>
      <c r="CP687" t="s">
        <v>111</v>
      </c>
      <c r="CQ687">
        <v>4299923</v>
      </c>
      <c r="CR687" t="s">
        <v>1992</v>
      </c>
      <c r="CS687" t="s">
        <v>1993</v>
      </c>
      <c r="CT687">
        <v>687</v>
      </c>
    </row>
    <row r="688" spans="1:98">
      <c r="A688">
        <v>687</v>
      </c>
      <c r="B688" t="s">
        <v>143</v>
      </c>
      <c r="C688">
        <v>41</v>
      </c>
      <c r="D688" t="s">
        <v>98</v>
      </c>
      <c r="E688" t="s">
        <v>177</v>
      </c>
      <c r="F688" t="s">
        <v>183</v>
      </c>
      <c r="G688" t="s">
        <v>117</v>
      </c>
      <c r="J688" t="s">
        <v>621</v>
      </c>
      <c r="K688">
        <v>1</v>
      </c>
      <c r="L688">
        <v>0</v>
      </c>
      <c r="M688">
        <v>0</v>
      </c>
      <c r="N688">
        <v>0</v>
      </c>
      <c r="O688">
        <v>0</v>
      </c>
      <c r="P688">
        <v>1</v>
      </c>
      <c r="Q688">
        <v>0</v>
      </c>
      <c r="R688">
        <v>0</v>
      </c>
      <c r="T688" t="s">
        <v>1496</v>
      </c>
      <c r="X688" t="s">
        <v>119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1</v>
      </c>
      <c r="AE688">
        <v>0</v>
      </c>
      <c r="AG688" t="s">
        <v>120</v>
      </c>
      <c r="AH688" t="s">
        <v>184</v>
      </c>
      <c r="AI688">
        <v>1</v>
      </c>
      <c r="AJ688">
        <v>0</v>
      </c>
      <c r="AK688">
        <v>0</v>
      </c>
      <c r="AL688">
        <v>0</v>
      </c>
      <c r="AM688">
        <v>0</v>
      </c>
      <c r="AN688">
        <v>0</v>
      </c>
      <c r="AO688">
        <v>0</v>
      </c>
      <c r="AP688">
        <v>0</v>
      </c>
      <c r="AR688" t="s">
        <v>106</v>
      </c>
      <c r="AS688" t="e">
        <f ca="1">- School, college _xludf.or directorate out of service   Other</f>
        <v>#NAME?</v>
      </c>
      <c r="AT688">
        <v>1</v>
      </c>
      <c r="AU688">
        <v>0</v>
      </c>
      <c r="AV688">
        <v>0</v>
      </c>
      <c r="AW688">
        <v>0</v>
      </c>
      <c r="AX688">
        <v>0</v>
      </c>
      <c r="AY688">
        <v>1</v>
      </c>
      <c r="AZ688" t="s">
        <v>1861</v>
      </c>
      <c r="BA688" t="s">
        <v>107</v>
      </c>
      <c r="BB688" t="e">
        <f ca="1">- Useful but _xludf.not as good as a regular degree</f>
        <v>#NAME?</v>
      </c>
      <c r="BD688" t="e">
        <f ca="1">- Nursing / medical care</f>
        <v>#NAME?</v>
      </c>
      <c r="BE688">
        <v>0</v>
      </c>
      <c r="BF688">
        <v>0</v>
      </c>
      <c r="BG688">
        <v>0</v>
      </c>
      <c r="BH688">
        <v>0</v>
      </c>
      <c r="BI688">
        <v>1</v>
      </c>
      <c r="BJ688">
        <v>0</v>
      </c>
      <c r="BK688">
        <v>0</v>
      </c>
      <c r="BL688">
        <v>0</v>
      </c>
      <c r="BN688" t="s">
        <v>107</v>
      </c>
      <c r="BQ688" t="e">
        <f ca="1">- _xludf.not available in _xludf.Arabic - Cannot afford The courses</f>
        <v>#NAME?</v>
      </c>
      <c r="BR688">
        <v>0</v>
      </c>
      <c r="BS688">
        <v>0</v>
      </c>
      <c r="BT688">
        <v>0</v>
      </c>
      <c r="BU688">
        <v>0</v>
      </c>
      <c r="BV688">
        <v>1</v>
      </c>
      <c r="BW688">
        <v>1</v>
      </c>
      <c r="BX688" t="s">
        <v>108</v>
      </c>
      <c r="BY688" t="e">
        <f ca="1">- Difficult to access</f>
        <v>#NAME?</v>
      </c>
      <c r="BZ688">
        <v>0</v>
      </c>
      <c r="CA688">
        <v>0</v>
      </c>
      <c r="CB688">
        <v>0</v>
      </c>
      <c r="CC688">
        <v>1</v>
      </c>
      <c r="CD688">
        <v>0</v>
      </c>
      <c r="CE688" t="e">
        <f ca="1">- Friends - Teachers</f>
        <v>#NAME?</v>
      </c>
      <c r="CF688">
        <v>1</v>
      </c>
      <c r="CG688">
        <v>0</v>
      </c>
      <c r="CH688">
        <v>1</v>
      </c>
      <c r="CI688">
        <v>0</v>
      </c>
      <c r="CJ688">
        <v>0</v>
      </c>
      <c r="CK688">
        <v>0</v>
      </c>
      <c r="CL688">
        <v>0</v>
      </c>
      <c r="CN688" t="s">
        <v>109</v>
      </c>
      <c r="CO688" t="s">
        <v>110</v>
      </c>
      <c r="CP688" t="s">
        <v>111</v>
      </c>
      <c r="CQ688">
        <v>4288611</v>
      </c>
      <c r="CR688" t="s">
        <v>1994</v>
      </c>
      <c r="CS688" t="s">
        <v>1995</v>
      </c>
      <c r="CT688">
        <v>688</v>
      </c>
    </row>
    <row r="689" spans="1:98">
      <c r="A689">
        <v>688</v>
      </c>
      <c r="B689" t="s">
        <v>384</v>
      </c>
      <c r="C689">
        <v>23</v>
      </c>
      <c r="D689" t="s">
        <v>115</v>
      </c>
      <c r="E689" t="s">
        <v>177</v>
      </c>
      <c r="F689" t="s">
        <v>169</v>
      </c>
      <c r="G689" t="s">
        <v>117</v>
      </c>
      <c r="J689" t="s">
        <v>589</v>
      </c>
      <c r="K689">
        <v>0</v>
      </c>
      <c r="L689">
        <v>0</v>
      </c>
      <c r="M689">
        <v>0</v>
      </c>
      <c r="N689">
        <v>1</v>
      </c>
      <c r="O689">
        <v>0</v>
      </c>
      <c r="P689">
        <v>0</v>
      </c>
      <c r="Q689">
        <v>0</v>
      </c>
      <c r="R689">
        <v>1</v>
      </c>
      <c r="X689" t="s">
        <v>209</v>
      </c>
      <c r="Y689">
        <v>0</v>
      </c>
      <c r="Z689">
        <v>0</v>
      </c>
      <c r="AA689">
        <v>0</v>
      </c>
      <c r="AB689">
        <v>1</v>
      </c>
      <c r="AC689">
        <v>0</v>
      </c>
      <c r="AD689">
        <v>1</v>
      </c>
      <c r="AE689">
        <v>0</v>
      </c>
      <c r="AG689" t="s">
        <v>120</v>
      </c>
      <c r="AH689" t="s">
        <v>129</v>
      </c>
      <c r="AI689">
        <v>0</v>
      </c>
      <c r="AJ689">
        <v>1</v>
      </c>
      <c r="AK689">
        <v>0</v>
      </c>
      <c r="AL689">
        <v>0</v>
      </c>
      <c r="AM689">
        <v>0</v>
      </c>
      <c r="AN689">
        <v>0</v>
      </c>
      <c r="AO689">
        <v>0</v>
      </c>
      <c r="AP689">
        <v>0</v>
      </c>
      <c r="BA689" t="s">
        <v>107</v>
      </c>
      <c r="BB689" t="e">
        <f ca="1">- Very Useful _xludf.and provides a job opportunity _xludf.right away.</f>
        <v>#NAME?</v>
      </c>
      <c r="BD689" t="e">
        <f ca="1">- Project Management / Accountancy</f>
        <v>#NAME?</v>
      </c>
      <c r="BE689">
        <v>0</v>
      </c>
      <c r="BF689">
        <v>0</v>
      </c>
      <c r="BG689">
        <v>1</v>
      </c>
      <c r="BH689">
        <v>0</v>
      </c>
      <c r="BI689">
        <v>0</v>
      </c>
      <c r="BJ689">
        <v>0</v>
      </c>
      <c r="BK689">
        <v>0</v>
      </c>
      <c r="BL689">
        <v>0</v>
      </c>
      <c r="BN689" t="s">
        <v>107</v>
      </c>
      <c r="BQ689" t="e">
        <f ca="1">- Do _xludf.not _xludf.count towards a recognized qualification - _xludf.not available in _xludf.Arabic</f>
        <v>#NAME?</v>
      </c>
      <c r="BR689">
        <v>0</v>
      </c>
      <c r="BS689">
        <v>1</v>
      </c>
      <c r="BT689">
        <v>0</v>
      </c>
      <c r="BU689">
        <v>0</v>
      </c>
      <c r="BV689">
        <v>0</v>
      </c>
      <c r="BW689">
        <v>1</v>
      </c>
      <c r="BX689" t="s">
        <v>108</v>
      </c>
      <c r="BY689" t="e">
        <f ca="1">- _xludf.not worth The _xludf.time _xludf.or money spent on it - Too Difficult to study alone</f>
        <v>#NAME?</v>
      </c>
      <c r="BZ689">
        <v>0</v>
      </c>
      <c r="CA689">
        <v>1</v>
      </c>
      <c r="CB689">
        <v>0</v>
      </c>
      <c r="CC689">
        <v>0</v>
      </c>
      <c r="CD689">
        <v>1</v>
      </c>
      <c r="CE689" t="e">
        <f ca="1">- DUBARAH</f>
        <v>#NAME?</v>
      </c>
      <c r="CF689">
        <v>0</v>
      </c>
      <c r="CG689">
        <v>1</v>
      </c>
      <c r="CH689">
        <v>0</v>
      </c>
      <c r="CI689">
        <v>0</v>
      </c>
      <c r="CJ689">
        <v>0</v>
      </c>
      <c r="CK689">
        <v>0</v>
      </c>
      <c r="CL689">
        <v>0</v>
      </c>
      <c r="CN689" t="s">
        <v>109</v>
      </c>
      <c r="CO689" t="s">
        <v>110</v>
      </c>
      <c r="CP689" t="s">
        <v>111</v>
      </c>
      <c r="CQ689">
        <v>4284882</v>
      </c>
      <c r="CR689" t="s">
        <v>1996</v>
      </c>
      <c r="CS689" t="s">
        <v>1997</v>
      </c>
      <c r="CT689">
        <v>689</v>
      </c>
    </row>
    <row r="690" spans="1:98">
      <c r="A690">
        <v>689</v>
      </c>
      <c r="B690" t="s">
        <v>97</v>
      </c>
      <c r="C690">
        <v>20</v>
      </c>
      <c r="D690" t="s">
        <v>115</v>
      </c>
      <c r="E690" t="s">
        <v>156</v>
      </c>
      <c r="F690" t="s">
        <v>169</v>
      </c>
      <c r="G690" t="s">
        <v>117</v>
      </c>
      <c r="J690" t="s">
        <v>152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1</v>
      </c>
      <c r="X690" t="s">
        <v>327</v>
      </c>
      <c r="Y690">
        <v>0</v>
      </c>
      <c r="Z690">
        <v>1</v>
      </c>
      <c r="AA690">
        <v>0</v>
      </c>
      <c r="AB690">
        <v>0</v>
      </c>
      <c r="AC690">
        <v>0</v>
      </c>
      <c r="AD690">
        <v>0</v>
      </c>
      <c r="AE690">
        <v>0</v>
      </c>
      <c r="AG690" t="s">
        <v>120</v>
      </c>
      <c r="AH690" t="s">
        <v>184</v>
      </c>
      <c r="AI690">
        <v>1</v>
      </c>
      <c r="AJ690">
        <v>0</v>
      </c>
      <c r="AK690">
        <v>0</v>
      </c>
      <c r="AL690">
        <v>0</v>
      </c>
      <c r="AM690">
        <v>0</v>
      </c>
      <c r="AN690">
        <v>0</v>
      </c>
      <c r="AO690">
        <v>0</v>
      </c>
      <c r="AP690">
        <v>0</v>
      </c>
      <c r="AR690" t="s">
        <v>107</v>
      </c>
      <c r="AS690" t="s">
        <v>139</v>
      </c>
      <c r="AT690">
        <v>0</v>
      </c>
      <c r="AU690">
        <v>0</v>
      </c>
      <c r="AV690">
        <v>0</v>
      </c>
      <c r="AW690">
        <v>0</v>
      </c>
      <c r="AX690">
        <v>0</v>
      </c>
      <c r="AY690">
        <v>1</v>
      </c>
      <c r="AZ690" t="s">
        <v>1084</v>
      </c>
      <c r="BA690" t="s">
        <v>107</v>
      </c>
      <c r="BB690" t="e">
        <f ca="1">- Very Useful _xludf.and provides a job opportunity _xludf.right away.</f>
        <v>#NAME?</v>
      </c>
      <c r="BD690" t="e">
        <f ca="1">- Nursing / medical care</f>
        <v>#NAME?</v>
      </c>
      <c r="BE690">
        <v>0</v>
      </c>
      <c r="BF690">
        <v>0</v>
      </c>
      <c r="BG690">
        <v>0</v>
      </c>
      <c r="BH690">
        <v>0</v>
      </c>
      <c r="BI690">
        <v>1</v>
      </c>
      <c r="BJ690">
        <v>0</v>
      </c>
      <c r="BK690">
        <v>0</v>
      </c>
      <c r="BL690">
        <v>0</v>
      </c>
      <c r="BN690" t="s">
        <v>107</v>
      </c>
      <c r="BQ690" t="e">
        <f ca="1">- Donâ€™t know how to _xludf.find/enroll in a suitable program</f>
        <v>#NAME?</v>
      </c>
      <c r="BR690">
        <v>0</v>
      </c>
      <c r="BS690">
        <v>0</v>
      </c>
      <c r="BT690">
        <v>0</v>
      </c>
      <c r="BU690">
        <v>1</v>
      </c>
      <c r="BV690">
        <v>0</v>
      </c>
      <c r="BW690">
        <v>0</v>
      </c>
      <c r="BX690" t="s">
        <v>108</v>
      </c>
      <c r="BY690" t="e">
        <f ca="1">- Difficult to access</f>
        <v>#NAME?</v>
      </c>
      <c r="BZ690">
        <v>0</v>
      </c>
      <c r="CA690">
        <v>0</v>
      </c>
      <c r="CB690">
        <v>0</v>
      </c>
      <c r="CC690">
        <v>1</v>
      </c>
      <c r="CD690">
        <v>0</v>
      </c>
      <c r="CE690" t="e">
        <f ca="1">- Teachers</f>
        <v>#NAME?</v>
      </c>
      <c r="CF690">
        <v>0</v>
      </c>
      <c r="CG690">
        <v>0</v>
      </c>
      <c r="CH690">
        <v>1</v>
      </c>
      <c r="CI690">
        <v>0</v>
      </c>
      <c r="CJ690">
        <v>0</v>
      </c>
      <c r="CK690">
        <v>0</v>
      </c>
      <c r="CL690">
        <v>0</v>
      </c>
      <c r="CN690" t="s">
        <v>109</v>
      </c>
      <c r="CO690" t="s">
        <v>110</v>
      </c>
      <c r="CP690" t="s">
        <v>111</v>
      </c>
      <c r="CQ690">
        <v>4284986</v>
      </c>
      <c r="CR690" t="s">
        <v>1998</v>
      </c>
      <c r="CS690" t="s">
        <v>1999</v>
      </c>
      <c r="CT690">
        <v>690</v>
      </c>
    </row>
    <row r="691" spans="1:98">
      <c r="A691">
        <v>690</v>
      </c>
      <c r="B691" t="s">
        <v>97</v>
      </c>
      <c r="C691">
        <v>28</v>
      </c>
      <c r="D691" t="s">
        <v>115</v>
      </c>
      <c r="E691" t="s">
        <v>177</v>
      </c>
      <c r="F691" t="s">
        <v>100</v>
      </c>
      <c r="G691" t="s">
        <v>117</v>
      </c>
      <c r="J691" t="s">
        <v>2000</v>
      </c>
      <c r="K691">
        <v>1</v>
      </c>
      <c r="L691">
        <v>1</v>
      </c>
      <c r="M691">
        <v>0</v>
      </c>
      <c r="N691">
        <v>0</v>
      </c>
      <c r="O691">
        <v>1</v>
      </c>
      <c r="P691">
        <v>0</v>
      </c>
      <c r="Q691">
        <v>0</v>
      </c>
      <c r="R691">
        <v>0</v>
      </c>
      <c r="S691" t="s">
        <v>534</v>
      </c>
      <c r="T691" t="s">
        <v>2001</v>
      </c>
      <c r="X691" t="s">
        <v>127</v>
      </c>
      <c r="Y691">
        <v>0</v>
      </c>
      <c r="Z691">
        <v>0</v>
      </c>
      <c r="AA691">
        <v>0</v>
      </c>
      <c r="AB691">
        <v>1</v>
      </c>
      <c r="AC691">
        <v>0</v>
      </c>
      <c r="AD691">
        <v>0</v>
      </c>
      <c r="AE691">
        <v>0</v>
      </c>
      <c r="AG691" t="s">
        <v>120</v>
      </c>
      <c r="AH691" t="s">
        <v>1184</v>
      </c>
      <c r="AI691">
        <v>0</v>
      </c>
      <c r="AJ691">
        <v>0</v>
      </c>
      <c r="AK691">
        <v>1</v>
      </c>
      <c r="AL691">
        <v>0</v>
      </c>
      <c r="AM691">
        <v>0</v>
      </c>
      <c r="AN691">
        <v>0</v>
      </c>
      <c r="AO691">
        <v>0</v>
      </c>
      <c r="AP691">
        <v>1</v>
      </c>
      <c r="AQ691" t="s">
        <v>2002</v>
      </c>
      <c r="BA691" t="s">
        <v>106</v>
      </c>
      <c r="BB691" t="e">
        <f ca="1">- Useful but _xludf.not as good as a regular degree</f>
        <v>#NAME?</v>
      </c>
      <c r="BD691" t="e">
        <f ca="1">- Project Management / Accountancy</f>
        <v>#NAME?</v>
      </c>
      <c r="BE691">
        <v>0</v>
      </c>
      <c r="BF691">
        <v>0</v>
      </c>
      <c r="BG691">
        <v>1</v>
      </c>
      <c r="BH691">
        <v>0</v>
      </c>
      <c r="BI691">
        <v>0</v>
      </c>
      <c r="BJ691">
        <v>0</v>
      </c>
      <c r="BK691">
        <v>0</v>
      </c>
      <c r="BL691">
        <v>0</v>
      </c>
      <c r="BN691" t="s">
        <v>107</v>
      </c>
      <c r="BQ691" t="e">
        <f ca="1">- Cannot afford The courses</f>
        <v>#NAME?</v>
      </c>
      <c r="BR691">
        <v>0</v>
      </c>
      <c r="BS691">
        <v>0</v>
      </c>
      <c r="BT691">
        <v>0</v>
      </c>
      <c r="BU691">
        <v>0</v>
      </c>
      <c r="BV691">
        <v>1</v>
      </c>
      <c r="BW691">
        <v>0</v>
      </c>
      <c r="BX691" t="s">
        <v>108</v>
      </c>
      <c r="BY691" t="e">
        <f ca="1">- _xludf.not worth The _xludf.time _xludf.or money spent on it - Useful but _xludf.not as good as going to university</f>
        <v>#NAME?</v>
      </c>
      <c r="BZ691">
        <v>1</v>
      </c>
      <c r="CA691">
        <v>1</v>
      </c>
      <c r="CB691">
        <v>0</v>
      </c>
      <c r="CC691">
        <v>0</v>
      </c>
      <c r="CD691">
        <v>0</v>
      </c>
      <c r="CE691" t="e">
        <f ca="1">- Facebook groups/pages</f>
        <v>#NAME?</v>
      </c>
      <c r="CF691">
        <v>0</v>
      </c>
      <c r="CG691">
        <v>0</v>
      </c>
      <c r="CH691">
        <v>0</v>
      </c>
      <c r="CI691">
        <v>0</v>
      </c>
      <c r="CJ691">
        <v>0</v>
      </c>
      <c r="CK691">
        <v>1</v>
      </c>
      <c r="CL691">
        <v>0</v>
      </c>
      <c r="CN691" t="s">
        <v>109</v>
      </c>
      <c r="CO691" t="s">
        <v>110</v>
      </c>
      <c r="CP691" t="s">
        <v>111</v>
      </c>
      <c r="CQ691">
        <v>4285045</v>
      </c>
      <c r="CR691" t="s">
        <v>2003</v>
      </c>
      <c r="CS691" t="s">
        <v>2004</v>
      </c>
      <c r="CT691">
        <v>691</v>
      </c>
    </row>
    <row r="692" spans="1:98">
      <c r="A692">
        <v>691</v>
      </c>
      <c r="B692" t="s">
        <v>167</v>
      </c>
      <c r="C692">
        <v>19</v>
      </c>
      <c r="D692" t="s">
        <v>98</v>
      </c>
      <c r="E692" t="s">
        <v>168</v>
      </c>
      <c r="F692" t="s">
        <v>169</v>
      </c>
      <c r="G692" t="s">
        <v>117</v>
      </c>
      <c r="J692" t="s">
        <v>517</v>
      </c>
      <c r="K692">
        <v>1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1</v>
      </c>
      <c r="T692" t="s">
        <v>1496</v>
      </c>
      <c r="X692" t="s">
        <v>136</v>
      </c>
      <c r="Y692">
        <v>0</v>
      </c>
      <c r="Z692">
        <v>0</v>
      </c>
      <c r="AA692">
        <v>0</v>
      </c>
      <c r="AB692">
        <v>1</v>
      </c>
      <c r="AC692">
        <v>1</v>
      </c>
      <c r="AD692">
        <v>0</v>
      </c>
      <c r="AE692">
        <v>0</v>
      </c>
      <c r="AG692" t="s">
        <v>137</v>
      </c>
      <c r="AH692" t="s">
        <v>129</v>
      </c>
      <c r="AI692">
        <v>0</v>
      </c>
      <c r="AJ692">
        <v>1</v>
      </c>
      <c r="AK692">
        <v>0</v>
      </c>
      <c r="AL692">
        <v>0</v>
      </c>
      <c r="AM692">
        <v>0</v>
      </c>
      <c r="AN692">
        <v>0</v>
      </c>
      <c r="AO692">
        <v>0</v>
      </c>
      <c r="AP692">
        <v>0</v>
      </c>
      <c r="BA692" t="s">
        <v>107</v>
      </c>
      <c r="BB692" t="e">
        <f ca="1">- Very Useful _xludf.and provides a job opportunity _xludf.right away.</f>
        <v>#NAME?</v>
      </c>
      <c r="BD692" t="e">
        <f ca="1">- Project Management / Accountancy - Nursing / medical care</f>
        <v>#NAME?</v>
      </c>
      <c r="BE692">
        <v>0</v>
      </c>
      <c r="BF692">
        <v>0</v>
      </c>
      <c r="BG692">
        <v>1</v>
      </c>
      <c r="BH692">
        <v>0</v>
      </c>
      <c r="BI692">
        <v>1</v>
      </c>
      <c r="BJ692">
        <v>0</v>
      </c>
      <c r="BK692">
        <v>0</v>
      </c>
      <c r="BL692">
        <v>0</v>
      </c>
      <c r="BN692" t="s">
        <v>107</v>
      </c>
      <c r="BQ692" t="e">
        <f ca="1">- No internet connection / computer - Do _xludf.not _xludf.count towards a recognized qualification</f>
        <v>#NAME?</v>
      </c>
      <c r="BR692">
        <v>0</v>
      </c>
      <c r="BS692">
        <v>1</v>
      </c>
      <c r="BT692">
        <v>1</v>
      </c>
      <c r="BU692">
        <v>0</v>
      </c>
      <c r="BV692">
        <v>0</v>
      </c>
      <c r="BW692">
        <v>0</v>
      </c>
      <c r="BX692" t="s">
        <v>108</v>
      </c>
      <c r="BY692" t="e">
        <f ca="1">- Very Useful, as good as a regular degree - Useful but _xludf.not as good as going to university</f>
        <v>#NAME?</v>
      </c>
      <c r="BZ692">
        <v>1</v>
      </c>
      <c r="CA692">
        <v>0</v>
      </c>
      <c r="CB692">
        <v>1</v>
      </c>
      <c r="CC692">
        <v>0</v>
      </c>
      <c r="CD692">
        <v>0</v>
      </c>
      <c r="CE692" t="e">
        <f ca="1">- Facebook groups/pages  - Friends</f>
        <v>#NAME?</v>
      </c>
      <c r="CF692">
        <v>1</v>
      </c>
      <c r="CG692">
        <v>0</v>
      </c>
      <c r="CH692">
        <v>0</v>
      </c>
      <c r="CI692">
        <v>0</v>
      </c>
      <c r="CJ692">
        <v>0</v>
      </c>
      <c r="CK692">
        <v>1</v>
      </c>
      <c r="CL692">
        <v>0</v>
      </c>
      <c r="CN692" t="s">
        <v>109</v>
      </c>
      <c r="CO692" t="s">
        <v>110</v>
      </c>
      <c r="CP692" t="s">
        <v>111</v>
      </c>
      <c r="CQ692">
        <v>4286160</v>
      </c>
      <c r="CR692" t="s">
        <v>2005</v>
      </c>
      <c r="CS692" t="s">
        <v>2006</v>
      </c>
      <c r="CT692">
        <v>692</v>
      </c>
    </row>
    <row r="693" spans="1:98">
      <c r="A693">
        <v>692</v>
      </c>
      <c r="B693" t="s">
        <v>114</v>
      </c>
      <c r="C693">
        <v>24</v>
      </c>
      <c r="D693" t="s">
        <v>115</v>
      </c>
      <c r="E693" t="s">
        <v>177</v>
      </c>
      <c r="F693" t="s">
        <v>157</v>
      </c>
      <c r="G693" t="s">
        <v>117</v>
      </c>
      <c r="J693" t="s">
        <v>208</v>
      </c>
      <c r="K693">
        <v>0</v>
      </c>
      <c r="L693">
        <v>0</v>
      </c>
      <c r="M693">
        <v>1</v>
      </c>
      <c r="N693">
        <v>0</v>
      </c>
      <c r="O693">
        <v>0</v>
      </c>
      <c r="P693">
        <v>0</v>
      </c>
      <c r="Q693">
        <v>1</v>
      </c>
      <c r="R693">
        <v>0</v>
      </c>
      <c r="X693" t="s">
        <v>127</v>
      </c>
      <c r="Y693">
        <v>0</v>
      </c>
      <c r="Z693">
        <v>0</v>
      </c>
      <c r="AA693">
        <v>0</v>
      </c>
      <c r="AB693">
        <v>1</v>
      </c>
      <c r="AC693">
        <v>0</v>
      </c>
      <c r="AD693">
        <v>0</v>
      </c>
      <c r="AE693">
        <v>0</v>
      </c>
      <c r="AG693" t="s">
        <v>120</v>
      </c>
      <c r="AH693" t="s">
        <v>2007</v>
      </c>
      <c r="AI693">
        <v>0</v>
      </c>
      <c r="AJ693">
        <v>1</v>
      </c>
      <c r="AK693">
        <v>0</v>
      </c>
      <c r="AL693">
        <v>1</v>
      </c>
      <c r="AM693">
        <v>1</v>
      </c>
      <c r="AN693">
        <v>1</v>
      </c>
      <c r="AO693">
        <v>1</v>
      </c>
      <c r="AP693">
        <v>1</v>
      </c>
      <c r="BA693" t="s">
        <v>106</v>
      </c>
      <c r="BB693" t="e">
        <f ca="1">- Useful but _xludf.not as good as a regular degree</f>
        <v>#NAME?</v>
      </c>
      <c r="BD693" t="e">
        <f ca="1">- I am _xludf.not interested in vocational education</f>
        <v>#NAME?</v>
      </c>
      <c r="BE693">
        <v>1</v>
      </c>
      <c r="BF693">
        <v>0</v>
      </c>
      <c r="BG693">
        <v>0</v>
      </c>
      <c r="BH693">
        <v>0</v>
      </c>
      <c r="BI693">
        <v>0</v>
      </c>
      <c r="BJ693">
        <v>0</v>
      </c>
      <c r="BK693">
        <v>0</v>
      </c>
      <c r="BL693">
        <v>0</v>
      </c>
      <c r="BN693" t="s">
        <v>107</v>
      </c>
      <c r="BQ693" t="e">
        <f ca="1">- No internet connection / computer - Cannot afford The courses - Donâ€™t know how to _xludf.find/enroll in a suitable program</f>
        <v>#NAME?</v>
      </c>
      <c r="BR693">
        <v>0</v>
      </c>
      <c r="BS693">
        <v>0</v>
      </c>
      <c r="BT693">
        <v>1</v>
      </c>
      <c r="BU693">
        <v>1</v>
      </c>
      <c r="BV693">
        <v>1</v>
      </c>
      <c r="BW693">
        <v>0</v>
      </c>
      <c r="BX693" t="s">
        <v>179</v>
      </c>
      <c r="BY693" t="s">
        <v>199</v>
      </c>
      <c r="BZ693">
        <v>1</v>
      </c>
      <c r="CA693">
        <v>0</v>
      </c>
      <c r="CB693">
        <v>0</v>
      </c>
      <c r="CC693">
        <v>0</v>
      </c>
      <c r="CD693">
        <v>1</v>
      </c>
      <c r="CE693" t="e">
        <f ca="1">- Facebook groups/pages DUBARAH - Friends</f>
        <v>#NAME?</v>
      </c>
      <c r="CF693">
        <v>1</v>
      </c>
      <c r="CG693">
        <v>1</v>
      </c>
      <c r="CH693">
        <v>0</v>
      </c>
      <c r="CI693">
        <v>0</v>
      </c>
      <c r="CJ693">
        <v>0</v>
      </c>
      <c r="CK693">
        <v>1</v>
      </c>
      <c r="CL693">
        <v>0</v>
      </c>
      <c r="CN693" t="s">
        <v>109</v>
      </c>
      <c r="CO693" t="s">
        <v>110</v>
      </c>
      <c r="CP693" t="s">
        <v>111</v>
      </c>
      <c r="CQ693">
        <v>4286169</v>
      </c>
      <c r="CR693" t="s">
        <v>2008</v>
      </c>
      <c r="CS693" t="s">
        <v>2009</v>
      </c>
      <c r="CT693">
        <v>693</v>
      </c>
    </row>
    <row r="694" spans="1:98">
      <c r="A694">
        <v>693</v>
      </c>
      <c r="B694" t="s">
        <v>97</v>
      </c>
      <c r="C694">
        <v>23</v>
      </c>
      <c r="D694" t="s">
        <v>115</v>
      </c>
      <c r="E694" t="s">
        <v>177</v>
      </c>
      <c r="F694" t="s">
        <v>277</v>
      </c>
      <c r="G694" t="s">
        <v>117</v>
      </c>
      <c r="J694" t="s">
        <v>297</v>
      </c>
      <c r="K694">
        <v>0</v>
      </c>
      <c r="L694">
        <v>0</v>
      </c>
      <c r="M694">
        <v>0</v>
      </c>
      <c r="N694">
        <v>1</v>
      </c>
      <c r="O694">
        <v>0</v>
      </c>
      <c r="P694">
        <v>0</v>
      </c>
      <c r="Q694">
        <v>1</v>
      </c>
      <c r="R694">
        <v>0</v>
      </c>
      <c r="X694" t="s">
        <v>127</v>
      </c>
      <c r="Y694">
        <v>0</v>
      </c>
      <c r="Z694">
        <v>0</v>
      </c>
      <c r="AA694">
        <v>0</v>
      </c>
      <c r="AB694">
        <v>1</v>
      </c>
      <c r="AC694">
        <v>0</v>
      </c>
      <c r="AD694">
        <v>0</v>
      </c>
      <c r="AE694">
        <v>0</v>
      </c>
      <c r="AG694" t="s">
        <v>120</v>
      </c>
      <c r="AH694" t="s">
        <v>184</v>
      </c>
      <c r="AI694">
        <v>1</v>
      </c>
      <c r="AJ694">
        <v>0</v>
      </c>
      <c r="AK694">
        <v>0</v>
      </c>
      <c r="AL694">
        <v>0</v>
      </c>
      <c r="AM694">
        <v>0</v>
      </c>
      <c r="AN694">
        <v>0</v>
      </c>
      <c r="AO694">
        <v>0</v>
      </c>
      <c r="AP694">
        <v>0</v>
      </c>
      <c r="AR694" t="s">
        <v>106</v>
      </c>
      <c r="AS694" t="e">
        <f ca="1">- Have to go in person but can _xludf.not go _xludf.for security reasons - School, college _xludf.or directorate out of service</f>
        <v>#NAME?</v>
      </c>
      <c r="AT694">
        <v>1</v>
      </c>
      <c r="AU694">
        <v>1</v>
      </c>
      <c r="AV694">
        <v>0</v>
      </c>
      <c r="AW694">
        <v>0</v>
      </c>
      <c r="AX694">
        <v>0</v>
      </c>
      <c r="AY694">
        <v>0</v>
      </c>
      <c r="BA694" t="s">
        <v>107</v>
      </c>
      <c r="BB694" t="e">
        <f ca="1">- Useful but _xludf.not as good as a regular degree</f>
        <v>#NAME?</v>
      </c>
      <c r="BD694" t="e">
        <f ca="1">- Project Management / Accountancy - Tourism / Restaurant _xludf.and hotel Management</f>
        <v>#NAME?</v>
      </c>
      <c r="BE694">
        <v>0</v>
      </c>
      <c r="BF694">
        <v>0</v>
      </c>
      <c r="BG694">
        <v>1</v>
      </c>
      <c r="BH694">
        <v>1</v>
      </c>
      <c r="BI694">
        <v>0</v>
      </c>
      <c r="BJ694">
        <v>0</v>
      </c>
      <c r="BK694">
        <v>0</v>
      </c>
      <c r="BL694">
        <v>0</v>
      </c>
      <c r="BN694" t="s">
        <v>107</v>
      </c>
      <c r="BQ694" t="e">
        <f ca="1">- Do _xludf.not _xludf.count towards a recognized qualification - Donâ€™t know how to _xludf.find/enroll in a suitable program</f>
        <v>#NAME?</v>
      </c>
      <c r="BR694">
        <v>0</v>
      </c>
      <c r="BS694">
        <v>1</v>
      </c>
      <c r="BT694">
        <v>0</v>
      </c>
      <c r="BU694">
        <v>1</v>
      </c>
      <c r="BV694">
        <v>0</v>
      </c>
      <c r="BW694">
        <v>0</v>
      </c>
      <c r="BX694" t="s">
        <v>108</v>
      </c>
      <c r="BY694" t="s">
        <v>338</v>
      </c>
      <c r="BZ694">
        <v>0</v>
      </c>
      <c r="CA694">
        <v>0</v>
      </c>
      <c r="CB694">
        <v>0</v>
      </c>
      <c r="CC694">
        <v>1</v>
      </c>
      <c r="CD694">
        <v>1</v>
      </c>
      <c r="CE694" t="e">
        <f ca="1">- Facebook groups/pages  - Teachers</f>
        <v>#NAME?</v>
      </c>
      <c r="CF694">
        <v>0</v>
      </c>
      <c r="CG694">
        <v>0</v>
      </c>
      <c r="CH694">
        <v>1</v>
      </c>
      <c r="CI694">
        <v>0</v>
      </c>
      <c r="CJ694">
        <v>0</v>
      </c>
      <c r="CK694">
        <v>1</v>
      </c>
      <c r="CL694">
        <v>0</v>
      </c>
      <c r="CN694" t="s">
        <v>109</v>
      </c>
      <c r="CO694" t="s">
        <v>110</v>
      </c>
      <c r="CP694" t="s">
        <v>111</v>
      </c>
      <c r="CQ694">
        <v>4286250</v>
      </c>
      <c r="CR694" t="s">
        <v>2010</v>
      </c>
      <c r="CS694" t="s">
        <v>2011</v>
      </c>
      <c r="CT694">
        <v>694</v>
      </c>
    </row>
    <row r="695" spans="1:98">
      <c r="A695">
        <v>694</v>
      </c>
      <c r="B695" t="s">
        <v>143</v>
      </c>
      <c r="C695">
        <v>24</v>
      </c>
      <c r="D695" t="s">
        <v>98</v>
      </c>
      <c r="E695" t="s">
        <v>177</v>
      </c>
      <c r="F695" t="s">
        <v>169</v>
      </c>
      <c r="G695" t="s">
        <v>117</v>
      </c>
      <c r="J695" t="s">
        <v>103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1</v>
      </c>
      <c r="Q695">
        <v>0</v>
      </c>
      <c r="R695">
        <v>0</v>
      </c>
      <c r="X695" t="s">
        <v>136</v>
      </c>
      <c r="Y695">
        <v>0</v>
      </c>
      <c r="Z695">
        <v>0</v>
      </c>
      <c r="AA695">
        <v>0</v>
      </c>
      <c r="AB695">
        <v>1</v>
      </c>
      <c r="AC695">
        <v>1</v>
      </c>
      <c r="AD695">
        <v>0</v>
      </c>
      <c r="AE695">
        <v>0</v>
      </c>
      <c r="AG695" t="s">
        <v>120</v>
      </c>
      <c r="AH695" t="s">
        <v>129</v>
      </c>
      <c r="AI695">
        <v>0</v>
      </c>
      <c r="AJ695">
        <v>1</v>
      </c>
      <c r="AK695">
        <v>0</v>
      </c>
      <c r="AL695">
        <v>0</v>
      </c>
      <c r="AM695">
        <v>0</v>
      </c>
      <c r="AN695">
        <v>0</v>
      </c>
      <c r="AO695">
        <v>0</v>
      </c>
      <c r="AP695">
        <v>0</v>
      </c>
      <c r="BA695" t="s">
        <v>107</v>
      </c>
      <c r="BB695" t="e">
        <f ca="1">- Useful but _xludf.not as good as a regular degree</f>
        <v>#NAME?</v>
      </c>
      <c r="BD695" t="e">
        <f ca="1">- Tourism / Restaurant _xludf.and hotel Management - Nursing / medical care</f>
        <v>#NAME?</v>
      </c>
      <c r="BE695">
        <v>0</v>
      </c>
      <c r="BF695">
        <v>0</v>
      </c>
      <c r="BG695">
        <v>0</v>
      </c>
      <c r="BH695">
        <v>1</v>
      </c>
      <c r="BI695">
        <v>1</v>
      </c>
      <c r="BJ695">
        <v>0</v>
      </c>
      <c r="BK695">
        <v>0</v>
      </c>
      <c r="BL695">
        <v>0</v>
      </c>
      <c r="BN695" t="s">
        <v>107</v>
      </c>
      <c r="BQ695" t="e">
        <f ca="1">- _xludf.not available in _xludf.Arabic - Cannot afford The courses - Donâ€™t know how to _xludf.find/enroll in a suitable program</f>
        <v>#NAME?</v>
      </c>
      <c r="BR695">
        <v>0</v>
      </c>
      <c r="BS695">
        <v>0</v>
      </c>
      <c r="BT695">
        <v>0</v>
      </c>
      <c r="BU695">
        <v>1</v>
      </c>
      <c r="BV695">
        <v>1</v>
      </c>
      <c r="BW695">
        <v>1</v>
      </c>
      <c r="BX695" t="s">
        <v>108</v>
      </c>
      <c r="BY695" t="s">
        <v>550</v>
      </c>
      <c r="BZ695">
        <v>1</v>
      </c>
      <c r="CA695">
        <v>0</v>
      </c>
      <c r="CB695">
        <v>0</v>
      </c>
      <c r="CC695">
        <v>1</v>
      </c>
      <c r="CD695">
        <v>1</v>
      </c>
      <c r="CE695" t="e">
        <f ca="1">- Facebook groups/pages  - Friends</f>
        <v>#NAME?</v>
      </c>
      <c r="CF695">
        <v>1</v>
      </c>
      <c r="CG695">
        <v>0</v>
      </c>
      <c r="CH695">
        <v>0</v>
      </c>
      <c r="CI695">
        <v>0</v>
      </c>
      <c r="CJ695">
        <v>0</v>
      </c>
      <c r="CK695">
        <v>1</v>
      </c>
      <c r="CL695">
        <v>0</v>
      </c>
      <c r="CN695" t="s">
        <v>109</v>
      </c>
      <c r="CO695" t="s">
        <v>110</v>
      </c>
      <c r="CP695" t="s">
        <v>111</v>
      </c>
      <c r="CQ695">
        <v>4286608</v>
      </c>
      <c r="CR695" t="s">
        <v>2012</v>
      </c>
      <c r="CS695" t="s">
        <v>2013</v>
      </c>
      <c r="CT695">
        <v>695</v>
      </c>
    </row>
    <row r="696" spans="1:98">
      <c r="A696">
        <v>695</v>
      </c>
      <c r="B696" t="s">
        <v>182</v>
      </c>
      <c r="C696">
        <v>19</v>
      </c>
      <c r="D696" t="s">
        <v>115</v>
      </c>
      <c r="E696" t="s">
        <v>151</v>
      </c>
      <c r="F696" t="s">
        <v>183</v>
      </c>
      <c r="G696" t="s">
        <v>207</v>
      </c>
      <c r="J696" t="s">
        <v>1020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1</v>
      </c>
      <c r="Q696">
        <v>0</v>
      </c>
      <c r="R696">
        <v>1</v>
      </c>
      <c r="X696" t="s">
        <v>127</v>
      </c>
      <c r="Y696">
        <v>0</v>
      </c>
      <c r="Z696">
        <v>0</v>
      </c>
      <c r="AA696">
        <v>0</v>
      </c>
      <c r="AB696">
        <v>1</v>
      </c>
      <c r="AC696">
        <v>0</v>
      </c>
      <c r="AD696">
        <v>0</v>
      </c>
      <c r="AE696">
        <v>0</v>
      </c>
      <c r="AG696" t="s">
        <v>128</v>
      </c>
      <c r="AH696" t="s">
        <v>129</v>
      </c>
      <c r="AI696">
        <v>0</v>
      </c>
      <c r="AJ696">
        <v>1</v>
      </c>
      <c r="AK696">
        <v>0</v>
      </c>
      <c r="AL696">
        <v>0</v>
      </c>
      <c r="AM696">
        <v>0</v>
      </c>
      <c r="AN696">
        <v>0</v>
      </c>
      <c r="AO696">
        <v>0</v>
      </c>
      <c r="AP696">
        <v>0</v>
      </c>
      <c r="BA696" t="s">
        <v>107</v>
      </c>
      <c r="BB696" t="e">
        <f ca="1">- Very Useful _xludf.and provides a job opportunity _xludf.right away.</f>
        <v>#NAME?</v>
      </c>
      <c r="BD696" t="e">
        <f ca="1">- Tourism / Restaurant _xludf.and hotel Management - Nursing / medical care</f>
        <v>#NAME?</v>
      </c>
      <c r="BE696">
        <v>0</v>
      </c>
      <c r="BF696">
        <v>0</v>
      </c>
      <c r="BG696">
        <v>0</v>
      </c>
      <c r="BH696">
        <v>1</v>
      </c>
      <c r="BI696">
        <v>1</v>
      </c>
      <c r="BJ696">
        <v>0</v>
      </c>
      <c r="BK696">
        <v>0</v>
      </c>
      <c r="BL696">
        <v>0</v>
      </c>
      <c r="BN696" t="s">
        <v>107</v>
      </c>
      <c r="BQ696" t="e">
        <f ca="1">- Donâ€™t know how to _xludf.find/enroll in a suitable program</f>
        <v>#NAME?</v>
      </c>
      <c r="BR696">
        <v>0</v>
      </c>
      <c r="BS696">
        <v>0</v>
      </c>
      <c r="BT696">
        <v>0</v>
      </c>
      <c r="BU696">
        <v>1</v>
      </c>
      <c r="BV696">
        <v>0</v>
      </c>
      <c r="BW696">
        <v>0</v>
      </c>
      <c r="BX696" t="s">
        <v>108</v>
      </c>
      <c r="BY696" t="e">
        <f ca="1">- Difficult to access</f>
        <v>#NAME?</v>
      </c>
      <c r="BZ696">
        <v>0</v>
      </c>
      <c r="CA696">
        <v>0</v>
      </c>
      <c r="CB696">
        <v>0</v>
      </c>
      <c r="CC696">
        <v>1</v>
      </c>
      <c r="CD696">
        <v>0</v>
      </c>
      <c r="CE696" t="e">
        <f ca="1">- Facebook groups/pages</f>
        <v>#NAME?</v>
      </c>
      <c r="CF696">
        <v>0</v>
      </c>
      <c r="CG696">
        <v>0</v>
      </c>
      <c r="CH696">
        <v>0</v>
      </c>
      <c r="CI696">
        <v>0</v>
      </c>
      <c r="CJ696">
        <v>0</v>
      </c>
      <c r="CK696">
        <v>1</v>
      </c>
      <c r="CL696">
        <v>0</v>
      </c>
      <c r="CN696" t="s">
        <v>109</v>
      </c>
      <c r="CO696" t="s">
        <v>110</v>
      </c>
      <c r="CP696" t="s">
        <v>111</v>
      </c>
      <c r="CQ696">
        <v>4300031</v>
      </c>
      <c r="CR696" t="s">
        <v>2014</v>
      </c>
      <c r="CS696" t="s">
        <v>2015</v>
      </c>
      <c r="CT696">
        <v>696</v>
      </c>
    </row>
    <row r="697" spans="1:98">
      <c r="A697">
        <v>696</v>
      </c>
      <c r="B697" t="s">
        <v>143</v>
      </c>
      <c r="C697">
        <v>27</v>
      </c>
      <c r="D697" t="s">
        <v>115</v>
      </c>
      <c r="E697" t="s">
        <v>177</v>
      </c>
      <c r="F697" t="s">
        <v>183</v>
      </c>
      <c r="G697" t="s">
        <v>117</v>
      </c>
      <c r="J697" t="s">
        <v>152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1</v>
      </c>
      <c r="X697" t="s">
        <v>127</v>
      </c>
      <c r="Y697">
        <v>0</v>
      </c>
      <c r="Z697">
        <v>0</v>
      </c>
      <c r="AA697">
        <v>0</v>
      </c>
      <c r="AB697">
        <v>1</v>
      </c>
      <c r="AC697">
        <v>0</v>
      </c>
      <c r="AD697">
        <v>0</v>
      </c>
      <c r="AE697">
        <v>0</v>
      </c>
      <c r="AG697" t="s">
        <v>120</v>
      </c>
      <c r="AH697" t="s">
        <v>184</v>
      </c>
      <c r="AI697">
        <v>1</v>
      </c>
      <c r="AJ697">
        <v>0</v>
      </c>
      <c r="AK697">
        <v>0</v>
      </c>
      <c r="AL697">
        <v>0</v>
      </c>
      <c r="AM697">
        <v>0</v>
      </c>
      <c r="AN697">
        <v>0</v>
      </c>
      <c r="AO697">
        <v>0</v>
      </c>
      <c r="AP697">
        <v>0</v>
      </c>
      <c r="AR697" t="s">
        <v>107</v>
      </c>
      <c r="AS697" t="e">
        <f ca="1">- Have to go in person but can _xludf.not go _xludf.for security reasons</f>
        <v>#NAME?</v>
      </c>
      <c r="AT697">
        <v>0</v>
      </c>
      <c r="AU697">
        <v>1</v>
      </c>
      <c r="AV697">
        <v>0</v>
      </c>
      <c r="AW697">
        <v>0</v>
      </c>
      <c r="AX697">
        <v>0</v>
      </c>
      <c r="AY697">
        <v>0</v>
      </c>
      <c r="BA697" t="s">
        <v>107</v>
      </c>
      <c r="BB697" t="e">
        <f ca="1">- Very Useful _xludf.and provides a job opportunity _xludf.right away.</f>
        <v>#NAME?</v>
      </c>
      <c r="BD697" t="e">
        <f ca="1">- Nursing / medical care</f>
        <v>#NAME?</v>
      </c>
      <c r="BE697">
        <v>0</v>
      </c>
      <c r="BF697">
        <v>0</v>
      </c>
      <c r="BG697">
        <v>0</v>
      </c>
      <c r="BH697">
        <v>0</v>
      </c>
      <c r="BI697">
        <v>1</v>
      </c>
      <c r="BJ697">
        <v>0</v>
      </c>
      <c r="BK697">
        <v>0</v>
      </c>
      <c r="BL697">
        <v>0</v>
      </c>
      <c r="BN697" t="s">
        <v>107</v>
      </c>
      <c r="BQ697" t="e">
        <f ca="1">- Cannot afford The courses</f>
        <v>#NAME?</v>
      </c>
      <c r="BR697">
        <v>0</v>
      </c>
      <c r="BS697">
        <v>0</v>
      </c>
      <c r="BT697">
        <v>0</v>
      </c>
      <c r="BU697">
        <v>0</v>
      </c>
      <c r="BV697">
        <v>1</v>
      </c>
      <c r="BW697">
        <v>0</v>
      </c>
      <c r="BX697" t="s">
        <v>108</v>
      </c>
      <c r="BY697" t="e">
        <f ca="1">- Too Difficult to study alone</f>
        <v>#NAME?</v>
      </c>
      <c r="BZ697">
        <v>0</v>
      </c>
      <c r="CA697">
        <v>0</v>
      </c>
      <c r="CB697">
        <v>0</v>
      </c>
      <c r="CC697">
        <v>0</v>
      </c>
      <c r="CD697">
        <v>1</v>
      </c>
      <c r="CE697" t="e">
        <f ca="1">- Teachers</f>
        <v>#NAME?</v>
      </c>
      <c r="CF697">
        <v>0</v>
      </c>
      <c r="CG697">
        <v>0</v>
      </c>
      <c r="CH697">
        <v>1</v>
      </c>
      <c r="CI697">
        <v>0</v>
      </c>
      <c r="CJ697">
        <v>0</v>
      </c>
      <c r="CK697">
        <v>0</v>
      </c>
      <c r="CL697">
        <v>0</v>
      </c>
      <c r="CN697" t="s">
        <v>109</v>
      </c>
      <c r="CO697" t="s">
        <v>110</v>
      </c>
      <c r="CP697" t="s">
        <v>111</v>
      </c>
      <c r="CQ697">
        <v>4299921</v>
      </c>
      <c r="CR697" t="s">
        <v>2016</v>
      </c>
      <c r="CS697" t="s">
        <v>2017</v>
      </c>
      <c r="CT697">
        <v>697</v>
      </c>
    </row>
    <row r="698" spans="1:98">
      <c r="A698">
        <v>697</v>
      </c>
      <c r="B698" t="s">
        <v>167</v>
      </c>
      <c r="C698">
        <v>24</v>
      </c>
      <c r="D698" t="s">
        <v>115</v>
      </c>
      <c r="E698" t="s">
        <v>156</v>
      </c>
      <c r="F698" t="s">
        <v>100</v>
      </c>
      <c r="G698" t="s">
        <v>101</v>
      </c>
      <c r="H698" t="s">
        <v>301</v>
      </c>
      <c r="U698" t="s">
        <v>145</v>
      </c>
      <c r="AG698" t="s">
        <v>120</v>
      </c>
      <c r="AH698" t="s">
        <v>129</v>
      </c>
      <c r="AI698">
        <v>0</v>
      </c>
      <c r="AJ698">
        <v>1</v>
      </c>
      <c r="AK698">
        <v>0</v>
      </c>
      <c r="AL698">
        <v>0</v>
      </c>
      <c r="AM698">
        <v>0</v>
      </c>
      <c r="AN698">
        <v>0</v>
      </c>
      <c r="AO698">
        <v>0</v>
      </c>
      <c r="AP698">
        <v>0</v>
      </c>
      <c r="BA698" t="s">
        <v>107</v>
      </c>
      <c r="BB698" t="e">
        <f ca="1">- Very Useful _xludf.and provides a job opportunity _xludf.right away.</f>
        <v>#NAME?</v>
      </c>
      <c r="BD698" t="e">
        <f ca="1">- Project Management / Accountancy</f>
        <v>#NAME?</v>
      </c>
      <c r="BE698">
        <v>0</v>
      </c>
      <c r="BF698">
        <v>0</v>
      </c>
      <c r="BG698">
        <v>1</v>
      </c>
      <c r="BH698">
        <v>0</v>
      </c>
      <c r="BI698">
        <v>0</v>
      </c>
      <c r="BJ698">
        <v>0</v>
      </c>
      <c r="BK698">
        <v>0</v>
      </c>
      <c r="BL698">
        <v>0</v>
      </c>
      <c r="BN698" t="s">
        <v>107</v>
      </c>
      <c r="BQ698" t="e">
        <f ca="1">- No internet connection / computer - Donâ€™t know how to _xludf.find/enroll in a suitable program</f>
        <v>#NAME?</v>
      </c>
      <c r="BR698">
        <v>0</v>
      </c>
      <c r="BS698">
        <v>0</v>
      </c>
      <c r="BT698">
        <v>1</v>
      </c>
      <c r="BU698">
        <v>1</v>
      </c>
      <c r="BV698">
        <v>0</v>
      </c>
      <c r="BW698">
        <v>0</v>
      </c>
      <c r="BX698" t="s">
        <v>108</v>
      </c>
      <c r="BY698" t="e">
        <f ca="1">- Too Difficult to study alone</f>
        <v>#NAME?</v>
      </c>
      <c r="BZ698">
        <v>0</v>
      </c>
      <c r="CA698">
        <v>0</v>
      </c>
      <c r="CB698">
        <v>0</v>
      </c>
      <c r="CC698">
        <v>0</v>
      </c>
      <c r="CD698">
        <v>1</v>
      </c>
      <c r="CE698" t="e">
        <f ca="1">- Facebook groups/pages  - Friends</f>
        <v>#NAME?</v>
      </c>
      <c r="CF698">
        <v>1</v>
      </c>
      <c r="CG698">
        <v>0</v>
      </c>
      <c r="CH698">
        <v>0</v>
      </c>
      <c r="CI698">
        <v>0</v>
      </c>
      <c r="CJ698">
        <v>0</v>
      </c>
      <c r="CK698">
        <v>1</v>
      </c>
      <c r="CL698">
        <v>0</v>
      </c>
      <c r="CN698" t="s">
        <v>109</v>
      </c>
      <c r="CO698" t="s">
        <v>110</v>
      </c>
      <c r="CP698" t="s">
        <v>111</v>
      </c>
      <c r="CQ698">
        <v>4287906</v>
      </c>
      <c r="CR698" t="s">
        <v>2018</v>
      </c>
      <c r="CS698" t="s">
        <v>2019</v>
      </c>
      <c r="CT698">
        <v>698</v>
      </c>
    </row>
    <row r="699" spans="1:98">
      <c r="A699">
        <v>698</v>
      </c>
      <c r="B699" t="s">
        <v>97</v>
      </c>
      <c r="C699">
        <v>25</v>
      </c>
      <c r="D699" t="s">
        <v>115</v>
      </c>
      <c r="E699" t="s">
        <v>177</v>
      </c>
      <c r="F699" t="s">
        <v>169</v>
      </c>
      <c r="G699" t="s">
        <v>117</v>
      </c>
      <c r="J699" t="s">
        <v>506</v>
      </c>
      <c r="K699">
        <v>0</v>
      </c>
      <c r="L699">
        <v>0</v>
      </c>
      <c r="M699">
        <v>0</v>
      </c>
      <c r="N699">
        <v>1</v>
      </c>
      <c r="O699">
        <v>0</v>
      </c>
      <c r="P699">
        <v>1</v>
      </c>
      <c r="Q699">
        <v>0</v>
      </c>
      <c r="R699">
        <v>0</v>
      </c>
      <c r="X699" t="s">
        <v>127</v>
      </c>
      <c r="Y699">
        <v>0</v>
      </c>
      <c r="Z699">
        <v>0</v>
      </c>
      <c r="AA699">
        <v>0</v>
      </c>
      <c r="AB699">
        <v>1</v>
      </c>
      <c r="AC699">
        <v>0</v>
      </c>
      <c r="AD699">
        <v>0</v>
      </c>
      <c r="AE699">
        <v>0</v>
      </c>
      <c r="AG699" t="s">
        <v>128</v>
      </c>
      <c r="AH699" t="s">
        <v>129</v>
      </c>
      <c r="AI699">
        <v>0</v>
      </c>
      <c r="AJ699">
        <v>1</v>
      </c>
      <c r="AK699">
        <v>0</v>
      </c>
      <c r="AL699">
        <v>0</v>
      </c>
      <c r="AM699">
        <v>0</v>
      </c>
      <c r="AN699">
        <v>0</v>
      </c>
      <c r="AO699">
        <v>0</v>
      </c>
      <c r="AP699">
        <v>0</v>
      </c>
      <c r="BA699" t="s">
        <v>106</v>
      </c>
      <c r="BB699" t="e">
        <f ca="1">- Useful but _xludf.not as good as a regular degree</f>
        <v>#NAME?</v>
      </c>
      <c r="BD699" t="e">
        <f ca="1">- Project Management / Accountancy - Tourism / Restaurant _xludf.and hotel Management</f>
        <v>#NAME?</v>
      </c>
      <c r="BE699">
        <v>0</v>
      </c>
      <c r="BF699">
        <v>0</v>
      </c>
      <c r="BG699">
        <v>1</v>
      </c>
      <c r="BH699">
        <v>1</v>
      </c>
      <c r="BI699">
        <v>0</v>
      </c>
      <c r="BJ699">
        <v>0</v>
      </c>
      <c r="BK699">
        <v>0</v>
      </c>
      <c r="BL699">
        <v>0</v>
      </c>
      <c r="BN699" t="s">
        <v>107</v>
      </c>
      <c r="BQ699" t="e">
        <f ca="1">- No internet connection / computer</f>
        <v>#NAME?</v>
      </c>
      <c r="BR699">
        <v>0</v>
      </c>
      <c r="BS699">
        <v>0</v>
      </c>
      <c r="BT699">
        <v>1</v>
      </c>
      <c r="BU699">
        <v>0</v>
      </c>
      <c r="BV699">
        <v>0</v>
      </c>
      <c r="BW699">
        <v>0</v>
      </c>
      <c r="BX699" t="s">
        <v>108</v>
      </c>
      <c r="BY699" t="e">
        <f ca="1">- Useful but _xludf.not as good as going to university</f>
        <v>#NAME?</v>
      </c>
      <c r="BZ699">
        <v>1</v>
      </c>
      <c r="CA699">
        <v>0</v>
      </c>
      <c r="CB699">
        <v>0</v>
      </c>
      <c r="CC699">
        <v>0</v>
      </c>
      <c r="CD699">
        <v>0</v>
      </c>
      <c r="CE699" t="e">
        <f ca="1">- Al-Fanar Media - Facebook groups/pages</f>
        <v>#NAME?</v>
      </c>
      <c r="CF699">
        <v>0</v>
      </c>
      <c r="CG699">
        <v>0</v>
      </c>
      <c r="CH699">
        <v>0</v>
      </c>
      <c r="CI699">
        <v>1</v>
      </c>
      <c r="CJ699">
        <v>0</v>
      </c>
      <c r="CK699">
        <v>1</v>
      </c>
      <c r="CL699">
        <v>0</v>
      </c>
      <c r="CN699" t="s">
        <v>109</v>
      </c>
      <c r="CO699" t="s">
        <v>110</v>
      </c>
      <c r="CP699" t="s">
        <v>111</v>
      </c>
      <c r="CQ699">
        <v>4287924</v>
      </c>
      <c r="CR699" t="s">
        <v>2020</v>
      </c>
      <c r="CS699" t="s">
        <v>2021</v>
      </c>
      <c r="CT699">
        <v>699</v>
      </c>
    </row>
    <row r="700" spans="1:98">
      <c r="A700">
        <v>699</v>
      </c>
      <c r="B700" t="s">
        <v>97</v>
      </c>
      <c r="C700">
        <v>25</v>
      </c>
      <c r="D700" t="s">
        <v>115</v>
      </c>
      <c r="E700" t="s">
        <v>177</v>
      </c>
      <c r="F700" t="s">
        <v>157</v>
      </c>
      <c r="G700" t="s">
        <v>117</v>
      </c>
      <c r="J700" t="s">
        <v>781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1</v>
      </c>
      <c r="Q700">
        <v>1</v>
      </c>
      <c r="R700">
        <v>0</v>
      </c>
      <c r="X700" t="s">
        <v>209</v>
      </c>
      <c r="Y700">
        <v>0</v>
      </c>
      <c r="Z700">
        <v>0</v>
      </c>
      <c r="AA700">
        <v>0</v>
      </c>
      <c r="AB700">
        <v>1</v>
      </c>
      <c r="AC700">
        <v>0</v>
      </c>
      <c r="AD700">
        <v>1</v>
      </c>
      <c r="AE700">
        <v>0</v>
      </c>
      <c r="AG700" t="s">
        <v>128</v>
      </c>
      <c r="AH700" t="s">
        <v>335</v>
      </c>
      <c r="AI700">
        <v>0</v>
      </c>
      <c r="AJ700">
        <v>1</v>
      </c>
      <c r="AK700">
        <v>0</v>
      </c>
      <c r="AL700">
        <v>1</v>
      </c>
      <c r="AM700">
        <v>0</v>
      </c>
      <c r="AN700">
        <v>1</v>
      </c>
      <c r="AO700">
        <v>1</v>
      </c>
      <c r="AP700">
        <v>1</v>
      </c>
      <c r="BA700" t="s">
        <v>106</v>
      </c>
      <c r="BB700" t="e">
        <f ca="1">- Very Useful _xludf.and provides a job opportunity _xludf.right away.</f>
        <v>#NAME?</v>
      </c>
      <c r="BD700" t="e">
        <f ca="1">- Mechanics _xludf.and machinery- Project Management / Accountancy</f>
        <v>#NAME?</v>
      </c>
      <c r="BE700">
        <v>0</v>
      </c>
      <c r="BF700">
        <v>0</v>
      </c>
      <c r="BG700">
        <v>1</v>
      </c>
      <c r="BH700">
        <v>0</v>
      </c>
      <c r="BI700">
        <v>0</v>
      </c>
      <c r="BJ700">
        <v>0</v>
      </c>
      <c r="BK700">
        <v>1</v>
      </c>
      <c r="BL700">
        <v>0</v>
      </c>
      <c r="BN700" t="s">
        <v>107</v>
      </c>
      <c r="BQ700" t="e">
        <f ca="1">- No internet connection / computer - Cannot afford The courses</f>
        <v>#NAME?</v>
      </c>
      <c r="BR700">
        <v>0</v>
      </c>
      <c r="BS700">
        <v>0</v>
      </c>
      <c r="BT700">
        <v>1</v>
      </c>
      <c r="BU700">
        <v>0</v>
      </c>
      <c r="BV700">
        <v>1</v>
      </c>
      <c r="BW700">
        <v>0</v>
      </c>
      <c r="BX700" t="s">
        <v>108</v>
      </c>
      <c r="BY700" t="s">
        <v>199</v>
      </c>
      <c r="BZ700">
        <v>1</v>
      </c>
      <c r="CA700">
        <v>0</v>
      </c>
      <c r="CB700">
        <v>0</v>
      </c>
      <c r="CC700">
        <v>0</v>
      </c>
      <c r="CD700">
        <v>1</v>
      </c>
      <c r="CE700" t="e">
        <f ca="1">- Facebook groups/pages  - Friends</f>
        <v>#NAME?</v>
      </c>
      <c r="CF700">
        <v>1</v>
      </c>
      <c r="CG700">
        <v>0</v>
      </c>
      <c r="CH700">
        <v>0</v>
      </c>
      <c r="CI700">
        <v>0</v>
      </c>
      <c r="CJ700">
        <v>0</v>
      </c>
      <c r="CK700">
        <v>1</v>
      </c>
      <c r="CL700">
        <v>0</v>
      </c>
      <c r="CN700" t="s">
        <v>109</v>
      </c>
      <c r="CO700" t="s">
        <v>110</v>
      </c>
      <c r="CP700" t="s">
        <v>111</v>
      </c>
      <c r="CQ700">
        <v>4288092</v>
      </c>
      <c r="CR700" t="s">
        <v>2022</v>
      </c>
      <c r="CS700" t="s">
        <v>2023</v>
      </c>
      <c r="CT700">
        <v>700</v>
      </c>
    </row>
    <row r="701" spans="1:98">
      <c r="A701">
        <v>700</v>
      </c>
      <c r="B701" t="s">
        <v>224</v>
      </c>
      <c r="C701">
        <v>21</v>
      </c>
      <c r="D701" t="s">
        <v>98</v>
      </c>
      <c r="E701" t="s">
        <v>156</v>
      </c>
      <c r="F701" t="s">
        <v>169</v>
      </c>
      <c r="G701" t="s">
        <v>117</v>
      </c>
      <c r="J701" t="s">
        <v>103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1</v>
      </c>
      <c r="Q701">
        <v>0</v>
      </c>
      <c r="R701">
        <v>0</v>
      </c>
      <c r="X701" t="s">
        <v>127</v>
      </c>
      <c r="Y701">
        <v>0</v>
      </c>
      <c r="Z701">
        <v>0</v>
      </c>
      <c r="AA701">
        <v>0</v>
      </c>
      <c r="AB701">
        <v>1</v>
      </c>
      <c r="AC701">
        <v>0</v>
      </c>
      <c r="AD701">
        <v>0</v>
      </c>
      <c r="AE701">
        <v>0</v>
      </c>
      <c r="AG701" t="s">
        <v>120</v>
      </c>
      <c r="AH701" t="s">
        <v>129</v>
      </c>
      <c r="AI701">
        <v>0</v>
      </c>
      <c r="AJ701">
        <v>1</v>
      </c>
      <c r="AK701">
        <v>0</v>
      </c>
      <c r="AL701">
        <v>0</v>
      </c>
      <c r="AM701">
        <v>0</v>
      </c>
      <c r="AN701">
        <v>0</v>
      </c>
      <c r="AO701">
        <v>0</v>
      </c>
      <c r="AP701">
        <v>0</v>
      </c>
      <c r="BA701" t="s">
        <v>107</v>
      </c>
      <c r="BB701" t="e">
        <f ca="1">- Very Useful _xludf.and provides a job opportunity _xludf.right away.</f>
        <v>#NAME?</v>
      </c>
      <c r="BD701" t="e">
        <f ca="1">- Project Management / Accountancy - Nursing / medical care</f>
        <v>#NAME?</v>
      </c>
      <c r="BE701">
        <v>0</v>
      </c>
      <c r="BF701">
        <v>0</v>
      </c>
      <c r="BG701">
        <v>1</v>
      </c>
      <c r="BH701">
        <v>0</v>
      </c>
      <c r="BI701">
        <v>1</v>
      </c>
      <c r="BJ701">
        <v>0</v>
      </c>
      <c r="BK701">
        <v>0</v>
      </c>
      <c r="BL701">
        <v>0</v>
      </c>
      <c r="BN701" t="s">
        <v>107</v>
      </c>
      <c r="BQ701" t="e">
        <f ca="1">- No internet connection / computer - Cannot afford The courses</f>
        <v>#NAME?</v>
      </c>
      <c r="BR701">
        <v>0</v>
      </c>
      <c r="BS701">
        <v>0</v>
      </c>
      <c r="BT701">
        <v>1</v>
      </c>
      <c r="BU701">
        <v>0</v>
      </c>
      <c r="BV701">
        <v>1</v>
      </c>
      <c r="BW701">
        <v>0</v>
      </c>
      <c r="BX701" t="s">
        <v>108</v>
      </c>
      <c r="BY701" t="e">
        <f ca="1">- Very Useful, as good as a regular - - Difficult to access</f>
        <v>#NAME?</v>
      </c>
      <c r="BZ701">
        <v>0</v>
      </c>
      <c r="CA701">
        <v>0</v>
      </c>
      <c r="CB701">
        <v>1</v>
      </c>
      <c r="CC701">
        <v>1</v>
      </c>
      <c r="CD701">
        <v>0</v>
      </c>
      <c r="CE701" t="e">
        <f ca="1">- Facebook groups/pages  - Teachers</f>
        <v>#NAME?</v>
      </c>
      <c r="CF701">
        <v>0</v>
      </c>
      <c r="CG701">
        <v>0</v>
      </c>
      <c r="CH701">
        <v>1</v>
      </c>
      <c r="CI701">
        <v>0</v>
      </c>
      <c r="CJ701">
        <v>0</v>
      </c>
      <c r="CK701">
        <v>1</v>
      </c>
      <c r="CL701">
        <v>0</v>
      </c>
      <c r="CN701" t="s">
        <v>109</v>
      </c>
      <c r="CO701" t="s">
        <v>110</v>
      </c>
      <c r="CP701" t="s">
        <v>111</v>
      </c>
      <c r="CQ701">
        <v>4288141</v>
      </c>
      <c r="CR701" t="s">
        <v>2024</v>
      </c>
      <c r="CS701" t="s">
        <v>2025</v>
      </c>
      <c r="CT701">
        <v>701</v>
      </c>
    </row>
    <row r="702" spans="1:98">
      <c r="A702">
        <v>701</v>
      </c>
      <c r="B702" t="s">
        <v>97</v>
      </c>
      <c r="C702">
        <v>25</v>
      </c>
      <c r="D702" t="s">
        <v>115</v>
      </c>
      <c r="E702" t="s">
        <v>177</v>
      </c>
      <c r="F702" t="s">
        <v>157</v>
      </c>
      <c r="G702" t="s">
        <v>117</v>
      </c>
      <c r="J702" t="s">
        <v>187</v>
      </c>
      <c r="K702">
        <v>0</v>
      </c>
      <c r="L702">
        <v>0</v>
      </c>
      <c r="M702">
        <v>1</v>
      </c>
      <c r="N702">
        <v>0</v>
      </c>
      <c r="O702">
        <v>0</v>
      </c>
      <c r="P702">
        <v>0</v>
      </c>
      <c r="Q702">
        <v>0</v>
      </c>
      <c r="R702">
        <v>0</v>
      </c>
      <c r="X702" t="s">
        <v>127</v>
      </c>
      <c r="Y702">
        <v>0</v>
      </c>
      <c r="Z702">
        <v>0</v>
      </c>
      <c r="AA702">
        <v>0</v>
      </c>
      <c r="AB702">
        <v>1</v>
      </c>
      <c r="AC702">
        <v>0</v>
      </c>
      <c r="AD702">
        <v>0</v>
      </c>
      <c r="AE702">
        <v>0</v>
      </c>
      <c r="AG702" t="s">
        <v>120</v>
      </c>
      <c r="AH702" t="s">
        <v>273</v>
      </c>
      <c r="AI702">
        <v>0</v>
      </c>
      <c r="AJ702">
        <v>1</v>
      </c>
      <c r="AK702">
        <v>0</v>
      </c>
      <c r="AL702">
        <v>1</v>
      </c>
      <c r="AM702">
        <v>0</v>
      </c>
      <c r="AN702">
        <v>1</v>
      </c>
      <c r="AO702">
        <v>1</v>
      </c>
      <c r="AP702">
        <v>0</v>
      </c>
      <c r="BA702" t="s">
        <v>107</v>
      </c>
      <c r="BB702" t="e">
        <f ca="1">- Very Useful _xludf.and provides a job opportunity _xludf.right away.</f>
        <v>#NAME?</v>
      </c>
      <c r="BD702" t="s">
        <v>139</v>
      </c>
      <c r="BE702">
        <v>0</v>
      </c>
      <c r="BF702">
        <v>1</v>
      </c>
      <c r="BG702">
        <v>0</v>
      </c>
      <c r="BH702">
        <v>0</v>
      </c>
      <c r="BI702">
        <v>0</v>
      </c>
      <c r="BJ702">
        <v>0</v>
      </c>
      <c r="BK702">
        <v>0</v>
      </c>
      <c r="BL702">
        <v>0</v>
      </c>
      <c r="BM702" t="s">
        <v>2026</v>
      </c>
      <c r="BN702" t="s">
        <v>107</v>
      </c>
      <c r="BQ702" t="e">
        <f ca="1">- Cannot afford The courses</f>
        <v>#NAME?</v>
      </c>
      <c r="BR702">
        <v>0</v>
      </c>
      <c r="BS702">
        <v>0</v>
      </c>
      <c r="BT702">
        <v>0</v>
      </c>
      <c r="BU702">
        <v>0</v>
      </c>
      <c r="BV702">
        <v>1</v>
      </c>
      <c r="BW702">
        <v>0</v>
      </c>
      <c r="BX702" t="s">
        <v>108</v>
      </c>
      <c r="BY702" t="e">
        <f ca="1">- Useful but _xludf.not as good as going to university</f>
        <v>#NAME?</v>
      </c>
      <c r="BZ702">
        <v>1</v>
      </c>
      <c r="CA702">
        <v>0</v>
      </c>
      <c r="CB702">
        <v>0</v>
      </c>
      <c r="CC702">
        <v>0</v>
      </c>
      <c r="CD702">
        <v>0</v>
      </c>
      <c r="CE702" t="e">
        <f ca="1">- Facebook groups/pages DUBARAH</f>
        <v>#NAME?</v>
      </c>
      <c r="CF702">
        <v>0</v>
      </c>
      <c r="CG702">
        <v>1</v>
      </c>
      <c r="CH702">
        <v>0</v>
      </c>
      <c r="CI702">
        <v>0</v>
      </c>
      <c r="CJ702">
        <v>0</v>
      </c>
      <c r="CK702">
        <v>1</v>
      </c>
      <c r="CL702">
        <v>0</v>
      </c>
      <c r="CN702" t="s">
        <v>109</v>
      </c>
      <c r="CO702" t="s">
        <v>110</v>
      </c>
      <c r="CP702" t="s">
        <v>111</v>
      </c>
      <c r="CQ702">
        <v>4288196</v>
      </c>
      <c r="CR702" t="s">
        <v>2027</v>
      </c>
      <c r="CS702" t="s">
        <v>2028</v>
      </c>
      <c r="CT702">
        <v>702</v>
      </c>
    </row>
    <row r="703" spans="1:98">
      <c r="A703">
        <v>702</v>
      </c>
      <c r="B703" t="s">
        <v>97</v>
      </c>
      <c r="C703">
        <v>25</v>
      </c>
      <c r="D703" t="s">
        <v>115</v>
      </c>
      <c r="E703" t="s">
        <v>177</v>
      </c>
      <c r="F703" t="s">
        <v>157</v>
      </c>
      <c r="G703" t="s">
        <v>117</v>
      </c>
      <c r="J703" t="s">
        <v>152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1</v>
      </c>
      <c r="X703" t="s">
        <v>127</v>
      </c>
      <c r="Y703">
        <v>0</v>
      </c>
      <c r="Z703">
        <v>0</v>
      </c>
      <c r="AA703">
        <v>0</v>
      </c>
      <c r="AB703">
        <v>1</v>
      </c>
      <c r="AC703">
        <v>0</v>
      </c>
      <c r="AD703">
        <v>0</v>
      </c>
      <c r="AE703">
        <v>0</v>
      </c>
      <c r="AG703" t="s">
        <v>120</v>
      </c>
      <c r="AH703" t="s">
        <v>121</v>
      </c>
      <c r="AI703">
        <v>0</v>
      </c>
      <c r="AJ703">
        <v>1</v>
      </c>
      <c r="AK703">
        <v>0</v>
      </c>
      <c r="AL703">
        <v>1</v>
      </c>
      <c r="AM703">
        <v>0</v>
      </c>
      <c r="AN703">
        <v>1</v>
      </c>
      <c r="AO703">
        <v>0</v>
      </c>
      <c r="AP703">
        <v>1</v>
      </c>
      <c r="BA703" t="s">
        <v>107</v>
      </c>
      <c r="BB703" t="e">
        <f ca="1">- Useful but _xludf.not as good as a regular degree</f>
        <v>#NAME?</v>
      </c>
      <c r="BD703" t="e">
        <f ca="1">- I am _xludf.not interested in vocational education</f>
        <v>#NAME?</v>
      </c>
      <c r="BE703">
        <v>1</v>
      </c>
      <c r="BF703">
        <v>0</v>
      </c>
      <c r="BG703">
        <v>0</v>
      </c>
      <c r="BH703">
        <v>0</v>
      </c>
      <c r="BI703">
        <v>0</v>
      </c>
      <c r="BJ703">
        <v>0</v>
      </c>
      <c r="BK703">
        <v>0</v>
      </c>
      <c r="BL703">
        <v>0</v>
      </c>
      <c r="BN703" t="s">
        <v>107</v>
      </c>
      <c r="BQ703" t="e">
        <f ca="1">- Do _xludf.not _xludf.count towards a recognized qualification - Donâ€™t know how to _xludf.find/enroll in a suitable program</f>
        <v>#NAME?</v>
      </c>
      <c r="BR703">
        <v>0</v>
      </c>
      <c r="BS703">
        <v>1</v>
      </c>
      <c r="BT703">
        <v>0</v>
      </c>
      <c r="BU703">
        <v>1</v>
      </c>
      <c r="BV703">
        <v>0</v>
      </c>
      <c r="BW703">
        <v>0</v>
      </c>
      <c r="BX703" t="s">
        <v>108</v>
      </c>
      <c r="BY703" t="e">
        <f ca="1">- Useful but _xludf.not as good as going to university</f>
        <v>#NAME?</v>
      </c>
      <c r="BZ703">
        <v>1</v>
      </c>
      <c r="CA703">
        <v>0</v>
      </c>
      <c r="CB703">
        <v>0</v>
      </c>
      <c r="CC703">
        <v>0</v>
      </c>
      <c r="CD703">
        <v>0</v>
      </c>
      <c r="CE703" t="e">
        <f ca="1">- Facebook groups/pages  - Friends</f>
        <v>#NAME?</v>
      </c>
      <c r="CF703">
        <v>1</v>
      </c>
      <c r="CG703">
        <v>0</v>
      </c>
      <c r="CH703">
        <v>0</v>
      </c>
      <c r="CI703">
        <v>0</v>
      </c>
      <c r="CJ703">
        <v>0</v>
      </c>
      <c r="CK703">
        <v>1</v>
      </c>
      <c r="CL703">
        <v>0</v>
      </c>
      <c r="CN703" t="s">
        <v>109</v>
      </c>
      <c r="CO703" t="s">
        <v>110</v>
      </c>
      <c r="CP703" t="s">
        <v>111</v>
      </c>
      <c r="CQ703">
        <v>4288312</v>
      </c>
      <c r="CR703" t="s">
        <v>2029</v>
      </c>
      <c r="CS703" t="s">
        <v>2030</v>
      </c>
      <c r="CT703">
        <v>703</v>
      </c>
    </row>
    <row r="704" spans="1:98">
      <c r="A704">
        <v>703</v>
      </c>
      <c r="B704" t="s">
        <v>245</v>
      </c>
      <c r="C704">
        <v>27</v>
      </c>
      <c r="D704" t="s">
        <v>115</v>
      </c>
      <c r="E704" t="s">
        <v>177</v>
      </c>
      <c r="F704" t="s">
        <v>157</v>
      </c>
      <c r="G704" t="s">
        <v>117</v>
      </c>
      <c r="J704" t="s">
        <v>457</v>
      </c>
      <c r="K704">
        <v>0</v>
      </c>
      <c r="L704">
        <v>1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 t="s">
        <v>760</v>
      </c>
      <c r="X704" t="s">
        <v>127</v>
      </c>
      <c r="Y704">
        <v>0</v>
      </c>
      <c r="Z704">
        <v>0</v>
      </c>
      <c r="AA704">
        <v>0</v>
      </c>
      <c r="AB704">
        <v>1</v>
      </c>
      <c r="AC704">
        <v>0</v>
      </c>
      <c r="AD704">
        <v>0</v>
      </c>
      <c r="AE704">
        <v>0</v>
      </c>
      <c r="AG704" t="s">
        <v>120</v>
      </c>
      <c r="AH704" t="s">
        <v>158</v>
      </c>
      <c r="AI704">
        <v>0</v>
      </c>
      <c r="AJ704">
        <v>0</v>
      </c>
      <c r="AK704">
        <v>0</v>
      </c>
      <c r="AL704">
        <v>0</v>
      </c>
      <c r="AM704">
        <v>0</v>
      </c>
      <c r="AN704">
        <v>1</v>
      </c>
      <c r="AO704">
        <v>0</v>
      </c>
      <c r="AP704">
        <v>0</v>
      </c>
      <c r="BA704" t="s">
        <v>107</v>
      </c>
      <c r="BB704" t="e">
        <f ca="1">- Very Useful _xludf.and provides a job opportunity _xludf.right away.</f>
        <v>#NAME?</v>
      </c>
      <c r="BD704" t="e">
        <f ca="1">- Project Management / Accountancy</f>
        <v>#NAME?</v>
      </c>
      <c r="BE704">
        <v>0</v>
      </c>
      <c r="BF704">
        <v>0</v>
      </c>
      <c r="BG704">
        <v>1</v>
      </c>
      <c r="BH704">
        <v>0</v>
      </c>
      <c r="BI704">
        <v>0</v>
      </c>
      <c r="BJ704">
        <v>0</v>
      </c>
      <c r="BK704">
        <v>0</v>
      </c>
      <c r="BL704">
        <v>0</v>
      </c>
      <c r="BN704" t="s">
        <v>107</v>
      </c>
      <c r="BQ704" t="e">
        <f ca="1">- No internet connection / computer - Cannot afford The courses</f>
        <v>#NAME?</v>
      </c>
      <c r="BR704">
        <v>0</v>
      </c>
      <c r="BS704">
        <v>0</v>
      </c>
      <c r="BT704">
        <v>1</v>
      </c>
      <c r="BU704">
        <v>0</v>
      </c>
      <c r="BV704">
        <v>1</v>
      </c>
      <c r="BW704">
        <v>0</v>
      </c>
      <c r="BX704" t="s">
        <v>108</v>
      </c>
      <c r="BY704" t="e">
        <f ca="1">- Useful but _xludf.not as good as going to university</f>
        <v>#NAME?</v>
      </c>
      <c r="BZ704">
        <v>1</v>
      </c>
      <c r="CA704">
        <v>0</v>
      </c>
      <c r="CB704">
        <v>0</v>
      </c>
      <c r="CC704">
        <v>0</v>
      </c>
      <c r="CD704">
        <v>0</v>
      </c>
      <c r="CE704" t="e">
        <f ca="1">- Facebook groups/pages</f>
        <v>#NAME?</v>
      </c>
      <c r="CF704">
        <v>0</v>
      </c>
      <c r="CG704">
        <v>0</v>
      </c>
      <c r="CH704">
        <v>0</v>
      </c>
      <c r="CI704">
        <v>0</v>
      </c>
      <c r="CJ704">
        <v>0</v>
      </c>
      <c r="CK704">
        <v>1</v>
      </c>
      <c r="CL704">
        <v>0</v>
      </c>
      <c r="CN704" t="s">
        <v>109</v>
      </c>
      <c r="CO704" t="s">
        <v>110</v>
      </c>
      <c r="CP704" t="s">
        <v>111</v>
      </c>
      <c r="CQ704">
        <v>4288328</v>
      </c>
      <c r="CR704" t="s">
        <v>2031</v>
      </c>
      <c r="CS704" t="s">
        <v>2032</v>
      </c>
      <c r="CT704">
        <v>704</v>
      </c>
    </row>
    <row r="705" spans="1:98">
      <c r="A705">
        <v>704</v>
      </c>
      <c r="B705" t="s">
        <v>97</v>
      </c>
      <c r="C705">
        <v>24</v>
      </c>
      <c r="D705" t="s">
        <v>98</v>
      </c>
      <c r="E705" t="s">
        <v>2033</v>
      </c>
      <c r="F705" t="s">
        <v>100</v>
      </c>
      <c r="G705" t="s">
        <v>117</v>
      </c>
      <c r="J705" t="s">
        <v>271</v>
      </c>
      <c r="K705">
        <v>0</v>
      </c>
      <c r="L705">
        <v>0</v>
      </c>
      <c r="M705">
        <v>0</v>
      </c>
      <c r="N705">
        <v>0</v>
      </c>
      <c r="O705">
        <v>1</v>
      </c>
      <c r="P705">
        <v>0</v>
      </c>
      <c r="Q705">
        <v>0</v>
      </c>
      <c r="R705">
        <v>0</v>
      </c>
      <c r="X705" t="s">
        <v>308</v>
      </c>
      <c r="Y705">
        <v>0</v>
      </c>
      <c r="Z705">
        <v>0</v>
      </c>
      <c r="AA705">
        <v>0</v>
      </c>
      <c r="AB705">
        <v>0</v>
      </c>
      <c r="AC705">
        <v>1</v>
      </c>
      <c r="AD705">
        <v>0</v>
      </c>
      <c r="AE705">
        <v>0</v>
      </c>
      <c r="AG705" t="s">
        <v>120</v>
      </c>
      <c r="AH705" t="s">
        <v>129</v>
      </c>
      <c r="AI705">
        <v>0</v>
      </c>
      <c r="AJ705">
        <v>1</v>
      </c>
      <c r="AK705">
        <v>0</v>
      </c>
      <c r="AL705">
        <v>0</v>
      </c>
      <c r="AM705">
        <v>0</v>
      </c>
      <c r="AN705">
        <v>0</v>
      </c>
      <c r="AO705">
        <v>0</v>
      </c>
      <c r="AP705">
        <v>0</v>
      </c>
      <c r="BA705" t="s">
        <v>107</v>
      </c>
      <c r="BB705" t="e">
        <f ca="1">- Useful but _xludf.not as good as a regular degree</f>
        <v>#NAME?</v>
      </c>
      <c r="BD705" t="e">
        <f ca="1">- Project Management / Accountancy</f>
        <v>#NAME?</v>
      </c>
      <c r="BE705">
        <v>0</v>
      </c>
      <c r="BF705">
        <v>0</v>
      </c>
      <c r="BG705">
        <v>1</v>
      </c>
      <c r="BH705">
        <v>0</v>
      </c>
      <c r="BI705">
        <v>0</v>
      </c>
      <c r="BJ705">
        <v>0</v>
      </c>
      <c r="BK705">
        <v>0</v>
      </c>
      <c r="BL705">
        <v>0</v>
      </c>
      <c r="BN705" t="s">
        <v>107</v>
      </c>
      <c r="BQ705" t="e">
        <f ca="1">- Donâ€™t know how to _xludf.find/enroll in a suitable program</f>
        <v>#NAME?</v>
      </c>
      <c r="BR705">
        <v>0</v>
      </c>
      <c r="BS705">
        <v>0</v>
      </c>
      <c r="BT705">
        <v>0</v>
      </c>
      <c r="BU705">
        <v>1</v>
      </c>
      <c r="BV705">
        <v>0</v>
      </c>
      <c r="BW705">
        <v>0</v>
      </c>
      <c r="BX705" t="s">
        <v>233</v>
      </c>
      <c r="BY705" t="e">
        <f ca="1">- Useful but _xludf.not as good as going to university</f>
        <v>#NAME?</v>
      </c>
      <c r="BZ705">
        <v>1</v>
      </c>
      <c r="CA705">
        <v>0</v>
      </c>
      <c r="CB705">
        <v>0</v>
      </c>
      <c r="CC705">
        <v>0</v>
      </c>
      <c r="CD705">
        <v>0</v>
      </c>
      <c r="CE705" t="e">
        <f ca="1">- Facebook groups/pages</f>
        <v>#NAME?</v>
      </c>
      <c r="CF705">
        <v>0</v>
      </c>
      <c r="CG705">
        <v>0</v>
      </c>
      <c r="CH705">
        <v>0</v>
      </c>
      <c r="CI705">
        <v>0</v>
      </c>
      <c r="CJ705">
        <v>0</v>
      </c>
      <c r="CK705">
        <v>1</v>
      </c>
      <c r="CL705">
        <v>0</v>
      </c>
      <c r="CN705" t="s">
        <v>109</v>
      </c>
      <c r="CO705" t="s">
        <v>110</v>
      </c>
      <c r="CP705" t="s">
        <v>111</v>
      </c>
      <c r="CQ705">
        <v>4288481</v>
      </c>
      <c r="CR705" t="s">
        <v>2034</v>
      </c>
      <c r="CS705" t="s">
        <v>2035</v>
      </c>
      <c r="CT705">
        <v>705</v>
      </c>
    </row>
    <row r="706" spans="1:98">
      <c r="A706">
        <v>705</v>
      </c>
      <c r="B706" t="s">
        <v>2036</v>
      </c>
      <c r="C706">
        <v>18</v>
      </c>
      <c r="D706" t="s">
        <v>98</v>
      </c>
      <c r="E706" t="s">
        <v>99</v>
      </c>
      <c r="F706" t="s">
        <v>277</v>
      </c>
      <c r="G706" t="s">
        <v>207</v>
      </c>
      <c r="J706" t="s">
        <v>139</v>
      </c>
      <c r="K706">
        <v>1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T706" t="s">
        <v>1240</v>
      </c>
      <c r="X706" t="s">
        <v>127</v>
      </c>
      <c r="Y706">
        <v>0</v>
      </c>
      <c r="Z706">
        <v>0</v>
      </c>
      <c r="AA706">
        <v>0</v>
      </c>
      <c r="AB706">
        <v>1</v>
      </c>
      <c r="AC706">
        <v>0</v>
      </c>
      <c r="AD706">
        <v>0</v>
      </c>
      <c r="AE706">
        <v>0</v>
      </c>
      <c r="AG706" t="s">
        <v>128</v>
      </c>
      <c r="AH706" t="s">
        <v>129</v>
      </c>
      <c r="AI706">
        <v>0</v>
      </c>
      <c r="AJ706">
        <v>1</v>
      </c>
      <c r="AK706">
        <v>0</v>
      </c>
      <c r="AL706">
        <v>0</v>
      </c>
      <c r="AM706">
        <v>0</v>
      </c>
      <c r="AN706">
        <v>0</v>
      </c>
      <c r="AO706">
        <v>0</v>
      </c>
      <c r="AP706">
        <v>0</v>
      </c>
      <c r="BA706" t="s">
        <v>107</v>
      </c>
      <c r="BB706" t="e">
        <f ca="1">- Useful but _xludf.not as good as a regular degree</f>
        <v>#NAME?</v>
      </c>
      <c r="BD706" t="s">
        <v>139</v>
      </c>
      <c r="BE706">
        <v>0</v>
      </c>
      <c r="BF706">
        <v>1</v>
      </c>
      <c r="BG706">
        <v>0</v>
      </c>
      <c r="BH706">
        <v>0</v>
      </c>
      <c r="BI706">
        <v>0</v>
      </c>
      <c r="BJ706">
        <v>0</v>
      </c>
      <c r="BK706">
        <v>0</v>
      </c>
      <c r="BL706">
        <v>0</v>
      </c>
      <c r="BM706" t="s">
        <v>2037</v>
      </c>
      <c r="BN706" t="s">
        <v>107</v>
      </c>
      <c r="BQ706" t="e">
        <f ca="1">- Cannot afford The courses</f>
        <v>#NAME?</v>
      </c>
      <c r="BR706">
        <v>0</v>
      </c>
      <c r="BS706">
        <v>0</v>
      </c>
      <c r="BT706">
        <v>0</v>
      </c>
      <c r="BU706">
        <v>0</v>
      </c>
      <c r="BV706">
        <v>1</v>
      </c>
      <c r="BW706">
        <v>0</v>
      </c>
      <c r="BX706" t="s">
        <v>108</v>
      </c>
      <c r="BY706" t="e">
        <f ca="1">- Useful but _xludf.not as good as going to university</f>
        <v>#NAME?</v>
      </c>
      <c r="BZ706">
        <v>1</v>
      </c>
      <c r="CA706">
        <v>0</v>
      </c>
      <c r="CB706">
        <v>0</v>
      </c>
      <c r="CC706">
        <v>0</v>
      </c>
      <c r="CD706">
        <v>0</v>
      </c>
      <c r="CE706" t="s">
        <v>139</v>
      </c>
      <c r="CF706">
        <v>0</v>
      </c>
      <c r="CG706">
        <v>0</v>
      </c>
      <c r="CH706">
        <v>0</v>
      </c>
      <c r="CI706">
        <v>0</v>
      </c>
      <c r="CJ706">
        <v>0</v>
      </c>
      <c r="CK706">
        <v>0</v>
      </c>
      <c r="CL706">
        <v>1</v>
      </c>
      <c r="CN706" t="s">
        <v>109</v>
      </c>
      <c r="CO706" t="s">
        <v>110</v>
      </c>
      <c r="CP706" t="s">
        <v>111</v>
      </c>
      <c r="CQ706">
        <v>4288652</v>
      </c>
      <c r="CR706" t="s">
        <v>2038</v>
      </c>
      <c r="CS706" t="s">
        <v>2039</v>
      </c>
      <c r="CT706">
        <v>706</v>
      </c>
    </row>
    <row r="707" spans="1:98">
      <c r="A707">
        <v>706</v>
      </c>
      <c r="B707" t="s">
        <v>97</v>
      </c>
      <c r="C707">
        <v>28</v>
      </c>
      <c r="D707" t="s">
        <v>115</v>
      </c>
      <c r="E707" t="s">
        <v>379</v>
      </c>
      <c r="F707" t="s">
        <v>144</v>
      </c>
      <c r="G707" t="s">
        <v>117</v>
      </c>
      <c r="J707" t="s">
        <v>187</v>
      </c>
      <c r="K707">
        <v>0</v>
      </c>
      <c r="L707">
        <v>0</v>
      </c>
      <c r="M707">
        <v>1</v>
      </c>
      <c r="N707">
        <v>0</v>
      </c>
      <c r="O707">
        <v>0</v>
      </c>
      <c r="P707">
        <v>0</v>
      </c>
      <c r="Q707">
        <v>0</v>
      </c>
      <c r="R707">
        <v>0</v>
      </c>
      <c r="X707" t="s">
        <v>127</v>
      </c>
      <c r="Y707">
        <v>0</v>
      </c>
      <c r="Z707">
        <v>0</v>
      </c>
      <c r="AA707">
        <v>0</v>
      </c>
      <c r="AB707">
        <v>1</v>
      </c>
      <c r="AC707">
        <v>0</v>
      </c>
      <c r="AD707">
        <v>0</v>
      </c>
      <c r="AE707">
        <v>0</v>
      </c>
      <c r="AG707" t="s">
        <v>120</v>
      </c>
      <c r="AH707" t="s">
        <v>786</v>
      </c>
      <c r="AI707">
        <v>0</v>
      </c>
      <c r="AJ707">
        <v>0</v>
      </c>
      <c r="AK707">
        <v>0</v>
      </c>
      <c r="AL707">
        <v>0</v>
      </c>
      <c r="AM707">
        <v>1</v>
      </c>
      <c r="AN707">
        <v>0</v>
      </c>
      <c r="AO707">
        <v>0</v>
      </c>
      <c r="AP707">
        <v>0</v>
      </c>
      <c r="BA707" t="s">
        <v>107</v>
      </c>
      <c r="BB707" t="e">
        <f ca="1">- Very Useful _xludf.and provides a job opportunity _xludf.right away.</f>
        <v>#NAME?</v>
      </c>
      <c r="BD707" t="e">
        <f ca="1">- Nursing / medical care</f>
        <v>#NAME?</v>
      </c>
      <c r="BE707">
        <v>0</v>
      </c>
      <c r="BF707">
        <v>0</v>
      </c>
      <c r="BG707">
        <v>0</v>
      </c>
      <c r="BH707">
        <v>0</v>
      </c>
      <c r="BI707">
        <v>1</v>
      </c>
      <c r="BJ707">
        <v>0</v>
      </c>
      <c r="BK707">
        <v>0</v>
      </c>
      <c r="BL707">
        <v>0</v>
      </c>
      <c r="BN707" t="s">
        <v>107</v>
      </c>
      <c r="BQ707" t="e">
        <f ca="1">- No internet connection / computer</f>
        <v>#NAME?</v>
      </c>
      <c r="BR707">
        <v>0</v>
      </c>
      <c r="BS707">
        <v>0</v>
      </c>
      <c r="BT707">
        <v>1</v>
      </c>
      <c r="BU707">
        <v>0</v>
      </c>
      <c r="BV707">
        <v>0</v>
      </c>
      <c r="BW707">
        <v>0</v>
      </c>
      <c r="BX707" t="s">
        <v>108</v>
      </c>
      <c r="BY707" t="e">
        <f ca="1">- Too Difficult to study alone</f>
        <v>#NAME?</v>
      </c>
      <c r="BZ707">
        <v>0</v>
      </c>
      <c r="CA707">
        <v>0</v>
      </c>
      <c r="CB707">
        <v>0</v>
      </c>
      <c r="CC707">
        <v>0</v>
      </c>
      <c r="CD707">
        <v>1</v>
      </c>
      <c r="CE707" t="e">
        <f ca="1">- Teachers</f>
        <v>#NAME?</v>
      </c>
      <c r="CF707">
        <v>0</v>
      </c>
      <c r="CG707">
        <v>0</v>
      </c>
      <c r="CH707">
        <v>1</v>
      </c>
      <c r="CI707">
        <v>0</v>
      </c>
      <c r="CJ707">
        <v>0</v>
      </c>
      <c r="CK707">
        <v>0</v>
      </c>
      <c r="CL707">
        <v>0</v>
      </c>
      <c r="CN707" t="s">
        <v>109</v>
      </c>
      <c r="CO707" t="s">
        <v>110</v>
      </c>
      <c r="CP707" t="s">
        <v>111</v>
      </c>
      <c r="CQ707">
        <v>4288748</v>
      </c>
      <c r="CR707" s="1" t="s">
        <v>2040</v>
      </c>
      <c r="CS707" t="s">
        <v>2041</v>
      </c>
      <c r="CT707">
        <v>707</v>
      </c>
    </row>
    <row r="708" spans="1:98">
      <c r="A708">
        <v>707</v>
      </c>
      <c r="B708" t="s">
        <v>114</v>
      </c>
      <c r="C708">
        <v>18</v>
      </c>
      <c r="D708" t="s">
        <v>98</v>
      </c>
      <c r="E708" t="s">
        <v>133</v>
      </c>
      <c r="F708" t="s">
        <v>183</v>
      </c>
      <c r="G708" t="s">
        <v>117</v>
      </c>
      <c r="J708" t="s">
        <v>492</v>
      </c>
      <c r="K708">
        <v>0</v>
      </c>
      <c r="L708">
        <v>0</v>
      </c>
      <c r="M708">
        <v>0</v>
      </c>
      <c r="N708">
        <v>0</v>
      </c>
      <c r="O708">
        <v>1</v>
      </c>
      <c r="P708">
        <v>1</v>
      </c>
      <c r="Q708">
        <v>0</v>
      </c>
      <c r="R708">
        <v>0</v>
      </c>
      <c r="X708" t="s">
        <v>535</v>
      </c>
      <c r="Y708">
        <v>0</v>
      </c>
      <c r="Z708">
        <v>1</v>
      </c>
      <c r="AA708">
        <v>0</v>
      </c>
      <c r="AB708">
        <v>1</v>
      </c>
      <c r="AC708">
        <v>0</v>
      </c>
      <c r="AD708">
        <v>0</v>
      </c>
      <c r="AE708">
        <v>0</v>
      </c>
      <c r="AG708" t="s">
        <v>120</v>
      </c>
      <c r="AH708" t="s">
        <v>139</v>
      </c>
      <c r="AI708">
        <v>0</v>
      </c>
      <c r="AJ708">
        <v>0</v>
      </c>
      <c r="AK708">
        <v>1</v>
      </c>
      <c r="AL708">
        <v>0</v>
      </c>
      <c r="AM708">
        <v>0</v>
      </c>
      <c r="AN708">
        <v>0</v>
      </c>
      <c r="AO708">
        <v>0</v>
      </c>
      <c r="AP708">
        <v>0</v>
      </c>
      <c r="AQ708" t="s">
        <v>204</v>
      </c>
      <c r="BA708" t="s">
        <v>106</v>
      </c>
      <c r="BB708" t="e">
        <f ca="1">- Useful but _xludf.not as good as a regular degree</f>
        <v>#NAME?</v>
      </c>
      <c r="BD708" t="e">
        <f ca="1">- Nursing / medical care</f>
        <v>#NAME?</v>
      </c>
      <c r="BE708">
        <v>0</v>
      </c>
      <c r="BF708">
        <v>0</v>
      </c>
      <c r="BG708">
        <v>0</v>
      </c>
      <c r="BH708">
        <v>0</v>
      </c>
      <c r="BI708">
        <v>1</v>
      </c>
      <c r="BJ708">
        <v>0</v>
      </c>
      <c r="BK708">
        <v>0</v>
      </c>
      <c r="BL708">
        <v>0</v>
      </c>
      <c r="BN708" t="s">
        <v>107</v>
      </c>
      <c r="BQ708" t="e">
        <f ca="1">- No internet connection / computer - Cannot afford The courses</f>
        <v>#NAME?</v>
      </c>
      <c r="BR708">
        <v>0</v>
      </c>
      <c r="BS708">
        <v>0</v>
      </c>
      <c r="BT708">
        <v>1</v>
      </c>
      <c r="BU708">
        <v>0</v>
      </c>
      <c r="BV708">
        <v>1</v>
      </c>
      <c r="BW708">
        <v>0</v>
      </c>
      <c r="BX708" t="s">
        <v>108</v>
      </c>
      <c r="BY708" t="s">
        <v>338</v>
      </c>
      <c r="BZ708">
        <v>0</v>
      </c>
      <c r="CA708">
        <v>0</v>
      </c>
      <c r="CB708">
        <v>0</v>
      </c>
      <c r="CC708">
        <v>1</v>
      </c>
      <c r="CD708">
        <v>1</v>
      </c>
      <c r="CE708" t="e">
        <f ca="1">- Facebook groups/pages  - Friends</f>
        <v>#NAME?</v>
      </c>
      <c r="CF708">
        <v>1</v>
      </c>
      <c r="CG708">
        <v>0</v>
      </c>
      <c r="CH708">
        <v>0</v>
      </c>
      <c r="CI708">
        <v>0</v>
      </c>
      <c r="CJ708">
        <v>0</v>
      </c>
      <c r="CK708">
        <v>1</v>
      </c>
      <c r="CL708">
        <v>0</v>
      </c>
      <c r="CN708" t="s">
        <v>109</v>
      </c>
      <c r="CO708" t="s">
        <v>110</v>
      </c>
      <c r="CP708" t="s">
        <v>111</v>
      </c>
      <c r="CQ708">
        <v>4288797</v>
      </c>
      <c r="CR708" t="s">
        <v>2042</v>
      </c>
      <c r="CS708" t="s">
        <v>2043</v>
      </c>
      <c r="CT708">
        <v>708</v>
      </c>
    </row>
    <row r="709" spans="1:98">
      <c r="A709">
        <v>708</v>
      </c>
      <c r="B709" t="s">
        <v>533</v>
      </c>
      <c r="C709">
        <v>23</v>
      </c>
      <c r="D709" t="s">
        <v>115</v>
      </c>
      <c r="E709" t="s">
        <v>177</v>
      </c>
      <c r="F709" t="s">
        <v>169</v>
      </c>
      <c r="G709" t="s">
        <v>117</v>
      </c>
      <c r="J709" t="s">
        <v>334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1</v>
      </c>
      <c r="R709">
        <v>1</v>
      </c>
      <c r="X709" t="s">
        <v>127</v>
      </c>
      <c r="Y709">
        <v>0</v>
      </c>
      <c r="Z709">
        <v>0</v>
      </c>
      <c r="AA709">
        <v>0</v>
      </c>
      <c r="AB709">
        <v>1</v>
      </c>
      <c r="AC709">
        <v>0</v>
      </c>
      <c r="AD709">
        <v>0</v>
      </c>
      <c r="AE709">
        <v>0</v>
      </c>
      <c r="AG709" t="s">
        <v>120</v>
      </c>
      <c r="AH709" t="s">
        <v>416</v>
      </c>
      <c r="AI709">
        <v>0</v>
      </c>
      <c r="AJ709">
        <v>1</v>
      </c>
      <c r="AK709">
        <v>0</v>
      </c>
      <c r="AL709">
        <v>0</v>
      </c>
      <c r="AM709">
        <v>1</v>
      </c>
      <c r="AN709">
        <v>0</v>
      </c>
      <c r="AO709">
        <v>0</v>
      </c>
      <c r="AP709">
        <v>0</v>
      </c>
      <c r="BA709" t="s">
        <v>107</v>
      </c>
      <c r="BB709" t="e">
        <f ca="1">- Very Useful _xludf.and provides a job opportunity _xludf.right away.</f>
        <v>#NAME?</v>
      </c>
      <c r="BD709" t="e">
        <f ca="1">- I am _xludf.not interested in vocational education - Mechanics _xludf.and machinery</f>
        <v>#NAME?</v>
      </c>
      <c r="BE709">
        <v>1</v>
      </c>
      <c r="BF709">
        <v>0</v>
      </c>
      <c r="BG709">
        <v>0</v>
      </c>
      <c r="BH709">
        <v>0</v>
      </c>
      <c r="BI709">
        <v>0</v>
      </c>
      <c r="BJ709">
        <v>0</v>
      </c>
      <c r="BK709">
        <v>1</v>
      </c>
      <c r="BL709">
        <v>0</v>
      </c>
      <c r="BN709" t="s">
        <v>107</v>
      </c>
      <c r="BQ709" t="e">
        <f ca="1">- Do _xludf.not _xludf.count towards a recognized qualification</f>
        <v>#NAME?</v>
      </c>
      <c r="BR709">
        <v>0</v>
      </c>
      <c r="BS709">
        <v>1</v>
      </c>
      <c r="BT709">
        <v>0</v>
      </c>
      <c r="BU709">
        <v>0</v>
      </c>
      <c r="BV709">
        <v>0</v>
      </c>
      <c r="BW709">
        <v>0</v>
      </c>
      <c r="BX709" t="s">
        <v>179</v>
      </c>
      <c r="BY709" t="e">
        <f ca="1">- Too Difficult to study alone</f>
        <v>#NAME?</v>
      </c>
      <c r="BZ709">
        <v>0</v>
      </c>
      <c r="CA709">
        <v>0</v>
      </c>
      <c r="CB709">
        <v>0</v>
      </c>
      <c r="CC709">
        <v>0</v>
      </c>
      <c r="CD709">
        <v>1</v>
      </c>
      <c r="CE709" t="e">
        <f ca="1">- Facebook groups/pages  - Teachers</f>
        <v>#NAME?</v>
      </c>
      <c r="CF709">
        <v>0</v>
      </c>
      <c r="CG709">
        <v>0</v>
      </c>
      <c r="CH709">
        <v>1</v>
      </c>
      <c r="CI709">
        <v>0</v>
      </c>
      <c r="CJ709">
        <v>0</v>
      </c>
      <c r="CK709">
        <v>1</v>
      </c>
      <c r="CL709">
        <v>0</v>
      </c>
      <c r="CN709" t="s">
        <v>109</v>
      </c>
      <c r="CO709" t="s">
        <v>110</v>
      </c>
      <c r="CP709" t="s">
        <v>111</v>
      </c>
      <c r="CQ709">
        <v>4289133</v>
      </c>
      <c r="CR709" t="s">
        <v>2044</v>
      </c>
      <c r="CS709" t="s">
        <v>2045</v>
      </c>
      <c r="CT709">
        <v>709</v>
      </c>
    </row>
    <row r="710" spans="1:98">
      <c r="A710">
        <v>709</v>
      </c>
      <c r="B710" t="s">
        <v>182</v>
      </c>
      <c r="C710">
        <v>20</v>
      </c>
      <c r="D710" t="s">
        <v>98</v>
      </c>
      <c r="E710" t="s">
        <v>379</v>
      </c>
      <c r="F710" t="s">
        <v>144</v>
      </c>
      <c r="G710" t="s">
        <v>117</v>
      </c>
      <c r="J710" t="s">
        <v>254</v>
      </c>
      <c r="K710">
        <v>0</v>
      </c>
      <c r="L710">
        <v>0</v>
      </c>
      <c r="M710">
        <v>0</v>
      </c>
      <c r="N710">
        <v>1</v>
      </c>
      <c r="O710">
        <v>1</v>
      </c>
      <c r="P710">
        <v>0</v>
      </c>
      <c r="Q710">
        <v>0</v>
      </c>
      <c r="R710">
        <v>0</v>
      </c>
      <c r="X710" t="s">
        <v>136</v>
      </c>
      <c r="Y710">
        <v>0</v>
      </c>
      <c r="Z710">
        <v>0</v>
      </c>
      <c r="AA710">
        <v>0</v>
      </c>
      <c r="AB710">
        <v>1</v>
      </c>
      <c r="AC710">
        <v>1</v>
      </c>
      <c r="AD710">
        <v>0</v>
      </c>
      <c r="AE710">
        <v>0</v>
      </c>
      <c r="AG710" t="s">
        <v>120</v>
      </c>
      <c r="AH710" t="s">
        <v>2046</v>
      </c>
      <c r="AI710">
        <v>0</v>
      </c>
      <c r="AJ710">
        <v>0</v>
      </c>
      <c r="AK710">
        <v>0</v>
      </c>
      <c r="AL710">
        <v>0</v>
      </c>
      <c r="AM710">
        <v>0</v>
      </c>
      <c r="AN710">
        <v>0</v>
      </c>
      <c r="AO710">
        <v>1</v>
      </c>
      <c r="AP710">
        <v>1</v>
      </c>
      <c r="BA710" t="s">
        <v>107</v>
      </c>
      <c r="BB710" t="e">
        <f ca="1">- Useful but _xludf.not as good as a regular degree</f>
        <v>#NAME?</v>
      </c>
      <c r="BD710" t="e">
        <f ca="1">- Project Management / Accountancy - Nursing / medical care</f>
        <v>#NAME?</v>
      </c>
      <c r="BE710">
        <v>0</v>
      </c>
      <c r="BF710">
        <v>0</v>
      </c>
      <c r="BG710">
        <v>1</v>
      </c>
      <c r="BH710">
        <v>0</v>
      </c>
      <c r="BI710">
        <v>1</v>
      </c>
      <c r="BJ710">
        <v>0</v>
      </c>
      <c r="BK710">
        <v>0</v>
      </c>
      <c r="BL710">
        <v>0</v>
      </c>
      <c r="BN710" t="s">
        <v>107</v>
      </c>
      <c r="BQ710" t="e">
        <f ca="1">- Cannot afford The courses</f>
        <v>#NAME?</v>
      </c>
      <c r="BR710">
        <v>0</v>
      </c>
      <c r="BS710">
        <v>0</v>
      </c>
      <c r="BT710">
        <v>0</v>
      </c>
      <c r="BU710">
        <v>0</v>
      </c>
      <c r="BV710">
        <v>1</v>
      </c>
      <c r="BW710">
        <v>0</v>
      </c>
      <c r="BX710" t="s">
        <v>108</v>
      </c>
      <c r="BY710" t="s">
        <v>199</v>
      </c>
      <c r="BZ710">
        <v>1</v>
      </c>
      <c r="CA710">
        <v>0</v>
      </c>
      <c r="CB710">
        <v>0</v>
      </c>
      <c r="CC710">
        <v>0</v>
      </c>
      <c r="CD710">
        <v>1</v>
      </c>
      <c r="CE710" t="e">
        <f ca="1">- Facebook groups/pages  - Friends</f>
        <v>#NAME?</v>
      </c>
      <c r="CF710">
        <v>1</v>
      </c>
      <c r="CG710">
        <v>0</v>
      </c>
      <c r="CH710">
        <v>0</v>
      </c>
      <c r="CI710">
        <v>0</v>
      </c>
      <c r="CJ710">
        <v>0</v>
      </c>
      <c r="CK710">
        <v>1</v>
      </c>
      <c r="CL710">
        <v>0</v>
      </c>
      <c r="CN710" t="s">
        <v>109</v>
      </c>
      <c r="CO710" t="s">
        <v>110</v>
      </c>
      <c r="CP710" t="s">
        <v>111</v>
      </c>
      <c r="CQ710">
        <v>4289218</v>
      </c>
      <c r="CR710" t="s">
        <v>2047</v>
      </c>
      <c r="CS710" t="s">
        <v>2048</v>
      </c>
      <c r="CT710">
        <v>710</v>
      </c>
    </row>
    <row r="711" spans="1:98">
      <c r="A711">
        <v>710</v>
      </c>
      <c r="B711" t="s">
        <v>224</v>
      </c>
      <c r="C711">
        <v>27</v>
      </c>
      <c r="D711" t="s">
        <v>115</v>
      </c>
      <c r="E711" t="s">
        <v>156</v>
      </c>
      <c r="F711" t="s">
        <v>169</v>
      </c>
      <c r="G711" t="s">
        <v>117</v>
      </c>
      <c r="J711" t="s">
        <v>118</v>
      </c>
      <c r="K711">
        <v>0</v>
      </c>
      <c r="L711">
        <v>0</v>
      </c>
      <c r="M711">
        <v>0</v>
      </c>
      <c r="N711">
        <v>1</v>
      </c>
      <c r="O711">
        <v>0</v>
      </c>
      <c r="P711">
        <v>0</v>
      </c>
      <c r="Q711">
        <v>0</v>
      </c>
      <c r="R711">
        <v>0</v>
      </c>
      <c r="X711" t="s">
        <v>308</v>
      </c>
      <c r="Y711">
        <v>0</v>
      </c>
      <c r="Z711">
        <v>0</v>
      </c>
      <c r="AA711">
        <v>0</v>
      </c>
      <c r="AB711">
        <v>0</v>
      </c>
      <c r="AC711">
        <v>1</v>
      </c>
      <c r="AD711">
        <v>0</v>
      </c>
      <c r="AE711">
        <v>0</v>
      </c>
      <c r="AG711" t="s">
        <v>120</v>
      </c>
      <c r="AH711" t="s">
        <v>129</v>
      </c>
      <c r="AI711">
        <v>0</v>
      </c>
      <c r="AJ711">
        <v>1</v>
      </c>
      <c r="AK711">
        <v>0</v>
      </c>
      <c r="AL711">
        <v>0</v>
      </c>
      <c r="AM711">
        <v>0</v>
      </c>
      <c r="AN711">
        <v>0</v>
      </c>
      <c r="AO711">
        <v>0</v>
      </c>
      <c r="AP711">
        <v>0</v>
      </c>
      <c r="BA711" t="s">
        <v>107</v>
      </c>
      <c r="BB711" t="e">
        <f ca="1">- Very Useful _xludf.and provides a job opportunity _xludf.right away.</f>
        <v>#NAME?</v>
      </c>
      <c r="BD711" t="e">
        <f ca="1">- Tourism / Restaurant _xludf.and hotel Management</f>
        <v>#NAME?</v>
      </c>
      <c r="BE711">
        <v>0</v>
      </c>
      <c r="BF711">
        <v>0</v>
      </c>
      <c r="BG711">
        <v>0</v>
      </c>
      <c r="BH711">
        <v>1</v>
      </c>
      <c r="BI711">
        <v>0</v>
      </c>
      <c r="BJ711">
        <v>0</v>
      </c>
      <c r="BK711">
        <v>0</v>
      </c>
      <c r="BL711">
        <v>0</v>
      </c>
      <c r="BN711" t="s">
        <v>107</v>
      </c>
      <c r="BQ711" t="e">
        <f ca="1">- Donâ€™t know how to _xludf.find/enroll in a suitable program</f>
        <v>#NAME?</v>
      </c>
      <c r="BR711">
        <v>0</v>
      </c>
      <c r="BS711">
        <v>0</v>
      </c>
      <c r="BT711">
        <v>0</v>
      </c>
      <c r="BU711">
        <v>1</v>
      </c>
      <c r="BV711">
        <v>0</v>
      </c>
      <c r="BW711">
        <v>0</v>
      </c>
      <c r="BX711" t="s">
        <v>108</v>
      </c>
      <c r="BY711" t="e">
        <f ca="1">- Difficult to access</f>
        <v>#NAME?</v>
      </c>
      <c r="BZ711">
        <v>0</v>
      </c>
      <c r="CA711">
        <v>0</v>
      </c>
      <c r="CB711">
        <v>0</v>
      </c>
      <c r="CC711">
        <v>1</v>
      </c>
      <c r="CD711">
        <v>0</v>
      </c>
      <c r="CE711" t="e">
        <f ca="1">- Facebook groups/pages</f>
        <v>#NAME?</v>
      </c>
      <c r="CF711">
        <v>0</v>
      </c>
      <c r="CG711">
        <v>0</v>
      </c>
      <c r="CH711">
        <v>0</v>
      </c>
      <c r="CI711">
        <v>0</v>
      </c>
      <c r="CJ711">
        <v>0</v>
      </c>
      <c r="CK711">
        <v>1</v>
      </c>
      <c r="CL711">
        <v>0</v>
      </c>
      <c r="CN711" t="s">
        <v>109</v>
      </c>
      <c r="CO711" t="s">
        <v>110</v>
      </c>
      <c r="CP711" t="s">
        <v>111</v>
      </c>
      <c r="CQ711">
        <v>4289267</v>
      </c>
      <c r="CR711" t="s">
        <v>2049</v>
      </c>
      <c r="CS711" t="s">
        <v>2050</v>
      </c>
      <c r="CT711">
        <v>711</v>
      </c>
    </row>
    <row r="712" spans="1:98">
      <c r="A712">
        <v>711</v>
      </c>
      <c r="B712" t="s">
        <v>143</v>
      </c>
      <c r="C712">
        <v>21</v>
      </c>
      <c r="D712" t="s">
        <v>98</v>
      </c>
      <c r="E712" t="s">
        <v>156</v>
      </c>
      <c r="F712" t="s">
        <v>100</v>
      </c>
      <c r="G712" t="s">
        <v>101</v>
      </c>
      <c r="H712" t="s">
        <v>102</v>
      </c>
      <c r="U712" t="s">
        <v>145</v>
      </c>
      <c r="AG712" t="s">
        <v>104</v>
      </c>
      <c r="AH712" t="s">
        <v>854</v>
      </c>
      <c r="AI712">
        <v>0</v>
      </c>
      <c r="AJ712">
        <v>1</v>
      </c>
      <c r="AK712">
        <v>0</v>
      </c>
      <c r="AL712">
        <v>0</v>
      </c>
      <c r="AM712">
        <v>1</v>
      </c>
      <c r="AN712">
        <v>0</v>
      </c>
      <c r="AO712">
        <v>0</v>
      </c>
      <c r="AP712">
        <v>1</v>
      </c>
      <c r="BA712" t="s">
        <v>107</v>
      </c>
      <c r="BB712" t="e">
        <f ca="1">- Very Useful _xludf.and provides a job opportunity _xludf.right away.</f>
        <v>#NAME?</v>
      </c>
      <c r="BD712" t="e">
        <f ca="1">- Project Management / Accountancy - Nursing / medical care</f>
        <v>#NAME?</v>
      </c>
      <c r="BE712">
        <v>0</v>
      </c>
      <c r="BF712">
        <v>0</v>
      </c>
      <c r="BG712">
        <v>1</v>
      </c>
      <c r="BH712">
        <v>0</v>
      </c>
      <c r="BI712">
        <v>1</v>
      </c>
      <c r="BJ712">
        <v>0</v>
      </c>
      <c r="BK712">
        <v>0</v>
      </c>
      <c r="BL712">
        <v>0</v>
      </c>
      <c r="BN712" t="s">
        <v>107</v>
      </c>
      <c r="BQ712" t="e">
        <f ca="1">- Do _xludf.not _xludf.count towards a recognized qualification - Donâ€™t know how to _xludf.find/enroll in a suitable program</f>
        <v>#NAME?</v>
      </c>
      <c r="BR712">
        <v>0</v>
      </c>
      <c r="BS712">
        <v>1</v>
      </c>
      <c r="BT712">
        <v>0</v>
      </c>
      <c r="BU712">
        <v>1</v>
      </c>
      <c r="BV712">
        <v>0</v>
      </c>
      <c r="BW712">
        <v>0</v>
      </c>
      <c r="BX712" t="s">
        <v>179</v>
      </c>
      <c r="BY712" t="s">
        <v>199</v>
      </c>
      <c r="BZ712">
        <v>1</v>
      </c>
      <c r="CA712">
        <v>0</v>
      </c>
      <c r="CB712">
        <v>0</v>
      </c>
      <c r="CC712">
        <v>0</v>
      </c>
      <c r="CD712">
        <v>1</v>
      </c>
      <c r="CE712" t="e">
        <f ca="1">- Facebook groups/pages DUBARAH</f>
        <v>#NAME?</v>
      </c>
      <c r="CF712">
        <v>0</v>
      </c>
      <c r="CG712">
        <v>1</v>
      </c>
      <c r="CH712">
        <v>0</v>
      </c>
      <c r="CI712">
        <v>0</v>
      </c>
      <c r="CJ712">
        <v>0</v>
      </c>
      <c r="CK712">
        <v>1</v>
      </c>
      <c r="CL712">
        <v>0</v>
      </c>
      <c r="CN712" t="s">
        <v>109</v>
      </c>
      <c r="CO712" t="s">
        <v>110</v>
      </c>
      <c r="CP712" t="s">
        <v>111</v>
      </c>
      <c r="CQ712">
        <v>4289288</v>
      </c>
      <c r="CR712" t="s">
        <v>2051</v>
      </c>
      <c r="CS712" t="s">
        <v>2052</v>
      </c>
      <c r="CT712">
        <v>712</v>
      </c>
    </row>
    <row r="713" spans="1:98">
      <c r="A713">
        <v>712</v>
      </c>
      <c r="B713" t="s">
        <v>346</v>
      </c>
      <c r="C713">
        <v>20</v>
      </c>
      <c r="D713" t="s">
        <v>98</v>
      </c>
      <c r="E713" t="s">
        <v>133</v>
      </c>
      <c r="F713" t="s">
        <v>125</v>
      </c>
      <c r="G713" t="s">
        <v>117</v>
      </c>
      <c r="J713" t="s">
        <v>187</v>
      </c>
      <c r="K713">
        <v>0</v>
      </c>
      <c r="L713">
        <v>0</v>
      </c>
      <c r="M713">
        <v>1</v>
      </c>
      <c r="N713">
        <v>0</v>
      </c>
      <c r="O713">
        <v>0</v>
      </c>
      <c r="P713">
        <v>0</v>
      </c>
      <c r="Q713">
        <v>0</v>
      </c>
      <c r="R713">
        <v>0</v>
      </c>
      <c r="X713" t="s">
        <v>209</v>
      </c>
      <c r="Y713">
        <v>0</v>
      </c>
      <c r="Z713">
        <v>0</v>
      </c>
      <c r="AA713">
        <v>0</v>
      </c>
      <c r="AB713">
        <v>1</v>
      </c>
      <c r="AC713">
        <v>0</v>
      </c>
      <c r="AD713">
        <v>1</v>
      </c>
      <c r="AE713">
        <v>0</v>
      </c>
      <c r="AG713" t="s">
        <v>120</v>
      </c>
      <c r="AH713" t="s">
        <v>184</v>
      </c>
      <c r="AI713">
        <v>1</v>
      </c>
      <c r="AJ713">
        <v>0</v>
      </c>
      <c r="AK713">
        <v>0</v>
      </c>
      <c r="AL713">
        <v>0</v>
      </c>
      <c r="AM713">
        <v>0</v>
      </c>
      <c r="AN713">
        <v>0</v>
      </c>
      <c r="AO713">
        <v>0</v>
      </c>
      <c r="AP713">
        <v>0</v>
      </c>
      <c r="AR713" t="s">
        <v>106</v>
      </c>
      <c r="AS713" t="e">
        <f ca="1">- Have to go in person but can _xludf.not go _xludf.for security reasons</f>
        <v>#NAME?</v>
      </c>
      <c r="AT713">
        <v>0</v>
      </c>
      <c r="AU713">
        <v>1</v>
      </c>
      <c r="AV713">
        <v>0</v>
      </c>
      <c r="AW713">
        <v>0</v>
      </c>
      <c r="AX713">
        <v>0</v>
      </c>
      <c r="AY713">
        <v>0</v>
      </c>
      <c r="BA713" t="s">
        <v>107</v>
      </c>
      <c r="BB713" t="e">
        <f ca="1">- Very Useful _xludf.and provides a job opportunity _xludf.right away.</f>
        <v>#NAME?</v>
      </c>
      <c r="BD713" t="e">
        <f ca="1">- Tourism / Restaurant _xludf.and hotel Management</f>
        <v>#NAME?</v>
      </c>
      <c r="BE713">
        <v>0</v>
      </c>
      <c r="BF713">
        <v>0</v>
      </c>
      <c r="BG713">
        <v>0</v>
      </c>
      <c r="BH713">
        <v>1</v>
      </c>
      <c r="BI713">
        <v>0</v>
      </c>
      <c r="BJ713">
        <v>0</v>
      </c>
      <c r="BK713">
        <v>0</v>
      </c>
      <c r="BL713">
        <v>0</v>
      </c>
      <c r="BN713" t="s">
        <v>107</v>
      </c>
      <c r="BQ713" t="e">
        <f ca="1">- Do _xludf.not _xludf.count towards a recognized qualification</f>
        <v>#NAME?</v>
      </c>
      <c r="BR713">
        <v>0</v>
      </c>
      <c r="BS713">
        <v>1</v>
      </c>
      <c r="BT713">
        <v>0</v>
      </c>
      <c r="BU713">
        <v>0</v>
      </c>
      <c r="BV713">
        <v>0</v>
      </c>
      <c r="BW713">
        <v>0</v>
      </c>
      <c r="BX713" t="s">
        <v>108</v>
      </c>
      <c r="BY713" t="e">
        <f ca="1">- Useful but _xludf.not as good as going to university</f>
        <v>#NAME?</v>
      </c>
      <c r="BZ713">
        <v>1</v>
      </c>
      <c r="CA713">
        <v>0</v>
      </c>
      <c r="CB713">
        <v>0</v>
      </c>
      <c r="CC713">
        <v>0</v>
      </c>
      <c r="CD713">
        <v>0</v>
      </c>
      <c r="CE713" t="e">
        <f ca="1">- Friends</f>
        <v>#NAME?</v>
      </c>
      <c r="CF713">
        <v>1</v>
      </c>
      <c r="CG713">
        <v>0</v>
      </c>
      <c r="CH713">
        <v>0</v>
      </c>
      <c r="CI713">
        <v>0</v>
      </c>
      <c r="CJ713">
        <v>0</v>
      </c>
      <c r="CK713">
        <v>0</v>
      </c>
      <c r="CL713">
        <v>0</v>
      </c>
      <c r="CN713" t="s">
        <v>109</v>
      </c>
      <c r="CO713" t="s">
        <v>110</v>
      </c>
      <c r="CP713" t="s">
        <v>111</v>
      </c>
      <c r="CQ713">
        <v>4289294</v>
      </c>
      <c r="CR713" t="s">
        <v>2053</v>
      </c>
      <c r="CS713" t="s">
        <v>2054</v>
      </c>
      <c r="CT713">
        <v>713</v>
      </c>
    </row>
    <row r="714" spans="1:98">
      <c r="A714">
        <v>713</v>
      </c>
      <c r="B714" t="s">
        <v>214</v>
      </c>
      <c r="C714">
        <v>20</v>
      </c>
      <c r="D714" t="s">
        <v>98</v>
      </c>
      <c r="E714" t="s">
        <v>177</v>
      </c>
      <c r="F714" t="s">
        <v>183</v>
      </c>
      <c r="G714" t="s">
        <v>207</v>
      </c>
      <c r="J714" t="s">
        <v>187</v>
      </c>
      <c r="K714">
        <v>0</v>
      </c>
      <c r="L714">
        <v>0</v>
      </c>
      <c r="M714">
        <v>1</v>
      </c>
      <c r="N714">
        <v>0</v>
      </c>
      <c r="O714">
        <v>0</v>
      </c>
      <c r="P714">
        <v>0</v>
      </c>
      <c r="Q714">
        <v>0</v>
      </c>
      <c r="R714">
        <v>0</v>
      </c>
      <c r="X714" t="s">
        <v>263</v>
      </c>
      <c r="Y714">
        <v>1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G714" t="s">
        <v>104</v>
      </c>
      <c r="AH714" t="s">
        <v>129</v>
      </c>
      <c r="AI714">
        <v>0</v>
      </c>
      <c r="AJ714">
        <v>1</v>
      </c>
      <c r="AK714">
        <v>0</v>
      </c>
      <c r="AL714">
        <v>0</v>
      </c>
      <c r="AM714">
        <v>0</v>
      </c>
      <c r="AN714">
        <v>0</v>
      </c>
      <c r="AO714">
        <v>0</v>
      </c>
      <c r="AP714">
        <v>0</v>
      </c>
      <c r="BA714" t="s">
        <v>107</v>
      </c>
      <c r="BB714" t="e">
        <f ca="1">- Useful but _xludf.not as good as a regular degree</f>
        <v>#NAME?</v>
      </c>
      <c r="BD714" t="s">
        <v>139</v>
      </c>
      <c r="BE714">
        <v>0</v>
      </c>
      <c r="BF714">
        <v>1</v>
      </c>
      <c r="BG714">
        <v>0</v>
      </c>
      <c r="BH714">
        <v>0</v>
      </c>
      <c r="BI714">
        <v>0</v>
      </c>
      <c r="BJ714">
        <v>0</v>
      </c>
      <c r="BK714">
        <v>0</v>
      </c>
      <c r="BL714">
        <v>0</v>
      </c>
      <c r="BM714" t="s">
        <v>2055</v>
      </c>
      <c r="BN714" t="s">
        <v>106</v>
      </c>
      <c r="BO714" t="s">
        <v>139</v>
      </c>
      <c r="BP714" t="s">
        <v>2056</v>
      </c>
      <c r="BX714" t="s">
        <v>108</v>
      </c>
      <c r="BY714" t="s">
        <v>199</v>
      </c>
      <c r="BZ714">
        <v>1</v>
      </c>
      <c r="CA714">
        <v>0</v>
      </c>
      <c r="CB714">
        <v>0</v>
      </c>
      <c r="CC714">
        <v>0</v>
      </c>
      <c r="CD714">
        <v>1</v>
      </c>
      <c r="CE714" t="e">
        <f ca="1">- Facebook groups/pages</f>
        <v>#NAME?</v>
      </c>
      <c r="CF714">
        <v>0</v>
      </c>
      <c r="CG714">
        <v>0</v>
      </c>
      <c r="CH714">
        <v>0</v>
      </c>
      <c r="CI714">
        <v>0</v>
      </c>
      <c r="CJ714">
        <v>0</v>
      </c>
      <c r="CK714">
        <v>1</v>
      </c>
      <c r="CL714">
        <v>0</v>
      </c>
      <c r="CN714" t="s">
        <v>109</v>
      </c>
      <c r="CO714" t="s">
        <v>110</v>
      </c>
      <c r="CP714" t="s">
        <v>111</v>
      </c>
      <c r="CQ714">
        <v>4289405</v>
      </c>
      <c r="CR714" t="s">
        <v>2057</v>
      </c>
      <c r="CS714" t="s">
        <v>2058</v>
      </c>
      <c r="CT714">
        <v>714</v>
      </c>
    </row>
    <row r="715" spans="1:98">
      <c r="A715">
        <v>714</v>
      </c>
      <c r="B715" t="s">
        <v>97</v>
      </c>
      <c r="C715">
        <v>26</v>
      </c>
      <c r="D715" t="s">
        <v>98</v>
      </c>
      <c r="E715" t="s">
        <v>162</v>
      </c>
      <c r="F715" t="s">
        <v>169</v>
      </c>
      <c r="G715" t="s">
        <v>117</v>
      </c>
      <c r="J715" t="s">
        <v>118</v>
      </c>
      <c r="K715">
        <v>0</v>
      </c>
      <c r="L715">
        <v>0</v>
      </c>
      <c r="M715">
        <v>0</v>
      </c>
      <c r="N715">
        <v>1</v>
      </c>
      <c r="O715">
        <v>0</v>
      </c>
      <c r="P715">
        <v>0</v>
      </c>
      <c r="Q715">
        <v>0</v>
      </c>
      <c r="R715">
        <v>0</v>
      </c>
      <c r="X715" t="s">
        <v>535</v>
      </c>
      <c r="Y715">
        <v>0</v>
      </c>
      <c r="Z715">
        <v>1</v>
      </c>
      <c r="AA715">
        <v>0</v>
      </c>
      <c r="AB715">
        <v>1</v>
      </c>
      <c r="AC715">
        <v>0</v>
      </c>
      <c r="AD715">
        <v>0</v>
      </c>
      <c r="AE715">
        <v>0</v>
      </c>
      <c r="AG715" t="s">
        <v>120</v>
      </c>
      <c r="AH715" t="s">
        <v>184</v>
      </c>
      <c r="AI715">
        <v>1</v>
      </c>
      <c r="AJ715">
        <v>0</v>
      </c>
      <c r="AK715">
        <v>0</v>
      </c>
      <c r="AL715">
        <v>0</v>
      </c>
      <c r="AM715">
        <v>0</v>
      </c>
      <c r="AN715">
        <v>0</v>
      </c>
      <c r="AO715">
        <v>0</v>
      </c>
      <c r="AP715">
        <v>0</v>
      </c>
      <c r="AR715" t="s">
        <v>107</v>
      </c>
      <c r="AS715" t="e">
        <f ca="1">- Donâ€™t Have family in Syria to _xludf.help me</f>
        <v>#NAME?</v>
      </c>
      <c r="AT715">
        <v>0</v>
      </c>
      <c r="AU715">
        <v>0</v>
      </c>
      <c r="AV715">
        <v>0</v>
      </c>
      <c r="AW715">
        <v>1</v>
      </c>
      <c r="AX715">
        <v>0</v>
      </c>
      <c r="AY715">
        <v>0</v>
      </c>
      <c r="BA715" t="s">
        <v>107</v>
      </c>
      <c r="BB715" t="e">
        <f ca="1">- Useful but _xludf.not as good as a regular degree</f>
        <v>#NAME?</v>
      </c>
      <c r="BD715" t="e">
        <f ca="1">- Project Management / Accountancy - Nursing / medical care</f>
        <v>#NAME?</v>
      </c>
      <c r="BE715">
        <v>0</v>
      </c>
      <c r="BF715">
        <v>0</v>
      </c>
      <c r="BG715">
        <v>1</v>
      </c>
      <c r="BH715">
        <v>0</v>
      </c>
      <c r="BI715">
        <v>1</v>
      </c>
      <c r="BJ715">
        <v>0</v>
      </c>
      <c r="BK715">
        <v>0</v>
      </c>
      <c r="BL715">
        <v>0</v>
      </c>
      <c r="BN715" t="s">
        <v>107</v>
      </c>
      <c r="BQ715" t="e">
        <f ca="1">- No internet connection / computer</f>
        <v>#NAME?</v>
      </c>
      <c r="BR715">
        <v>0</v>
      </c>
      <c r="BS715">
        <v>0</v>
      </c>
      <c r="BT715">
        <v>1</v>
      </c>
      <c r="BU715">
        <v>0</v>
      </c>
      <c r="BV715">
        <v>0</v>
      </c>
      <c r="BW715">
        <v>0</v>
      </c>
      <c r="BX715" t="s">
        <v>108</v>
      </c>
      <c r="BY715" t="e">
        <f ca="1">- Too Difficult to study alone</f>
        <v>#NAME?</v>
      </c>
      <c r="BZ715">
        <v>0</v>
      </c>
      <c r="CA715">
        <v>0</v>
      </c>
      <c r="CB715">
        <v>0</v>
      </c>
      <c r="CC715">
        <v>0</v>
      </c>
      <c r="CD715">
        <v>1</v>
      </c>
      <c r="CE715" t="e">
        <f ca="1">- DUBARAH - Teachers</f>
        <v>#NAME?</v>
      </c>
      <c r="CF715">
        <v>0</v>
      </c>
      <c r="CG715">
        <v>1</v>
      </c>
      <c r="CH715">
        <v>1</v>
      </c>
      <c r="CI715">
        <v>0</v>
      </c>
      <c r="CJ715">
        <v>0</v>
      </c>
      <c r="CK715">
        <v>0</v>
      </c>
      <c r="CL715">
        <v>0</v>
      </c>
      <c r="CN715" t="s">
        <v>109</v>
      </c>
      <c r="CO715" t="s">
        <v>110</v>
      </c>
      <c r="CP715" t="s">
        <v>111</v>
      </c>
      <c r="CQ715">
        <v>4299358</v>
      </c>
      <c r="CR715" t="s">
        <v>2059</v>
      </c>
      <c r="CS715" t="s">
        <v>2060</v>
      </c>
      <c r="CT715">
        <v>715</v>
      </c>
    </row>
    <row r="716" spans="1:98">
      <c r="A716">
        <v>715</v>
      </c>
      <c r="B716" t="s">
        <v>97</v>
      </c>
      <c r="C716">
        <v>24</v>
      </c>
      <c r="D716" t="s">
        <v>115</v>
      </c>
      <c r="E716" t="s">
        <v>99</v>
      </c>
      <c r="F716" t="s">
        <v>100</v>
      </c>
      <c r="G716" t="s">
        <v>117</v>
      </c>
      <c r="J716" t="s">
        <v>506</v>
      </c>
      <c r="K716">
        <v>0</v>
      </c>
      <c r="L716">
        <v>0</v>
      </c>
      <c r="M716">
        <v>0</v>
      </c>
      <c r="N716">
        <v>1</v>
      </c>
      <c r="O716">
        <v>0</v>
      </c>
      <c r="P716">
        <v>1</v>
      </c>
      <c r="Q716">
        <v>0</v>
      </c>
      <c r="R716">
        <v>0</v>
      </c>
      <c r="X716" t="s">
        <v>127</v>
      </c>
      <c r="Y716">
        <v>0</v>
      </c>
      <c r="Z716">
        <v>0</v>
      </c>
      <c r="AA716">
        <v>0</v>
      </c>
      <c r="AB716">
        <v>1</v>
      </c>
      <c r="AC716">
        <v>0</v>
      </c>
      <c r="AD716">
        <v>0</v>
      </c>
      <c r="AE716">
        <v>0</v>
      </c>
      <c r="AG716" t="s">
        <v>120</v>
      </c>
      <c r="AH716" t="s">
        <v>129</v>
      </c>
      <c r="AI716">
        <v>0</v>
      </c>
      <c r="AJ716">
        <v>1</v>
      </c>
      <c r="AK716">
        <v>0</v>
      </c>
      <c r="AL716">
        <v>0</v>
      </c>
      <c r="AM716">
        <v>0</v>
      </c>
      <c r="AN716">
        <v>0</v>
      </c>
      <c r="AO716">
        <v>0</v>
      </c>
      <c r="AP716">
        <v>0</v>
      </c>
      <c r="BA716" t="s">
        <v>107</v>
      </c>
      <c r="BB716" t="e">
        <f ca="1">- Useful but _xludf.not as good as a regular degree</f>
        <v>#NAME?</v>
      </c>
      <c r="BD716" t="e">
        <f ca="1">- Tourism / Restaurant _xludf.and hotel Management</f>
        <v>#NAME?</v>
      </c>
      <c r="BE716">
        <v>0</v>
      </c>
      <c r="BF716">
        <v>0</v>
      </c>
      <c r="BG716">
        <v>0</v>
      </c>
      <c r="BH716">
        <v>1</v>
      </c>
      <c r="BI716">
        <v>0</v>
      </c>
      <c r="BJ716">
        <v>0</v>
      </c>
      <c r="BK716">
        <v>0</v>
      </c>
      <c r="BL716">
        <v>0</v>
      </c>
      <c r="BN716" t="s">
        <v>107</v>
      </c>
      <c r="BQ716" t="e">
        <f ca="1">- Donâ€™t know how to _xludf.find/enroll in a suitable program</f>
        <v>#NAME?</v>
      </c>
      <c r="BR716">
        <v>0</v>
      </c>
      <c r="BS716">
        <v>0</v>
      </c>
      <c r="BT716">
        <v>0</v>
      </c>
      <c r="BU716">
        <v>1</v>
      </c>
      <c r="BV716">
        <v>0</v>
      </c>
      <c r="BW716">
        <v>0</v>
      </c>
      <c r="BX716" t="s">
        <v>179</v>
      </c>
      <c r="BY716" t="e">
        <f ca="1">- Useful but _xludf.not as good as going to university</f>
        <v>#NAME?</v>
      </c>
      <c r="BZ716">
        <v>1</v>
      </c>
      <c r="CA716">
        <v>0</v>
      </c>
      <c r="CB716">
        <v>0</v>
      </c>
      <c r="CC716">
        <v>0</v>
      </c>
      <c r="CD716">
        <v>0</v>
      </c>
      <c r="CE716" t="e">
        <f ca="1">- Facebook groups/pages  - Friends</f>
        <v>#NAME?</v>
      </c>
      <c r="CF716">
        <v>1</v>
      </c>
      <c r="CG716">
        <v>0</v>
      </c>
      <c r="CH716">
        <v>0</v>
      </c>
      <c r="CI716">
        <v>0</v>
      </c>
      <c r="CJ716">
        <v>0</v>
      </c>
      <c r="CK716">
        <v>1</v>
      </c>
      <c r="CL716">
        <v>0</v>
      </c>
      <c r="CN716" t="s">
        <v>109</v>
      </c>
      <c r="CO716" t="s">
        <v>110</v>
      </c>
      <c r="CP716" t="s">
        <v>111</v>
      </c>
      <c r="CQ716">
        <v>4289502</v>
      </c>
      <c r="CR716" t="s">
        <v>2061</v>
      </c>
      <c r="CS716" t="s">
        <v>2062</v>
      </c>
      <c r="CT716">
        <v>716</v>
      </c>
    </row>
    <row r="717" spans="1:98">
      <c r="A717">
        <v>716</v>
      </c>
      <c r="B717" t="s">
        <v>143</v>
      </c>
      <c r="C717">
        <v>24</v>
      </c>
      <c r="D717" t="s">
        <v>115</v>
      </c>
      <c r="E717" t="s">
        <v>177</v>
      </c>
      <c r="F717" t="s">
        <v>125</v>
      </c>
      <c r="G717" t="s">
        <v>117</v>
      </c>
      <c r="J717" t="s">
        <v>145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1</v>
      </c>
      <c r="R717">
        <v>0</v>
      </c>
      <c r="X717" t="s">
        <v>127</v>
      </c>
      <c r="Y717">
        <v>0</v>
      </c>
      <c r="Z717">
        <v>0</v>
      </c>
      <c r="AA717">
        <v>0</v>
      </c>
      <c r="AB717">
        <v>1</v>
      </c>
      <c r="AC717">
        <v>0</v>
      </c>
      <c r="AD717">
        <v>0</v>
      </c>
      <c r="AE717">
        <v>0</v>
      </c>
      <c r="AG717" t="s">
        <v>120</v>
      </c>
      <c r="AH717" t="s">
        <v>129</v>
      </c>
      <c r="AI717">
        <v>0</v>
      </c>
      <c r="AJ717">
        <v>1</v>
      </c>
      <c r="AK717">
        <v>0</v>
      </c>
      <c r="AL717">
        <v>0</v>
      </c>
      <c r="AM717">
        <v>0</v>
      </c>
      <c r="AN717">
        <v>0</v>
      </c>
      <c r="AO717">
        <v>0</v>
      </c>
      <c r="AP717">
        <v>0</v>
      </c>
      <c r="BA717" t="s">
        <v>107</v>
      </c>
      <c r="BB717" t="e">
        <f ca="1">- Useful but _xludf.not as good as a regular degree</f>
        <v>#NAME?</v>
      </c>
      <c r="BD717" t="e">
        <f ca="1">- Construction (builder, carpenter, electrician, blacksmith)</f>
        <v>#NAME?</v>
      </c>
      <c r="BE717">
        <v>0</v>
      </c>
      <c r="BF717">
        <v>0</v>
      </c>
      <c r="BG717">
        <v>0</v>
      </c>
      <c r="BH717">
        <v>0</v>
      </c>
      <c r="BI717">
        <v>0</v>
      </c>
      <c r="BJ717">
        <v>1</v>
      </c>
      <c r="BK717">
        <v>0</v>
      </c>
      <c r="BL717">
        <v>0</v>
      </c>
      <c r="BN717" t="s">
        <v>107</v>
      </c>
      <c r="BQ717" t="e">
        <f ca="1">- _xludf.not available in subjects I want to study</f>
        <v>#NAME?</v>
      </c>
      <c r="BR717">
        <v>1</v>
      </c>
      <c r="BS717">
        <v>0</v>
      </c>
      <c r="BT717">
        <v>0</v>
      </c>
      <c r="BU717">
        <v>0</v>
      </c>
      <c r="BV717">
        <v>0</v>
      </c>
      <c r="BW717">
        <v>0</v>
      </c>
      <c r="BX717" t="s">
        <v>179</v>
      </c>
      <c r="BY717" t="e">
        <f ca="1">- Too Difficult to study alone</f>
        <v>#NAME?</v>
      </c>
      <c r="BZ717">
        <v>0</v>
      </c>
      <c r="CA717">
        <v>0</v>
      </c>
      <c r="CB717">
        <v>0</v>
      </c>
      <c r="CC717">
        <v>0</v>
      </c>
      <c r="CD717">
        <v>1</v>
      </c>
      <c r="CE717" t="e">
        <f ca="1">- Facebook groups/pages</f>
        <v>#NAME?</v>
      </c>
      <c r="CF717">
        <v>0</v>
      </c>
      <c r="CG717">
        <v>0</v>
      </c>
      <c r="CH717">
        <v>0</v>
      </c>
      <c r="CI717">
        <v>0</v>
      </c>
      <c r="CJ717">
        <v>0</v>
      </c>
      <c r="CK717">
        <v>1</v>
      </c>
      <c r="CL717">
        <v>0</v>
      </c>
      <c r="CN717" t="s">
        <v>109</v>
      </c>
      <c r="CO717" t="s">
        <v>110</v>
      </c>
      <c r="CP717" t="s">
        <v>111</v>
      </c>
      <c r="CQ717">
        <v>4289530</v>
      </c>
      <c r="CR717" t="s">
        <v>2063</v>
      </c>
      <c r="CS717" t="s">
        <v>2064</v>
      </c>
      <c r="CT717">
        <v>717</v>
      </c>
    </row>
    <row r="718" spans="1:98">
      <c r="A718">
        <v>717</v>
      </c>
      <c r="B718" t="s">
        <v>2065</v>
      </c>
      <c r="C718">
        <v>24</v>
      </c>
      <c r="D718" t="s">
        <v>115</v>
      </c>
      <c r="E718" t="s">
        <v>151</v>
      </c>
      <c r="F718" t="s">
        <v>277</v>
      </c>
      <c r="G718" t="s">
        <v>117</v>
      </c>
      <c r="J718" t="s">
        <v>2066</v>
      </c>
      <c r="K718">
        <v>0</v>
      </c>
      <c r="L718">
        <v>1</v>
      </c>
      <c r="M718">
        <v>0</v>
      </c>
      <c r="N718">
        <v>0</v>
      </c>
      <c r="O718">
        <v>0</v>
      </c>
      <c r="P718">
        <v>1</v>
      </c>
      <c r="Q718">
        <v>0</v>
      </c>
      <c r="R718">
        <v>1</v>
      </c>
      <c r="S718" t="s">
        <v>2067</v>
      </c>
      <c r="X718" t="s">
        <v>394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1</v>
      </c>
      <c r="AF718" t="s">
        <v>2068</v>
      </c>
      <c r="AG718" t="s">
        <v>120</v>
      </c>
      <c r="AH718" t="s">
        <v>184</v>
      </c>
      <c r="AI718">
        <v>1</v>
      </c>
      <c r="AJ718">
        <v>0</v>
      </c>
      <c r="AK718">
        <v>0</v>
      </c>
      <c r="AL718">
        <v>0</v>
      </c>
      <c r="AM718">
        <v>0</v>
      </c>
      <c r="AN718">
        <v>0</v>
      </c>
      <c r="AO718">
        <v>0</v>
      </c>
      <c r="AP718">
        <v>0</v>
      </c>
      <c r="AR718" t="s">
        <v>107</v>
      </c>
      <c r="AS718" t="e">
        <f ca="1">- Cannot contact public servants _xludf.or Teachers</f>
        <v>#NAME?</v>
      </c>
      <c r="AT718">
        <v>0</v>
      </c>
      <c r="AU718">
        <v>0</v>
      </c>
      <c r="AV718">
        <v>1</v>
      </c>
      <c r="AW718">
        <v>0</v>
      </c>
      <c r="AX718">
        <v>0</v>
      </c>
      <c r="AY718">
        <v>0</v>
      </c>
      <c r="BA718" t="s">
        <v>107</v>
      </c>
      <c r="BB718" t="e">
        <f ca="1">- Very Useful _xludf.and provides a job opportunity _xludf.right away.</f>
        <v>#NAME?</v>
      </c>
      <c r="BD718" t="e">
        <f ca="1">- Nursing / medical care</f>
        <v>#NAME?</v>
      </c>
      <c r="BE718">
        <v>0</v>
      </c>
      <c r="BF718">
        <v>0</v>
      </c>
      <c r="BG718">
        <v>0</v>
      </c>
      <c r="BH718">
        <v>0</v>
      </c>
      <c r="BI718">
        <v>1</v>
      </c>
      <c r="BJ718">
        <v>0</v>
      </c>
      <c r="BK718">
        <v>0</v>
      </c>
      <c r="BL718">
        <v>0</v>
      </c>
      <c r="BN718" t="s">
        <v>107</v>
      </c>
      <c r="BQ718" t="e">
        <f ca="1">- No internet connection / computer</f>
        <v>#NAME?</v>
      </c>
      <c r="BR718">
        <v>0</v>
      </c>
      <c r="BS718">
        <v>0</v>
      </c>
      <c r="BT718">
        <v>1</v>
      </c>
      <c r="BU718">
        <v>0</v>
      </c>
      <c r="BV718">
        <v>0</v>
      </c>
      <c r="BW718">
        <v>0</v>
      </c>
      <c r="BX718" t="s">
        <v>179</v>
      </c>
      <c r="BY718" t="e">
        <f ca="1">- Too Difficult to study alone</f>
        <v>#NAME?</v>
      </c>
      <c r="BZ718">
        <v>0</v>
      </c>
      <c r="CA718">
        <v>0</v>
      </c>
      <c r="CB718">
        <v>0</v>
      </c>
      <c r="CC718">
        <v>0</v>
      </c>
      <c r="CD718">
        <v>1</v>
      </c>
      <c r="CE718" t="e">
        <f ca="1">- Teachers</f>
        <v>#NAME?</v>
      </c>
      <c r="CF718">
        <v>0</v>
      </c>
      <c r="CG718">
        <v>0</v>
      </c>
      <c r="CH718">
        <v>1</v>
      </c>
      <c r="CI718">
        <v>0</v>
      </c>
      <c r="CJ718">
        <v>0</v>
      </c>
      <c r="CK718">
        <v>0</v>
      </c>
      <c r="CL718">
        <v>0</v>
      </c>
      <c r="CN718" t="s">
        <v>109</v>
      </c>
      <c r="CO718" t="s">
        <v>110</v>
      </c>
      <c r="CP718" t="s">
        <v>111</v>
      </c>
      <c r="CQ718">
        <v>4289588</v>
      </c>
      <c r="CR718" t="s">
        <v>2069</v>
      </c>
      <c r="CS718" t="s">
        <v>2070</v>
      </c>
      <c r="CT718">
        <v>718</v>
      </c>
    </row>
    <row r="719" spans="1:98">
      <c r="A719">
        <v>718</v>
      </c>
      <c r="B719" t="s">
        <v>2071</v>
      </c>
      <c r="C719">
        <v>19</v>
      </c>
      <c r="D719" t="s">
        <v>98</v>
      </c>
      <c r="E719" t="s">
        <v>162</v>
      </c>
      <c r="F719" t="s">
        <v>100</v>
      </c>
      <c r="G719" t="s">
        <v>117</v>
      </c>
      <c r="J719" t="s">
        <v>297</v>
      </c>
      <c r="K719">
        <v>0</v>
      </c>
      <c r="L719">
        <v>0</v>
      </c>
      <c r="M719">
        <v>0</v>
      </c>
      <c r="N719">
        <v>1</v>
      </c>
      <c r="O719">
        <v>0</v>
      </c>
      <c r="P719">
        <v>0</v>
      </c>
      <c r="Q719">
        <v>1</v>
      </c>
      <c r="R719">
        <v>0</v>
      </c>
      <c r="X719" t="s">
        <v>119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1</v>
      </c>
      <c r="AE719">
        <v>0</v>
      </c>
      <c r="AG719" t="s">
        <v>120</v>
      </c>
      <c r="AH719" t="s">
        <v>146</v>
      </c>
      <c r="AI719">
        <v>0</v>
      </c>
      <c r="AJ719">
        <v>0</v>
      </c>
      <c r="AK719">
        <v>0</v>
      </c>
      <c r="AL719">
        <v>0</v>
      </c>
      <c r="AM719">
        <v>0</v>
      </c>
      <c r="AN719">
        <v>0</v>
      </c>
      <c r="AO719">
        <v>0</v>
      </c>
      <c r="AP719">
        <v>1</v>
      </c>
      <c r="BA719" t="s">
        <v>107</v>
      </c>
      <c r="BB719" t="e">
        <f ca="1">- Useful but _xludf.not as good as a regular degree</f>
        <v>#NAME?</v>
      </c>
      <c r="BD719" t="e">
        <f ca="1">- I am _xludf.not interested in vocational education</f>
        <v>#NAME?</v>
      </c>
      <c r="BE719">
        <v>1</v>
      </c>
      <c r="BF719">
        <v>0</v>
      </c>
      <c r="BG719">
        <v>0</v>
      </c>
      <c r="BH719">
        <v>0</v>
      </c>
      <c r="BI719">
        <v>0</v>
      </c>
      <c r="BJ719">
        <v>0</v>
      </c>
      <c r="BK719">
        <v>0</v>
      </c>
      <c r="BL719">
        <v>0</v>
      </c>
      <c r="BN719" t="s">
        <v>107</v>
      </c>
      <c r="BQ719" t="e">
        <f ca="1">- Cannot afford The courses</f>
        <v>#NAME?</v>
      </c>
      <c r="BR719">
        <v>0</v>
      </c>
      <c r="BS719">
        <v>0</v>
      </c>
      <c r="BT719">
        <v>0</v>
      </c>
      <c r="BU719">
        <v>0</v>
      </c>
      <c r="BV719">
        <v>1</v>
      </c>
      <c r="BW719">
        <v>0</v>
      </c>
      <c r="BX719" t="s">
        <v>108</v>
      </c>
      <c r="BY719" t="e">
        <f ca="1">- Difficult to access</f>
        <v>#NAME?</v>
      </c>
      <c r="BZ719">
        <v>0</v>
      </c>
      <c r="CA719">
        <v>0</v>
      </c>
      <c r="CB719">
        <v>0</v>
      </c>
      <c r="CC719">
        <v>1</v>
      </c>
      <c r="CD719">
        <v>0</v>
      </c>
      <c r="CE719" t="s">
        <v>139</v>
      </c>
      <c r="CF719">
        <v>0</v>
      </c>
      <c r="CG719">
        <v>0</v>
      </c>
      <c r="CH719">
        <v>0</v>
      </c>
      <c r="CI719">
        <v>0</v>
      </c>
      <c r="CJ719">
        <v>0</v>
      </c>
      <c r="CK719">
        <v>0</v>
      </c>
      <c r="CL719">
        <v>1</v>
      </c>
      <c r="CM719" t="s">
        <v>108</v>
      </c>
      <c r="CN719" t="s">
        <v>109</v>
      </c>
      <c r="CO719" t="s">
        <v>110</v>
      </c>
      <c r="CP719" t="s">
        <v>111</v>
      </c>
      <c r="CQ719">
        <v>4289809</v>
      </c>
      <c r="CR719" t="s">
        <v>2072</v>
      </c>
      <c r="CS719" t="s">
        <v>2073</v>
      </c>
      <c r="CT719">
        <v>719</v>
      </c>
    </row>
    <row r="720" spans="1:98">
      <c r="A720">
        <v>719</v>
      </c>
      <c r="B720" t="s">
        <v>167</v>
      </c>
      <c r="C720">
        <v>17</v>
      </c>
      <c r="D720" t="s">
        <v>98</v>
      </c>
      <c r="E720" t="s">
        <v>156</v>
      </c>
      <c r="F720" t="s">
        <v>169</v>
      </c>
      <c r="G720" t="s">
        <v>207</v>
      </c>
      <c r="J720" t="s">
        <v>152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1</v>
      </c>
      <c r="X720" t="s">
        <v>127</v>
      </c>
      <c r="Y720">
        <v>0</v>
      </c>
      <c r="Z720">
        <v>0</v>
      </c>
      <c r="AA720">
        <v>0</v>
      </c>
      <c r="AB720">
        <v>1</v>
      </c>
      <c r="AC720">
        <v>0</v>
      </c>
      <c r="AD720">
        <v>0</v>
      </c>
      <c r="AE720">
        <v>0</v>
      </c>
      <c r="AG720" t="s">
        <v>128</v>
      </c>
      <c r="AH720" t="s">
        <v>129</v>
      </c>
      <c r="AI720">
        <v>0</v>
      </c>
      <c r="AJ720">
        <v>1</v>
      </c>
      <c r="AK720">
        <v>0</v>
      </c>
      <c r="AL720">
        <v>0</v>
      </c>
      <c r="AM720">
        <v>0</v>
      </c>
      <c r="AN720">
        <v>0</v>
      </c>
      <c r="AO720">
        <v>0</v>
      </c>
      <c r="AP720">
        <v>0</v>
      </c>
      <c r="BA720" t="s">
        <v>107</v>
      </c>
      <c r="BB720" t="e">
        <f ca="1">- Useful but _xludf.not as good as a regular degree</f>
        <v>#NAME?</v>
      </c>
      <c r="BD720" t="e">
        <f ca="1">- Nursing / medical care</f>
        <v>#NAME?</v>
      </c>
      <c r="BE720">
        <v>0</v>
      </c>
      <c r="BF720">
        <v>0</v>
      </c>
      <c r="BG720">
        <v>0</v>
      </c>
      <c r="BH720">
        <v>0</v>
      </c>
      <c r="BI720">
        <v>1</v>
      </c>
      <c r="BJ720">
        <v>0</v>
      </c>
      <c r="BK720">
        <v>0</v>
      </c>
      <c r="BL720">
        <v>0</v>
      </c>
      <c r="BN720" t="s">
        <v>107</v>
      </c>
      <c r="BQ720" t="e">
        <f ca="1">- No internet connection / computer - Donâ€™t know how to _xludf.find/enroll in a suitable program</f>
        <v>#NAME?</v>
      </c>
      <c r="BR720">
        <v>0</v>
      </c>
      <c r="BS720">
        <v>0</v>
      </c>
      <c r="BT720">
        <v>1</v>
      </c>
      <c r="BU720">
        <v>1</v>
      </c>
      <c r="BV720">
        <v>0</v>
      </c>
      <c r="BW720">
        <v>0</v>
      </c>
      <c r="BX720" t="s">
        <v>179</v>
      </c>
      <c r="BY720" t="s">
        <v>199</v>
      </c>
      <c r="BZ720">
        <v>1</v>
      </c>
      <c r="CA720">
        <v>0</v>
      </c>
      <c r="CB720">
        <v>0</v>
      </c>
      <c r="CC720">
        <v>0</v>
      </c>
      <c r="CD720">
        <v>1</v>
      </c>
      <c r="CE720" t="e">
        <f ca="1">- Facebook groups/pages  - Friends - Teachers</f>
        <v>#NAME?</v>
      </c>
      <c r="CF720">
        <v>1</v>
      </c>
      <c r="CG720">
        <v>0</v>
      </c>
      <c r="CH720">
        <v>1</v>
      </c>
      <c r="CI720">
        <v>0</v>
      </c>
      <c r="CJ720">
        <v>0</v>
      </c>
      <c r="CK720">
        <v>1</v>
      </c>
      <c r="CL720">
        <v>0</v>
      </c>
      <c r="CN720" t="s">
        <v>109</v>
      </c>
      <c r="CO720" t="s">
        <v>110</v>
      </c>
      <c r="CP720" t="s">
        <v>111</v>
      </c>
      <c r="CQ720">
        <v>4289827</v>
      </c>
      <c r="CR720" t="s">
        <v>2074</v>
      </c>
      <c r="CS720" t="s">
        <v>2075</v>
      </c>
      <c r="CT720">
        <v>720</v>
      </c>
    </row>
    <row r="721" spans="1:98">
      <c r="A721">
        <v>720</v>
      </c>
      <c r="B721" t="s">
        <v>224</v>
      </c>
      <c r="C721">
        <v>32</v>
      </c>
      <c r="D721" t="s">
        <v>115</v>
      </c>
      <c r="E721" t="s">
        <v>124</v>
      </c>
      <c r="F721" t="s">
        <v>157</v>
      </c>
      <c r="G721" t="s">
        <v>117</v>
      </c>
      <c r="J721" t="s">
        <v>621</v>
      </c>
      <c r="K721">
        <v>1</v>
      </c>
      <c r="L721">
        <v>0</v>
      </c>
      <c r="M721">
        <v>0</v>
      </c>
      <c r="N721">
        <v>0</v>
      </c>
      <c r="O721">
        <v>0</v>
      </c>
      <c r="P721">
        <v>1</v>
      </c>
      <c r="Q721">
        <v>0</v>
      </c>
      <c r="R721">
        <v>0</v>
      </c>
      <c r="T721" t="s">
        <v>2076</v>
      </c>
      <c r="X721" t="s">
        <v>661</v>
      </c>
      <c r="Y721">
        <v>0</v>
      </c>
      <c r="Z721">
        <v>0</v>
      </c>
      <c r="AA721">
        <v>0</v>
      </c>
      <c r="AB721">
        <v>1</v>
      </c>
      <c r="AC721">
        <v>0</v>
      </c>
      <c r="AD721">
        <v>0</v>
      </c>
      <c r="AE721">
        <v>1</v>
      </c>
      <c r="AF721" t="s">
        <v>683</v>
      </c>
      <c r="AG721" t="s">
        <v>120</v>
      </c>
      <c r="AH721" t="s">
        <v>1622</v>
      </c>
      <c r="AI721">
        <v>0</v>
      </c>
      <c r="AJ721">
        <v>1</v>
      </c>
      <c r="AK721">
        <v>0</v>
      </c>
      <c r="AL721">
        <v>0</v>
      </c>
      <c r="AM721">
        <v>0</v>
      </c>
      <c r="AN721">
        <v>1</v>
      </c>
      <c r="AO721">
        <v>1</v>
      </c>
      <c r="AP721">
        <v>0</v>
      </c>
      <c r="BA721" t="s">
        <v>107</v>
      </c>
      <c r="BB721" t="e">
        <f ca="1">- Very Useful _xludf.and provides a job opportunity _xludf.right away.</f>
        <v>#NAME?</v>
      </c>
      <c r="BD721" t="e">
        <f ca="1">- I am _xludf.not interested in vocational education</f>
        <v>#NAME?</v>
      </c>
      <c r="BE721">
        <v>1</v>
      </c>
      <c r="BF721">
        <v>0</v>
      </c>
      <c r="BG721">
        <v>0</v>
      </c>
      <c r="BH721">
        <v>0</v>
      </c>
      <c r="BI721">
        <v>0</v>
      </c>
      <c r="BJ721">
        <v>0</v>
      </c>
      <c r="BK721">
        <v>0</v>
      </c>
      <c r="BL721">
        <v>0</v>
      </c>
      <c r="BN721" t="s">
        <v>107</v>
      </c>
      <c r="BQ721" t="e">
        <f ca="1">- No internet connection / computer - Cannot afford The courses - Donâ€™t know how to _xludf.find/enroll in a suitable program</f>
        <v>#NAME?</v>
      </c>
      <c r="BR721">
        <v>0</v>
      </c>
      <c r="BS721">
        <v>0</v>
      </c>
      <c r="BT721">
        <v>1</v>
      </c>
      <c r="BU721">
        <v>1</v>
      </c>
      <c r="BV721">
        <v>1</v>
      </c>
      <c r="BW721">
        <v>0</v>
      </c>
      <c r="BX721" t="s">
        <v>108</v>
      </c>
      <c r="BY721" t="e">
        <f ca="1">- _xludf.not worth The _xludf.time _xludf.or money spent on it</f>
        <v>#NAME?</v>
      </c>
      <c r="BZ721">
        <v>0</v>
      </c>
      <c r="CA721">
        <v>1</v>
      </c>
      <c r="CB721">
        <v>0</v>
      </c>
      <c r="CC721">
        <v>0</v>
      </c>
      <c r="CD721">
        <v>0</v>
      </c>
      <c r="CE721" t="e">
        <f ca="1">- Friends - Teachers</f>
        <v>#NAME?</v>
      </c>
      <c r="CF721">
        <v>1</v>
      </c>
      <c r="CG721">
        <v>0</v>
      </c>
      <c r="CH721">
        <v>1</v>
      </c>
      <c r="CI721">
        <v>0</v>
      </c>
      <c r="CJ721">
        <v>0</v>
      </c>
      <c r="CK721">
        <v>0</v>
      </c>
      <c r="CL721">
        <v>0</v>
      </c>
      <c r="CN721" t="s">
        <v>109</v>
      </c>
      <c r="CO721" t="s">
        <v>110</v>
      </c>
      <c r="CP721" t="s">
        <v>111</v>
      </c>
      <c r="CQ721">
        <v>4289892</v>
      </c>
      <c r="CR721" t="s">
        <v>2077</v>
      </c>
      <c r="CS721" t="s">
        <v>2078</v>
      </c>
      <c r="CT721">
        <v>721</v>
      </c>
    </row>
    <row r="722" spans="1:98">
      <c r="A722">
        <v>721</v>
      </c>
      <c r="B722" t="s">
        <v>496</v>
      </c>
      <c r="C722">
        <v>25</v>
      </c>
      <c r="D722" t="s">
        <v>115</v>
      </c>
      <c r="E722" t="s">
        <v>379</v>
      </c>
      <c r="F722" t="s">
        <v>157</v>
      </c>
      <c r="G722" t="s">
        <v>117</v>
      </c>
      <c r="J722" t="s">
        <v>145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1</v>
      </c>
      <c r="R722">
        <v>0</v>
      </c>
      <c r="X722" t="s">
        <v>127</v>
      </c>
      <c r="Y722">
        <v>0</v>
      </c>
      <c r="Z722">
        <v>0</v>
      </c>
      <c r="AA722">
        <v>0</v>
      </c>
      <c r="AB722">
        <v>1</v>
      </c>
      <c r="AC722">
        <v>0</v>
      </c>
      <c r="AD722">
        <v>0</v>
      </c>
      <c r="AE722">
        <v>0</v>
      </c>
      <c r="AG722" t="s">
        <v>128</v>
      </c>
      <c r="AH722" t="s">
        <v>121</v>
      </c>
      <c r="AI722">
        <v>0</v>
      </c>
      <c r="AJ722">
        <v>1</v>
      </c>
      <c r="AK722">
        <v>0</v>
      </c>
      <c r="AL722">
        <v>1</v>
      </c>
      <c r="AM722">
        <v>0</v>
      </c>
      <c r="AN722">
        <v>1</v>
      </c>
      <c r="AO722">
        <v>0</v>
      </c>
      <c r="AP722">
        <v>1</v>
      </c>
      <c r="BA722" t="s">
        <v>107</v>
      </c>
      <c r="BB722" t="e">
        <f ca="1">- Very Useful _xludf.and provides a job opportunity _xludf.right away.</f>
        <v>#NAME?</v>
      </c>
      <c r="BD722" t="e">
        <f ca="1">- Construction (builder, carpenter, electrician, blacksmith) - Mechanics _xludf.and machinery</f>
        <v>#NAME?</v>
      </c>
      <c r="BE722">
        <v>0</v>
      </c>
      <c r="BF722">
        <v>0</v>
      </c>
      <c r="BG722">
        <v>0</v>
      </c>
      <c r="BH722">
        <v>0</v>
      </c>
      <c r="BI722">
        <v>0</v>
      </c>
      <c r="BJ722">
        <v>1</v>
      </c>
      <c r="BK722">
        <v>1</v>
      </c>
      <c r="BL722">
        <v>0</v>
      </c>
      <c r="BN722" t="s">
        <v>107</v>
      </c>
      <c r="BQ722" t="e">
        <f ca="1">- Do _xludf.not _xludf.count towards a recognized qualification</f>
        <v>#NAME?</v>
      </c>
      <c r="BR722">
        <v>0</v>
      </c>
      <c r="BS722">
        <v>1</v>
      </c>
      <c r="BT722">
        <v>0</v>
      </c>
      <c r="BU722">
        <v>0</v>
      </c>
      <c r="BV722">
        <v>0</v>
      </c>
      <c r="BW722">
        <v>0</v>
      </c>
      <c r="BX722" t="s">
        <v>108</v>
      </c>
      <c r="BY722" t="s">
        <v>199</v>
      </c>
      <c r="BZ722">
        <v>1</v>
      </c>
      <c r="CA722">
        <v>0</v>
      </c>
      <c r="CB722">
        <v>0</v>
      </c>
      <c r="CC722">
        <v>0</v>
      </c>
      <c r="CD722">
        <v>1</v>
      </c>
      <c r="CE722" t="e">
        <f ca="1">- Facebook groups/pages  - Friends</f>
        <v>#NAME?</v>
      </c>
      <c r="CF722">
        <v>1</v>
      </c>
      <c r="CG722">
        <v>0</v>
      </c>
      <c r="CH722">
        <v>0</v>
      </c>
      <c r="CI722">
        <v>0</v>
      </c>
      <c r="CJ722">
        <v>0</v>
      </c>
      <c r="CK722">
        <v>1</v>
      </c>
      <c r="CL722">
        <v>0</v>
      </c>
      <c r="CN722" t="s">
        <v>109</v>
      </c>
      <c r="CO722" t="s">
        <v>110</v>
      </c>
      <c r="CP722" t="s">
        <v>111</v>
      </c>
      <c r="CQ722">
        <v>4290109</v>
      </c>
      <c r="CR722" t="s">
        <v>2079</v>
      </c>
      <c r="CS722" t="s">
        <v>2080</v>
      </c>
      <c r="CT722">
        <v>722</v>
      </c>
    </row>
    <row r="723" spans="1:98">
      <c r="A723">
        <v>722</v>
      </c>
      <c r="B723" t="s">
        <v>114</v>
      </c>
      <c r="C723">
        <v>28</v>
      </c>
      <c r="D723" t="s">
        <v>115</v>
      </c>
      <c r="E723" t="s">
        <v>168</v>
      </c>
      <c r="F723" t="s">
        <v>157</v>
      </c>
      <c r="G723" t="s">
        <v>117</v>
      </c>
      <c r="J723" t="s">
        <v>139</v>
      </c>
      <c r="K723">
        <v>1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T723" t="s">
        <v>2081</v>
      </c>
      <c r="X723" t="s">
        <v>263</v>
      </c>
      <c r="Y723">
        <v>1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G723" t="s">
        <v>120</v>
      </c>
      <c r="AH723" t="s">
        <v>139</v>
      </c>
      <c r="AI723">
        <v>0</v>
      </c>
      <c r="AJ723">
        <v>0</v>
      </c>
      <c r="AK723">
        <v>1</v>
      </c>
      <c r="AL723">
        <v>0</v>
      </c>
      <c r="AM723">
        <v>0</v>
      </c>
      <c r="AN723">
        <v>0</v>
      </c>
      <c r="AO723">
        <v>0</v>
      </c>
      <c r="AP723">
        <v>0</v>
      </c>
      <c r="AQ723" t="s">
        <v>2082</v>
      </c>
      <c r="BA723" t="s">
        <v>107</v>
      </c>
      <c r="BB723" t="e">
        <f ca="1">- Useful but _xludf.not as good as a regular degree</f>
        <v>#NAME?</v>
      </c>
      <c r="BD723" t="e">
        <f ca="1">- I am _xludf.not interested in vocational education</f>
        <v>#NAME?</v>
      </c>
      <c r="BE723">
        <v>1</v>
      </c>
      <c r="BF723">
        <v>0</v>
      </c>
      <c r="BG723">
        <v>0</v>
      </c>
      <c r="BH723">
        <v>0</v>
      </c>
      <c r="BI723">
        <v>0</v>
      </c>
      <c r="BJ723">
        <v>0</v>
      </c>
      <c r="BK723">
        <v>0</v>
      </c>
      <c r="BL723">
        <v>0</v>
      </c>
      <c r="BN723" t="s">
        <v>106</v>
      </c>
      <c r="BO723" t="s">
        <v>249</v>
      </c>
      <c r="BX723" t="s">
        <v>233</v>
      </c>
      <c r="BY723" t="e">
        <f ca="1">- Very Useful, as good as a regular degree</f>
        <v>#NAME?</v>
      </c>
      <c r="BZ723">
        <v>0</v>
      </c>
      <c r="CA723">
        <v>0</v>
      </c>
      <c r="CB723">
        <v>1</v>
      </c>
      <c r="CC723">
        <v>0</v>
      </c>
      <c r="CD723">
        <v>0</v>
      </c>
      <c r="CE723" t="e">
        <f ca="1">- Facebook groups/pages  - Friends</f>
        <v>#NAME?</v>
      </c>
      <c r="CF723">
        <v>1</v>
      </c>
      <c r="CG723">
        <v>0</v>
      </c>
      <c r="CH723">
        <v>0</v>
      </c>
      <c r="CI723">
        <v>0</v>
      </c>
      <c r="CJ723">
        <v>0</v>
      </c>
      <c r="CK723">
        <v>1</v>
      </c>
      <c r="CL723">
        <v>0</v>
      </c>
      <c r="CN723" t="s">
        <v>109</v>
      </c>
      <c r="CO723" t="s">
        <v>110</v>
      </c>
      <c r="CP723" t="s">
        <v>111</v>
      </c>
      <c r="CQ723">
        <v>4291836</v>
      </c>
      <c r="CR723" t="s">
        <v>2083</v>
      </c>
      <c r="CS723" t="s">
        <v>2084</v>
      </c>
      <c r="CT723">
        <v>723</v>
      </c>
    </row>
    <row r="724" spans="1:98">
      <c r="A724">
        <v>723</v>
      </c>
      <c r="B724" t="s">
        <v>384</v>
      </c>
      <c r="C724">
        <v>28</v>
      </c>
      <c r="D724" t="s">
        <v>98</v>
      </c>
      <c r="E724" t="s">
        <v>177</v>
      </c>
      <c r="F724" t="s">
        <v>169</v>
      </c>
      <c r="G724" t="s">
        <v>117</v>
      </c>
      <c r="J724" t="s">
        <v>506</v>
      </c>
      <c r="K724">
        <v>0</v>
      </c>
      <c r="L724">
        <v>0</v>
      </c>
      <c r="M724">
        <v>0</v>
      </c>
      <c r="N724">
        <v>1</v>
      </c>
      <c r="O724">
        <v>0</v>
      </c>
      <c r="P724">
        <v>1</v>
      </c>
      <c r="Q724">
        <v>0</v>
      </c>
      <c r="R724">
        <v>0</v>
      </c>
      <c r="X724" t="s">
        <v>127</v>
      </c>
      <c r="Y724">
        <v>0</v>
      </c>
      <c r="Z724">
        <v>0</v>
      </c>
      <c r="AA724">
        <v>0</v>
      </c>
      <c r="AB724">
        <v>1</v>
      </c>
      <c r="AC724">
        <v>0</v>
      </c>
      <c r="AD724">
        <v>0</v>
      </c>
      <c r="AE724">
        <v>0</v>
      </c>
      <c r="AG724" t="s">
        <v>137</v>
      </c>
      <c r="AH724" t="s">
        <v>129</v>
      </c>
      <c r="AI724">
        <v>0</v>
      </c>
      <c r="AJ724">
        <v>1</v>
      </c>
      <c r="AK724">
        <v>0</v>
      </c>
      <c r="AL724">
        <v>0</v>
      </c>
      <c r="AM724">
        <v>0</v>
      </c>
      <c r="AN724">
        <v>0</v>
      </c>
      <c r="AO724">
        <v>0</v>
      </c>
      <c r="AP724">
        <v>0</v>
      </c>
      <c r="BA724" t="s">
        <v>107</v>
      </c>
      <c r="BB724" t="e">
        <f ca="1">- Very Useful _xludf.and provides a job opportunity _xludf.right away.</f>
        <v>#NAME?</v>
      </c>
      <c r="BD724" t="e">
        <f ca="1">- Project Management / Accountancy - Tourism / Restaurant _xludf.and hotel Management - Nursing / medical care</f>
        <v>#NAME?</v>
      </c>
      <c r="BE724">
        <v>0</v>
      </c>
      <c r="BF724">
        <v>0</v>
      </c>
      <c r="BG724">
        <v>1</v>
      </c>
      <c r="BH724">
        <v>1</v>
      </c>
      <c r="BI724">
        <v>1</v>
      </c>
      <c r="BJ724">
        <v>0</v>
      </c>
      <c r="BK724">
        <v>0</v>
      </c>
      <c r="BL724">
        <v>0</v>
      </c>
      <c r="BN724" t="s">
        <v>107</v>
      </c>
      <c r="BQ724" t="e">
        <f ca="1">- Cannot afford The courses - Donâ€™t know how to _xludf.find/enroll in a suitable program</f>
        <v>#NAME?</v>
      </c>
      <c r="BR724">
        <v>0</v>
      </c>
      <c r="BS724">
        <v>0</v>
      </c>
      <c r="BT724">
        <v>0</v>
      </c>
      <c r="BU724">
        <v>1</v>
      </c>
      <c r="BV724">
        <v>1</v>
      </c>
      <c r="BW724">
        <v>0</v>
      </c>
      <c r="BX724" t="s">
        <v>108</v>
      </c>
      <c r="BY724" t="e">
        <f ca="1">- Useful but _xludf.not as good as going to university</f>
        <v>#NAME?</v>
      </c>
      <c r="BZ724">
        <v>1</v>
      </c>
      <c r="CA724">
        <v>0</v>
      </c>
      <c r="CB724">
        <v>0</v>
      </c>
      <c r="CC724">
        <v>0</v>
      </c>
      <c r="CD724">
        <v>0</v>
      </c>
      <c r="CE724" t="e">
        <f ca="1">- Facebook groups/pages  - Friends</f>
        <v>#NAME?</v>
      </c>
      <c r="CF724">
        <v>1</v>
      </c>
      <c r="CG724">
        <v>0</v>
      </c>
      <c r="CH724">
        <v>0</v>
      </c>
      <c r="CI724">
        <v>0</v>
      </c>
      <c r="CJ724">
        <v>0</v>
      </c>
      <c r="CK724">
        <v>1</v>
      </c>
      <c r="CL724">
        <v>0</v>
      </c>
      <c r="CN724" t="s">
        <v>109</v>
      </c>
      <c r="CO724" t="s">
        <v>110</v>
      </c>
      <c r="CP724" t="s">
        <v>111</v>
      </c>
      <c r="CQ724">
        <v>4291915</v>
      </c>
      <c r="CR724" t="s">
        <v>2085</v>
      </c>
      <c r="CS724" t="s">
        <v>2086</v>
      </c>
      <c r="CT724">
        <v>724</v>
      </c>
    </row>
    <row r="725" spans="1:98">
      <c r="A725">
        <v>724</v>
      </c>
      <c r="B725" t="s">
        <v>182</v>
      </c>
      <c r="C725">
        <v>20</v>
      </c>
      <c r="D725" t="s">
        <v>98</v>
      </c>
      <c r="E725" t="s">
        <v>151</v>
      </c>
      <c r="F725" t="s">
        <v>169</v>
      </c>
      <c r="G725" t="s">
        <v>117</v>
      </c>
      <c r="J725" t="s">
        <v>506</v>
      </c>
      <c r="K725">
        <v>0</v>
      </c>
      <c r="L725">
        <v>0</v>
      </c>
      <c r="M725">
        <v>0</v>
      </c>
      <c r="N725">
        <v>1</v>
      </c>
      <c r="O725">
        <v>0</v>
      </c>
      <c r="P725">
        <v>1</v>
      </c>
      <c r="Q725">
        <v>0</v>
      </c>
      <c r="R725">
        <v>0</v>
      </c>
      <c r="X725" t="s">
        <v>127</v>
      </c>
      <c r="Y725">
        <v>0</v>
      </c>
      <c r="Z725">
        <v>0</v>
      </c>
      <c r="AA725">
        <v>0</v>
      </c>
      <c r="AB725">
        <v>1</v>
      </c>
      <c r="AC725">
        <v>0</v>
      </c>
      <c r="AD725">
        <v>0</v>
      </c>
      <c r="AE725">
        <v>0</v>
      </c>
      <c r="AG725" t="s">
        <v>128</v>
      </c>
      <c r="AH725" t="s">
        <v>129</v>
      </c>
      <c r="AI725">
        <v>0</v>
      </c>
      <c r="AJ725">
        <v>1</v>
      </c>
      <c r="AK725">
        <v>0</v>
      </c>
      <c r="AL725">
        <v>0</v>
      </c>
      <c r="AM725">
        <v>0</v>
      </c>
      <c r="AN725">
        <v>0</v>
      </c>
      <c r="AO725">
        <v>0</v>
      </c>
      <c r="AP725">
        <v>0</v>
      </c>
      <c r="BA725" t="s">
        <v>107</v>
      </c>
      <c r="BB725" t="e">
        <f ca="1">- Very Useful _xludf.and provides a job opportunity _xludf.right away.</f>
        <v>#NAME?</v>
      </c>
      <c r="BD725" t="e">
        <f ca="1">- Project Management / Accountancy - Nursing / medical care</f>
        <v>#NAME?</v>
      </c>
      <c r="BE725">
        <v>0</v>
      </c>
      <c r="BF725">
        <v>0</v>
      </c>
      <c r="BG725">
        <v>1</v>
      </c>
      <c r="BH725">
        <v>0</v>
      </c>
      <c r="BI725">
        <v>1</v>
      </c>
      <c r="BJ725">
        <v>0</v>
      </c>
      <c r="BK725">
        <v>0</v>
      </c>
      <c r="BL725">
        <v>0</v>
      </c>
      <c r="BN725" t="s">
        <v>107</v>
      </c>
      <c r="BQ725" t="e">
        <f ca="1">- Cannot afford The courses - Donâ€™t know how to _xludf.find/enroll in a suitable program</f>
        <v>#NAME?</v>
      </c>
      <c r="BR725">
        <v>0</v>
      </c>
      <c r="BS725">
        <v>0</v>
      </c>
      <c r="BT725">
        <v>0</v>
      </c>
      <c r="BU725">
        <v>1</v>
      </c>
      <c r="BV725">
        <v>1</v>
      </c>
      <c r="BW725">
        <v>0</v>
      </c>
      <c r="BX725" t="s">
        <v>108</v>
      </c>
      <c r="BY725" t="e">
        <f ca="1">- Useful but _xludf.not as good as going to university  - Difficult to access</f>
        <v>#NAME?</v>
      </c>
      <c r="BZ725">
        <v>1</v>
      </c>
      <c r="CA725">
        <v>0</v>
      </c>
      <c r="CB725">
        <v>0</v>
      </c>
      <c r="CC725">
        <v>1</v>
      </c>
      <c r="CD725">
        <v>0</v>
      </c>
      <c r="CE725" t="e">
        <f ca="1">- Facebook groups/pages  - Friends</f>
        <v>#NAME?</v>
      </c>
      <c r="CF725">
        <v>1</v>
      </c>
      <c r="CG725">
        <v>0</v>
      </c>
      <c r="CH725">
        <v>0</v>
      </c>
      <c r="CI725">
        <v>0</v>
      </c>
      <c r="CJ725">
        <v>0</v>
      </c>
      <c r="CK725">
        <v>1</v>
      </c>
      <c r="CL725">
        <v>0</v>
      </c>
      <c r="CN725" t="s">
        <v>109</v>
      </c>
      <c r="CO725" t="s">
        <v>110</v>
      </c>
      <c r="CP725" t="s">
        <v>111</v>
      </c>
      <c r="CQ725">
        <v>4292157</v>
      </c>
      <c r="CR725" t="s">
        <v>2087</v>
      </c>
      <c r="CS725" t="s">
        <v>2088</v>
      </c>
      <c r="CT725">
        <v>725</v>
      </c>
    </row>
    <row r="726" spans="1:98">
      <c r="A726">
        <v>725</v>
      </c>
      <c r="B726" t="s">
        <v>143</v>
      </c>
      <c r="C726">
        <v>25</v>
      </c>
      <c r="D726" t="s">
        <v>98</v>
      </c>
      <c r="E726" t="s">
        <v>177</v>
      </c>
      <c r="F726" t="s">
        <v>157</v>
      </c>
      <c r="G726" t="s">
        <v>117</v>
      </c>
      <c r="J726" t="s">
        <v>145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1</v>
      </c>
      <c r="R726">
        <v>0</v>
      </c>
      <c r="X726" t="s">
        <v>119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1</v>
      </c>
      <c r="AE726">
        <v>0</v>
      </c>
      <c r="AG726" t="s">
        <v>120</v>
      </c>
      <c r="AH726" t="s">
        <v>216</v>
      </c>
      <c r="AI726">
        <v>0</v>
      </c>
      <c r="AJ726">
        <v>1</v>
      </c>
      <c r="AK726">
        <v>0</v>
      </c>
      <c r="AL726">
        <v>0</v>
      </c>
      <c r="AM726">
        <v>0</v>
      </c>
      <c r="AN726">
        <v>0</v>
      </c>
      <c r="AO726">
        <v>0</v>
      </c>
      <c r="AP726">
        <v>1</v>
      </c>
      <c r="BA726" t="s">
        <v>106</v>
      </c>
      <c r="BB726" t="e">
        <f ca="1">- Useful but _xludf.not as good as a regular degree</f>
        <v>#NAME?</v>
      </c>
      <c r="BD726" t="e">
        <f ca="1">- Nursing / medical care</f>
        <v>#NAME?</v>
      </c>
      <c r="BE726">
        <v>0</v>
      </c>
      <c r="BF726">
        <v>0</v>
      </c>
      <c r="BG726">
        <v>0</v>
      </c>
      <c r="BH726">
        <v>0</v>
      </c>
      <c r="BI726">
        <v>1</v>
      </c>
      <c r="BJ726">
        <v>0</v>
      </c>
      <c r="BK726">
        <v>0</v>
      </c>
      <c r="BL726">
        <v>0</v>
      </c>
      <c r="BN726" t="s">
        <v>107</v>
      </c>
      <c r="BQ726" t="e">
        <f ca="1">- Do _xludf.not _xludf.count towards a recognized qualification</f>
        <v>#NAME?</v>
      </c>
      <c r="BR726">
        <v>0</v>
      </c>
      <c r="BS726">
        <v>1</v>
      </c>
      <c r="BT726">
        <v>0</v>
      </c>
      <c r="BU726">
        <v>0</v>
      </c>
      <c r="BV726">
        <v>0</v>
      </c>
      <c r="BW726">
        <v>0</v>
      </c>
      <c r="BX726" t="s">
        <v>108</v>
      </c>
      <c r="BY726" t="e">
        <f ca="1">- Too Difficult to study alone</f>
        <v>#NAME?</v>
      </c>
      <c r="BZ726">
        <v>0</v>
      </c>
      <c r="CA726">
        <v>0</v>
      </c>
      <c r="CB726">
        <v>0</v>
      </c>
      <c r="CC726">
        <v>0</v>
      </c>
      <c r="CD726">
        <v>1</v>
      </c>
      <c r="CE726" t="e">
        <f ca="1">- Teachers</f>
        <v>#NAME?</v>
      </c>
      <c r="CF726">
        <v>0</v>
      </c>
      <c r="CG726">
        <v>0</v>
      </c>
      <c r="CH726">
        <v>1</v>
      </c>
      <c r="CI726">
        <v>0</v>
      </c>
      <c r="CJ726">
        <v>0</v>
      </c>
      <c r="CK726">
        <v>0</v>
      </c>
      <c r="CL726">
        <v>0</v>
      </c>
      <c r="CN726" t="s">
        <v>109</v>
      </c>
      <c r="CO726" t="s">
        <v>110</v>
      </c>
      <c r="CP726" t="s">
        <v>111</v>
      </c>
      <c r="CQ726">
        <v>4292276</v>
      </c>
      <c r="CR726" t="s">
        <v>2089</v>
      </c>
      <c r="CS726" t="s">
        <v>2090</v>
      </c>
      <c r="CT726">
        <v>726</v>
      </c>
    </row>
    <row r="727" spans="1:98">
      <c r="A727">
        <v>726</v>
      </c>
      <c r="B727" t="s">
        <v>799</v>
      </c>
      <c r="C727">
        <v>22</v>
      </c>
      <c r="D727" t="s">
        <v>115</v>
      </c>
      <c r="E727" t="s">
        <v>177</v>
      </c>
      <c r="F727" t="s">
        <v>169</v>
      </c>
      <c r="G727" t="s">
        <v>117</v>
      </c>
      <c r="J727" t="s">
        <v>126</v>
      </c>
      <c r="K727">
        <v>0</v>
      </c>
      <c r="L727">
        <v>0</v>
      </c>
      <c r="M727">
        <v>0</v>
      </c>
      <c r="N727">
        <v>0</v>
      </c>
      <c r="O727">
        <v>1</v>
      </c>
      <c r="P727">
        <v>0</v>
      </c>
      <c r="Q727">
        <v>1</v>
      </c>
      <c r="R727">
        <v>0</v>
      </c>
      <c r="X727" t="s">
        <v>127</v>
      </c>
      <c r="Y727">
        <v>0</v>
      </c>
      <c r="Z727">
        <v>0</v>
      </c>
      <c r="AA727">
        <v>0</v>
      </c>
      <c r="AB727">
        <v>1</v>
      </c>
      <c r="AC727">
        <v>0</v>
      </c>
      <c r="AD727">
        <v>0</v>
      </c>
      <c r="AE727">
        <v>0</v>
      </c>
      <c r="AG727" t="s">
        <v>120</v>
      </c>
      <c r="AH727" t="s">
        <v>129</v>
      </c>
      <c r="AI727">
        <v>0</v>
      </c>
      <c r="AJ727">
        <v>1</v>
      </c>
      <c r="AK727">
        <v>0</v>
      </c>
      <c r="AL727">
        <v>0</v>
      </c>
      <c r="AM727">
        <v>0</v>
      </c>
      <c r="AN727">
        <v>0</v>
      </c>
      <c r="AO727">
        <v>0</v>
      </c>
      <c r="AP727">
        <v>0</v>
      </c>
      <c r="BA727" t="s">
        <v>107</v>
      </c>
      <c r="BB727" t="e">
        <f ca="1">- Very Useful _xludf.and provides a job opportunity _xludf.right away.</f>
        <v>#NAME?</v>
      </c>
      <c r="BD727" t="e">
        <f ca="1">- Construction (builder, carpenter, electrician, blacksmith) - Project Management / Accountancy</f>
        <v>#NAME?</v>
      </c>
      <c r="BE727">
        <v>0</v>
      </c>
      <c r="BF727">
        <v>0</v>
      </c>
      <c r="BG727">
        <v>1</v>
      </c>
      <c r="BH727">
        <v>0</v>
      </c>
      <c r="BI727">
        <v>0</v>
      </c>
      <c r="BJ727">
        <v>1</v>
      </c>
      <c r="BK727">
        <v>0</v>
      </c>
      <c r="BL727">
        <v>0</v>
      </c>
      <c r="BN727" t="s">
        <v>107</v>
      </c>
      <c r="BQ727" t="e">
        <f ca="1">- No internet connection / computer</f>
        <v>#NAME?</v>
      </c>
      <c r="BR727">
        <v>0</v>
      </c>
      <c r="BS727">
        <v>0</v>
      </c>
      <c r="BT727">
        <v>1</v>
      </c>
      <c r="BU727">
        <v>0</v>
      </c>
      <c r="BV727">
        <v>0</v>
      </c>
      <c r="BW727">
        <v>0</v>
      </c>
      <c r="BX727" t="s">
        <v>108</v>
      </c>
      <c r="BY727" t="e">
        <f ca="1">- Useful but _xludf.not as good as going to university</f>
        <v>#NAME?</v>
      </c>
      <c r="BZ727">
        <v>1</v>
      </c>
      <c r="CA727">
        <v>0</v>
      </c>
      <c r="CB727">
        <v>0</v>
      </c>
      <c r="CC727">
        <v>0</v>
      </c>
      <c r="CD727">
        <v>0</v>
      </c>
      <c r="CE727" t="e">
        <f ca="1">- Al-Fanar Media - Facebook groups/pages</f>
        <v>#NAME?</v>
      </c>
      <c r="CF727">
        <v>0</v>
      </c>
      <c r="CG727">
        <v>0</v>
      </c>
      <c r="CH727">
        <v>0</v>
      </c>
      <c r="CI727">
        <v>1</v>
      </c>
      <c r="CJ727">
        <v>0</v>
      </c>
      <c r="CK727">
        <v>1</v>
      </c>
      <c r="CL727">
        <v>0</v>
      </c>
      <c r="CN727" t="s">
        <v>109</v>
      </c>
      <c r="CO727" t="s">
        <v>110</v>
      </c>
      <c r="CP727" t="s">
        <v>111</v>
      </c>
      <c r="CQ727">
        <v>4292324</v>
      </c>
      <c r="CR727" t="s">
        <v>2091</v>
      </c>
      <c r="CS727" t="s">
        <v>2092</v>
      </c>
      <c r="CT727">
        <v>727</v>
      </c>
    </row>
    <row r="728" spans="1:98">
      <c r="A728">
        <v>727</v>
      </c>
      <c r="B728" t="s">
        <v>143</v>
      </c>
      <c r="C728">
        <v>26</v>
      </c>
      <c r="D728" t="s">
        <v>115</v>
      </c>
      <c r="E728" t="s">
        <v>177</v>
      </c>
      <c r="F728" t="s">
        <v>169</v>
      </c>
      <c r="G728" t="s">
        <v>117</v>
      </c>
      <c r="J728" t="s">
        <v>254</v>
      </c>
      <c r="K728">
        <v>0</v>
      </c>
      <c r="L728">
        <v>0</v>
      </c>
      <c r="M728">
        <v>0</v>
      </c>
      <c r="N728">
        <v>1</v>
      </c>
      <c r="O728">
        <v>1</v>
      </c>
      <c r="P728">
        <v>0</v>
      </c>
      <c r="Q728">
        <v>0</v>
      </c>
      <c r="R728">
        <v>0</v>
      </c>
      <c r="X728" t="s">
        <v>127</v>
      </c>
      <c r="Y728">
        <v>0</v>
      </c>
      <c r="Z728">
        <v>0</v>
      </c>
      <c r="AA728">
        <v>0</v>
      </c>
      <c r="AB728">
        <v>1</v>
      </c>
      <c r="AC728">
        <v>0</v>
      </c>
      <c r="AD728">
        <v>0</v>
      </c>
      <c r="AE728">
        <v>0</v>
      </c>
      <c r="AG728" t="s">
        <v>120</v>
      </c>
      <c r="AH728" t="s">
        <v>129</v>
      </c>
      <c r="AI728">
        <v>0</v>
      </c>
      <c r="AJ728">
        <v>1</v>
      </c>
      <c r="AK728">
        <v>0</v>
      </c>
      <c r="AL728">
        <v>0</v>
      </c>
      <c r="AM728">
        <v>0</v>
      </c>
      <c r="AN728">
        <v>0</v>
      </c>
      <c r="AO728">
        <v>0</v>
      </c>
      <c r="AP728">
        <v>0</v>
      </c>
      <c r="BA728" t="s">
        <v>106</v>
      </c>
      <c r="BB728" t="e">
        <f ca="1">- _xludf.not Useful</f>
        <v>#NAME?</v>
      </c>
      <c r="BD728" t="e">
        <f ca="1">- Nursing / medical care</f>
        <v>#NAME?</v>
      </c>
      <c r="BE728">
        <v>0</v>
      </c>
      <c r="BF728">
        <v>0</v>
      </c>
      <c r="BG728">
        <v>0</v>
      </c>
      <c r="BH728">
        <v>0</v>
      </c>
      <c r="BI728">
        <v>1</v>
      </c>
      <c r="BJ728">
        <v>0</v>
      </c>
      <c r="BK728">
        <v>0</v>
      </c>
      <c r="BL728">
        <v>0</v>
      </c>
      <c r="BN728" t="s">
        <v>107</v>
      </c>
      <c r="BQ728" t="e">
        <f ca="1">- Cannot afford The courses</f>
        <v>#NAME?</v>
      </c>
      <c r="BR728">
        <v>0</v>
      </c>
      <c r="BS728">
        <v>0</v>
      </c>
      <c r="BT728">
        <v>0</v>
      </c>
      <c r="BU728">
        <v>0</v>
      </c>
      <c r="BV728">
        <v>1</v>
      </c>
      <c r="BW728">
        <v>0</v>
      </c>
      <c r="BX728" t="s">
        <v>108</v>
      </c>
      <c r="BY728" t="e">
        <f ca="1">- Difficult to access</f>
        <v>#NAME?</v>
      </c>
      <c r="BZ728">
        <v>0</v>
      </c>
      <c r="CA728">
        <v>0</v>
      </c>
      <c r="CB728">
        <v>0</v>
      </c>
      <c r="CC728">
        <v>1</v>
      </c>
      <c r="CD728">
        <v>0</v>
      </c>
      <c r="CE728" t="e">
        <f ca="1">- Teachers</f>
        <v>#NAME?</v>
      </c>
      <c r="CF728">
        <v>0</v>
      </c>
      <c r="CG728">
        <v>0</v>
      </c>
      <c r="CH728">
        <v>1</v>
      </c>
      <c r="CI728">
        <v>0</v>
      </c>
      <c r="CJ728">
        <v>0</v>
      </c>
      <c r="CK728">
        <v>0</v>
      </c>
      <c r="CL728">
        <v>0</v>
      </c>
      <c r="CN728" t="s">
        <v>109</v>
      </c>
      <c r="CO728" t="s">
        <v>110</v>
      </c>
      <c r="CP728" t="s">
        <v>111</v>
      </c>
      <c r="CQ728">
        <v>4292327</v>
      </c>
      <c r="CR728" t="s">
        <v>2093</v>
      </c>
      <c r="CS728" t="s">
        <v>2094</v>
      </c>
      <c r="CT728">
        <v>728</v>
      </c>
    </row>
    <row r="729" spans="1:98">
      <c r="A729">
        <v>728</v>
      </c>
      <c r="B729" t="s">
        <v>97</v>
      </c>
      <c r="C729">
        <v>26</v>
      </c>
      <c r="D729" t="s">
        <v>115</v>
      </c>
      <c r="E729" t="s">
        <v>133</v>
      </c>
      <c r="F729" t="s">
        <v>144</v>
      </c>
      <c r="G729" t="s">
        <v>117</v>
      </c>
      <c r="J729" t="s">
        <v>467</v>
      </c>
      <c r="K729">
        <v>0</v>
      </c>
      <c r="L729">
        <v>0</v>
      </c>
      <c r="M729">
        <v>1</v>
      </c>
      <c r="N729">
        <v>0</v>
      </c>
      <c r="O729">
        <v>1</v>
      </c>
      <c r="P729">
        <v>0</v>
      </c>
      <c r="Q729">
        <v>0</v>
      </c>
      <c r="R729">
        <v>0</v>
      </c>
      <c r="X729" t="s">
        <v>127</v>
      </c>
      <c r="Y729">
        <v>0</v>
      </c>
      <c r="Z729">
        <v>0</v>
      </c>
      <c r="AA729">
        <v>0</v>
      </c>
      <c r="AB729">
        <v>1</v>
      </c>
      <c r="AC729">
        <v>0</v>
      </c>
      <c r="AD729">
        <v>0</v>
      </c>
      <c r="AE729">
        <v>0</v>
      </c>
      <c r="AG729" t="s">
        <v>120</v>
      </c>
      <c r="AH729" t="s">
        <v>293</v>
      </c>
      <c r="AI729">
        <v>0</v>
      </c>
      <c r="AJ729">
        <v>0</v>
      </c>
      <c r="AK729">
        <v>0</v>
      </c>
      <c r="AL729">
        <v>1</v>
      </c>
      <c r="AM729">
        <v>0</v>
      </c>
      <c r="AN729">
        <v>0</v>
      </c>
      <c r="AO729">
        <v>0</v>
      </c>
      <c r="AP729">
        <v>0</v>
      </c>
      <c r="BA729" t="s">
        <v>107</v>
      </c>
      <c r="BB729" t="e">
        <f ca="1">- Useful but _xludf.not as good as a regular degree</f>
        <v>#NAME?</v>
      </c>
      <c r="BD729" t="e">
        <f ca="1">- Tourism / Restaurant _xludf.and hotel Management</f>
        <v>#NAME?</v>
      </c>
      <c r="BE729">
        <v>0</v>
      </c>
      <c r="BF729">
        <v>0</v>
      </c>
      <c r="BG729">
        <v>0</v>
      </c>
      <c r="BH729">
        <v>1</v>
      </c>
      <c r="BI729">
        <v>0</v>
      </c>
      <c r="BJ729">
        <v>0</v>
      </c>
      <c r="BK729">
        <v>0</v>
      </c>
      <c r="BL729">
        <v>0</v>
      </c>
      <c r="BN729" t="s">
        <v>107</v>
      </c>
      <c r="BQ729" t="e">
        <f ca="1">- Cannot afford The courses</f>
        <v>#NAME?</v>
      </c>
      <c r="BR729">
        <v>0</v>
      </c>
      <c r="BS729">
        <v>0</v>
      </c>
      <c r="BT729">
        <v>0</v>
      </c>
      <c r="BU729">
        <v>0</v>
      </c>
      <c r="BV729">
        <v>1</v>
      </c>
      <c r="BW729">
        <v>0</v>
      </c>
      <c r="BX729" t="s">
        <v>108</v>
      </c>
      <c r="BY729" t="e">
        <f ca="1">- Useful but _xludf.not as good as going to university</f>
        <v>#NAME?</v>
      </c>
      <c r="BZ729">
        <v>1</v>
      </c>
      <c r="CA729">
        <v>0</v>
      </c>
      <c r="CB729">
        <v>0</v>
      </c>
      <c r="CC729">
        <v>0</v>
      </c>
      <c r="CD729">
        <v>0</v>
      </c>
      <c r="CE729" t="e">
        <f ca="1">- Friends</f>
        <v>#NAME?</v>
      </c>
      <c r="CF729">
        <v>1</v>
      </c>
      <c r="CG729">
        <v>0</v>
      </c>
      <c r="CH729">
        <v>0</v>
      </c>
      <c r="CI729">
        <v>0</v>
      </c>
      <c r="CJ729">
        <v>0</v>
      </c>
      <c r="CK729">
        <v>0</v>
      </c>
      <c r="CL729">
        <v>0</v>
      </c>
      <c r="CN729" t="s">
        <v>109</v>
      </c>
      <c r="CO729" t="s">
        <v>110</v>
      </c>
      <c r="CP729" t="s">
        <v>111</v>
      </c>
      <c r="CQ729">
        <v>4292550</v>
      </c>
      <c r="CR729" t="s">
        <v>2095</v>
      </c>
      <c r="CS729" t="s">
        <v>2096</v>
      </c>
      <c r="CT729">
        <v>729</v>
      </c>
    </row>
    <row r="730" spans="1:98">
      <c r="A730">
        <v>729</v>
      </c>
      <c r="B730" t="s">
        <v>214</v>
      </c>
      <c r="C730">
        <v>20</v>
      </c>
      <c r="D730" t="s">
        <v>115</v>
      </c>
      <c r="E730" t="s">
        <v>151</v>
      </c>
      <c r="F730" t="s">
        <v>169</v>
      </c>
      <c r="G730" t="s">
        <v>117</v>
      </c>
      <c r="J730" t="s">
        <v>145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1</v>
      </c>
      <c r="R730">
        <v>0</v>
      </c>
      <c r="X730" t="s">
        <v>127</v>
      </c>
      <c r="Y730">
        <v>0</v>
      </c>
      <c r="Z730">
        <v>0</v>
      </c>
      <c r="AA730">
        <v>0</v>
      </c>
      <c r="AB730">
        <v>1</v>
      </c>
      <c r="AC730">
        <v>0</v>
      </c>
      <c r="AD730">
        <v>0</v>
      </c>
      <c r="AE730">
        <v>0</v>
      </c>
      <c r="AG730" t="s">
        <v>120</v>
      </c>
      <c r="AH730" t="s">
        <v>129</v>
      </c>
      <c r="AI730">
        <v>0</v>
      </c>
      <c r="AJ730">
        <v>1</v>
      </c>
      <c r="AK730">
        <v>0</v>
      </c>
      <c r="AL730">
        <v>0</v>
      </c>
      <c r="AM730">
        <v>0</v>
      </c>
      <c r="AN730">
        <v>0</v>
      </c>
      <c r="AO730">
        <v>0</v>
      </c>
      <c r="AP730">
        <v>0</v>
      </c>
      <c r="BA730" t="s">
        <v>107</v>
      </c>
      <c r="BB730" t="e">
        <f ca="1">- Useful but _xludf.not as good as a regular degree</f>
        <v>#NAME?</v>
      </c>
      <c r="BD730" t="e">
        <f ca="1">- I am _xludf.not interested in vocational education</f>
        <v>#NAME?</v>
      </c>
      <c r="BE730">
        <v>1</v>
      </c>
      <c r="BF730">
        <v>0</v>
      </c>
      <c r="BG730">
        <v>0</v>
      </c>
      <c r="BH730">
        <v>0</v>
      </c>
      <c r="BI730">
        <v>0</v>
      </c>
      <c r="BJ730">
        <v>0</v>
      </c>
      <c r="BK730">
        <v>0</v>
      </c>
      <c r="BL730">
        <v>0</v>
      </c>
      <c r="BN730" t="s">
        <v>107</v>
      </c>
      <c r="BQ730" t="e">
        <f ca="1">- _xludf.not available in _xludf.Arabic - Cannot afford The courses</f>
        <v>#NAME?</v>
      </c>
      <c r="BR730">
        <v>0</v>
      </c>
      <c r="BS730">
        <v>0</v>
      </c>
      <c r="BT730">
        <v>0</v>
      </c>
      <c r="BU730">
        <v>0</v>
      </c>
      <c r="BV730">
        <v>1</v>
      </c>
      <c r="BW730">
        <v>1</v>
      </c>
      <c r="BX730" t="s">
        <v>108</v>
      </c>
      <c r="BY730" t="e">
        <f ca="1">- Useful but _xludf.not as good as going to university</f>
        <v>#NAME?</v>
      </c>
      <c r="BZ730">
        <v>1</v>
      </c>
      <c r="CA730">
        <v>0</v>
      </c>
      <c r="CB730">
        <v>0</v>
      </c>
      <c r="CC730">
        <v>0</v>
      </c>
      <c r="CD730">
        <v>0</v>
      </c>
      <c r="CE730" t="e">
        <f ca="1">- Facebook groups/pages</f>
        <v>#NAME?</v>
      </c>
      <c r="CF730">
        <v>0</v>
      </c>
      <c r="CG730">
        <v>0</v>
      </c>
      <c r="CH730">
        <v>0</v>
      </c>
      <c r="CI730">
        <v>0</v>
      </c>
      <c r="CJ730">
        <v>0</v>
      </c>
      <c r="CK730">
        <v>1</v>
      </c>
      <c r="CL730">
        <v>0</v>
      </c>
      <c r="CN730" t="s">
        <v>109</v>
      </c>
      <c r="CO730" t="s">
        <v>110</v>
      </c>
      <c r="CP730" t="s">
        <v>111</v>
      </c>
      <c r="CQ730">
        <v>4292592</v>
      </c>
      <c r="CR730" t="s">
        <v>2097</v>
      </c>
      <c r="CS730" t="s">
        <v>2098</v>
      </c>
      <c r="CT730">
        <v>730</v>
      </c>
    </row>
    <row r="731" spans="1:98">
      <c r="A731">
        <v>730</v>
      </c>
      <c r="B731" t="s">
        <v>114</v>
      </c>
      <c r="C731">
        <v>27</v>
      </c>
      <c r="D731" t="s">
        <v>98</v>
      </c>
      <c r="E731" t="s">
        <v>451</v>
      </c>
      <c r="F731" t="s">
        <v>157</v>
      </c>
      <c r="G731" t="s">
        <v>117</v>
      </c>
      <c r="J731" t="s">
        <v>145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1</v>
      </c>
      <c r="R731">
        <v>0</v>
      </c>
      <c r="X731" t="s">
        <v>136</v>
      </c>
      <c r="Y731">
        <v>0</v>
      </c>
      <c r="Z731">
        <v>0</v>
      </c>
      <c r="AA731">
        <v>0</v>
      </c>
      <c r="AB731">
        <v>1</v>
      </c>
      <c r="AC731">
        <v>1</v>
      </c>
      <c r="AD731">
        <v>0</v>
      </c>
      <c r="AE731">
        <v>0</v>
      </c>
      <c r="AG731" t="s">
        <v>120</v>
      </c>
      <c r="AH731" t="s">
        <v>771</v>
      </c>
      <c r="AI731">
        <v>0</v>
      </c>
      <c r="AJ731">
        <v>0</v>
      </c>
      <c r="AK731">
        <v>0</v>
      </c>
      <c r="AL731">
        <v>1</v>
      </c>
      <c r="AM731">
        <v>0</v>
      </c>
      <c r="AN731">
        <v>1</v>
      </c>
      <c r="AO731">
        <v>1</v>
      </c>
      <c r="AP731">
        <v>0</v>
      </c>
      <c r="BA731" t="s">
        <v>107</v>
      </c>
      <c r="BB731" t="e">
        <f ca="1">- Useful but _xludf.not as good as a regular degree</f>
        <v>#NAME?</v>
      </c>
      <c r="BD731" t="e">
        <f ca="1">- Project Management / Accountancy</f>
        <v>#NAME?</v>
      </c>
      <c r="BE731">
        <v>0</v>
      </c>
      <c r="BF731">
        <v>0</v>
      </c>
      <c r="BG731">
        <v>1</v>
      </c>
      <c r="BH731">
        <v>0</v>
      </c>
      <c r="BI731">
        <v>0</v>
      </c>
      <c r="BJ731">
        <v>0</v>
      </c>
      <c r="BK731">
        <v>0</v>
      </c>
      <c r="BL731">
        <v>0</v>
      </c>
      <c r="BN731" t="s">
        <v>107</v>
      </c>
      <c r="BQ731" t="e">
        <f ca="1">- Donâ€™t know how to _xludf.find/enroll in a suitable program</f>
        <v>#NAME?</v>
      </c>
      <c r="BR731">
        <v>0</v>
      </c>
      <c r="BS731">
        <v>0</v>
      </c>
      <c r="BT731">
        <v>0</v>
      </c>
      <c r="BU731">
        <v>1</v>
      </c>
      <c r="BV731">
        <v>0</v>
      </c>
      <c r="BW731">
        <v>0</v>
      </c>
      <c r="BX731" t="s">
        <v>108</v>
      </c>
      <c r="BY731" t="e">
        <f ca="1">- Useful but _xludf.not as good as going to university</f>
        <v>#NAME?</v>
      </c>
      <c r="BZ731">
        <v>1</v>
      </c>
      <c r="CA731">
        <v>0</v>
      </c>
      <c r="CB731">
        <v>0</v>
      </c>
      <c r="CC731">
        <v>0</v>
      </c>
      <c r="CD731">
        <v>0</v>
      </c>
      <c r="CE731" t="e">
        <f ca="1">- Facebook groups/pages  - Friends</f>
        <v>#NAME?</v>
      </c>
      <c r="CF731">
        <v>1</v>
      </c>
      <c r="CG731">
        <v>0</v>
      </c>
      <c r="CH731">
        <v>0</v>
      </c>
      <c r="CI731">
        <v>0</v>
      </c>
      <c r="CJ731">
        <v>0</v>
      </c>
      <c r="CK731">
        <v>1</v>
      </c>
      <c r="CL731">
        <v>0</v>
      </c>
      <c r="CN731" t="s">
        <v>109</v>
      </c>
      <c r="CO731" t="s">
        <v>110</v>
      </c>
      <c r="CP731" t="s">
        <v>111</v>
      </c>
      <c r="CQ731">
        <v>4292601</v>
      </c>
      <c r="CR731" t="s">
        <v>2099</v>
      </c>
      <c r="CS731" t="s">
        <v>2100</v>
      </c>
      <c r="CT731">
        <v>731</v>
      </c>
    </row>
    <row r="732" spans="1:98">
      <c r="A732">
        <v>731</v>
      </c>
      <c r="B732" t="s">
        <v>224</v>
      </c>
      <c r="C732">
        <v>18</v>
      </c>
      <c r="D732" t="s">
        <v>98</v>
      </c>
      <c r="E732" t="s">
        <v>99</v>
      </c>
      <c r="F732" t="s">
        <v>125</v>
      </c>
      <c r="G732" t="s">
        <v>117</v>
      </c>
      <c r="J732" t="s">
        <v>139</v>
      </c>
      <c r="K732">
        <v>1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T732" t="s">
        <v>501</v>
      </c>
      <c r="X732" t="s">
        <v>136</v>
      </c>
      <c r="Y732">
        <v>0</v>
      </c>
      <c r="Z732">
        <v>0</v>
      </c>
      <c r="AA732">
        <v>0</v>
      </c>
      <c r="AB732">
        <v>1</v>
      </c>
      <c r="AC732">
        <v>1</v>
      </c>
      <c r="AD732">
        <v>0</v>
      </c>
      <c r="AE732">
        <v>0</v>
      </c>
      <c r="AG732" t="s">
        <v>120</v>
      </c>
      <c r="AH732" t="s">
        <v>129</v>
      </c>
      <c r="AI732">
        <v>0</v>
      </c>
      <c r="AJ732">
        <v>1</v>
      </c>
      <c r="AK732">
        <v>0</v>
      </c>
      <c r="AL732">
        <v>0</v>
      </c>
      <c r="AM732">
        <v>0</v>
      </c>
      <c r="AN732">
        <v>0</v>
      </c>
      <c r="AO732">
        <v>0</v>
      </c>
      <c r="AP732">
        <v>0</v>
      </c>
      <c r="BA732" t="s">
        <v>106</v>
      </c>
      <c r="BB732" t="e">
        <f ca="1">- Very Useful _xludf.and provides a job opportunity _xludf.right away.</f>
        <v>#NAME?</v>
      </c>
      <c r="BD732" t="s">
        <v>139</v>
      </c>
      <c r="BE732">
        <v>0</v>
      </c>
      <c r="BF732">
        <v>1</v>
      </c>
      <c r="BG732">
        <v>0</v>
      </c>
      <c r="BH732">
        <v>0</v>
      </c>
      <c r="BI732">
        <v>0</v>
      </c>
      <c r="BJ732">
        <v>0</v>
      </c>
      <c r="BK732">
        <v>0</v>
      </c>
      <c r="BL732">
        <v>0</v>
      </c>
      <c r="BM732" t="s">
        <v>1414</v>
      </c>
      <c r="BN732" t="s">
        <v>107</v>
      </c>
      <c r="BQ732" t="e">
        <f ca="1">- No internet connection / computer - Cannot afford The courses</f>
        <v>#NAME?</v>
      </c>
      <c r="BR732">
        <v>0</v>
      </c>
      <c r="BS732">
        <v>0</v>
      </c>
      <c r="BT732">
        <v>1</v>
      </c>
      <c r="BU732">
        <v>0</v>
      </c>
      <c r="BV732">
        <v>1</v>
      </c>
      <c r="BW732">
        <v>0</v>
      </c>
      <c r="BX732" t="s">
        <v>108</v>
      </c>
      <c r="BY732" t="s">
        <v>338</v>
      </c>
      <c r="BZ732">
        <v>0</v>
      </c>
      <c r="CA732">
        <v>0</v>
      </c>
      <c r="CB732">
        <v>0</v>
      </c>
      <c r="CC732">
        <v>1</v>
      </c>
      <c r="CD732">
        <v>1</v>
      </c>
      <c r="CE732" t="e">
        <f ca="1">- Facebook groups/pages  - Friends - Teachers</f>
        <v>#NAME?</v>
      </c>
      <c r="CF732">
        <v>1</v>
      </c>
      <c r="CG732">
        <v>0</v>
      </c>
      <c r="CH732">
        <v>1</v>
      </c>
      <c r="CI732">
        <v>0</v>
      </c>
      <c r="CJ732">
        <v>0</v>
      </c>
      <c r="CK732">
        <v>1</v>
      </c>
      <c r="CL732">
        <v>0</v>
      </c>
      <c r="CN732" t="s">
        <v>109</v>
      </c>
      <c r="CO732" t="s">
        <v>110</v>
      </c>
      <c r="CP732" t="s">
        <v>111</v>
      </c>
      <c r="CQ732">
        <v>4292610</v>
      </c>
      <c r="CR732" t="s">
        <v>2101</v>
      </c>
      <c r="CS732" t="s">
        <v>2102</v>
      </c>
      <c r="CT732">
        <v>732</v>
      </c>
    </row>
    <row r="733" spans="1:98">
      <c r="A733">
        <v>732</v>
      </c>
      <c r="B733" t="s">
        <v>221</v>
      </c>
      <c r="C733">
        <v>28</v>
      </c>
      <c r="D733" t="s">
        <v>98</v>
      </c>
      <c r="E733" t="s">
        <v>451</v>
      </c>
      <c r="F733" t="s">
        <v>169</v>
      </c>
      <c r="G733" t="s">
        <v>117</v>
      </c>
      <c r="J733" t="s">
        <v>366</v>
      </c>
      <c r="K733">
        <v>0</v>
      </c>
      <c r="L733">
        <v>0</v>
      </c>
      <c r="M733">
        <v>1</v>
      </c>
      <c r="N733">
        <v>0</v>
      </c>
      <c r="O733">
        <v>0</v>
      </c>
      <c r="P733">
        <v>1</v>
      </c>
      <c r="Q733">
        <v>0</v>
      </c>
      <c r="R733">
        <v>0</v>
      </c>
      <c r="X733" t="s">
        <v>394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1</v>
      </c>
      <c r="AF733" t="s">
        <v>2103</v>
      </c>
      <c r="AG733" t="s">
        <v>120</v>
      </c>
      <c r="AH733" t="s">
        <v>129</v>
      </c>
      <c r="AI733">
        <v>0</v>
      </c>
      <c r="AJ733">
        <v>1</v>
      </c>
      <c r="AK733">
        <v>0</v>
      </c>
      <c r="AL733">
        <v>0</v>
      </c>
      <c r="AM733">
        <v>0</v>
      </c>
      <c r="AN733">
        <v>0</v>
      </c>
      <c r="AO733">
        <v>0</v>
      </c>
      <c r="AP733">
        <v>0</v>
      </c>
      <c r="BA733" t="s">
        <v>107</v>
      </c>
      <c r="BB733" t="e">
        <f ca="1">- Very Useful _xludf.and provides a job opportunity _xludf.right away.</f>
        <v>#NAME?</v>
      </c>
      <c r="BD733" t="e">
        <f ca="1">- Nursing / medical care</f>
        <v>#NAME?</v>
      </c>
      <c r="BE733">
        <v>0</v>
      </c>
      <c r="BF733">
        <v>0</v>
      </c>
      <c r="BG733">
        <v>0</v>
      </c>
      <c r="BH733">
        <v>0</v>
      </c>
      <c r="BI733">
        <v>1</v>
      </c>
      <c r="BJ733">
        <v>0</v>
      </c>
      <c r="BK733">
        <v>0</v>
      </c>
      <c r="BL733">
        <v>0</v>
      </c>
      <c r="BN733" t="s">
        <v>107</v>
      </c>
      <c r="BQ733" t="e">
        <f ca="1">- Donâ€™t know how to _xludf.find/enroll in a suitable program</f>
        <v>#NAME?</v>
      </c>
      <c r="BR733">
        <v>0</v>
      </c>
      <c r="BS733">
        <v>0</v>
      </c>
      <c r="BT733">
        <v>0</v>
      </c>
      <c r="BU733">
        <v>1</v>
      </c>
      <c r="BV733">
        <v>0</v>
      </c>
      <c r="BW733">
        <v>0</v>
      </c>
      <c r="BX733" t="s">
        <v>108</v>
      </c>
      <c r="BY733" t="e">
        <f ca="1">- Very Useful, as good as a regular degree - Useful but _xludf.not as good as going to university</f>
        <v>#NAME?</v>
      </c>
      <c r="BZ733">
        <v>1</v>
      </c>
      <c r="CA733">
        <v>0</v>
      </c>
      <c r="CB733">
        <v>1</v>
      </c>
      <c r="CC733">
        <v>0</v>
      </c>
      <c r="CD733">
        <v>0</v>
      </c>
      <c r="CE733" t="e">
        <f ca="1">- Facebook groups/pages  - Teachers</f>
        <v>#NAME?</v>
      </c>
      <c r="CF733">
        <v>0</v>
      </c>
      <c r="CG733">
        <v>0</v>
      </c>
      <c r="CH733">
        <v>1</v>
      </c>
      <c r="CI733">
        <v>0</v>
      </c>
      <c r="CJ733">
        <v>0</v>
      </c>
      <c r="CK733">
        <v>1</v>
      </c>
      <c r="CL733">
        <v>0</v>
      </c>
      <c r="CN733" t="s">
        <v>109</v>
      </c>
      <c r="CO733" t="s">
        <v>110</v>
      </c>
      <c r="CP733" t="s">
        <v>111</v>
      </c>
      <c r="CQ733">
        <v>4292613</v>
      </c>
      <c r="CR733" t="s">
        <v>2104</v>
      </c>
      <c r="CS733" t="s">
        <v>2105</v>
      </c>
      <c r="CT733">
        <v>733</v>
      </c>
    </row>
    <row r="734" spans="1:98">
      <c r="A734">
        <v>733</v>
      </c>
      <c r="B734" t="s">
        <v>161</v>
      </c>
      <c r="C734">
        <v>26</v>
      </c>
      <c r="D734" t="s">
        <v>98</v>
      </c>
      <c r="E734" t="s">
        <v>177</v>
      </c>
      <c r="F734" t="s">
        <v>157</v>
      </c>
      <c r="G734" t="s">
        <v>117</v>
      </c>
      <c r="J734" t="s">
        <v>134</v>
      </c>
      <c r="K734">
        <v>0</v>
      </c>
      <c r="L734">
        <v>1</v>
      </c>
      <c r="M734">
        <v>0</v>
      </c>
      <c r="N734">
        <v>0</v>
      </c>
      <c r="O734">
        <v>0</v>
      </c>
      <c r="P734">
        <v>1</v>
      </c>
      <c r="Q734">
        <v>0</v>
      </c>
      <c r="R734">
        <v>0</v>
      </c>
      <c r="S734" t="s">
        <v>2106</v>
      </c>
      <c r="X734" t="s">
        <v>119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1</v>
      </c>
      <c r="AE734">
        <v>0</v>
      </c>
      <c r="AG734" t="s">
        <v>104</v>
      </c>
      <c r="AH734" t="s">
        <v>158</v>
      </c>
      <c r="AI734">
        <v>0</v>
      </c>
      <c r="AJ734">
        <v>0</v>
      </c>
      <c r="AK734">
        <v>0</v>
      </c>
      <c r="AL734">
        <v>0</v>
      </c>
      <c r="AM734">
        <v>0</v>
      </c>
      <c r="AN734">
        <v>1</v>
      </c>
      <c r="AO734">
        <v>0</v>
      </c>
      <c r="AP734">
        <v>0</v>
      </c>
      <c r="BA734" t="s">
        <v>107</v>
      </c>
      <c r="BB734" t="e">
        <f ca="1">- Useful but _xludf.not as good as a regular degree</f>
        <v>#NAME?</v>
      </c>
      <c r="BD734" t="e">
        <f ca="1">- Tourism / Restaurant _xludf.and hotel Management - Nursing / medical care</f>
        <v>#NAME?</v>
      </c>
      <c r="BE734">
        <v>0</v>
      </c>
      <c r="BF734">
        <v>0</v>
      </c>
      <c r="BG734">
        <v>0</v>
      </c>
      <c r="BH734">
        <v>1</v>
      </c>
      <c r="BI734">
        <v>1</v>
      </c>
      <c r="BJ734">
        <v>0</v>
      </c>
      <c r="BK734">
        <v>0</v>
      </c>
      <c r="BL734">
        <v>0</v>
      </c>
      <c r="BN734" t="s">
        <v>107</v>
      </c>
      <c r="BQ734" t="e">
        <f ca="1">- No internet connection / computer - Cannot afford The courses</f>
        <v>#NAME?</v>
      </c>
      <c r="BR734">
        <v>0</v>
      </c>
      <c r="BS734">
        <v>0</v>
      </c>
      <c r="BT734">
        <v>1</v>
      </c>
      <c r="BU734">
        <v>0</v>
      </c>
      <c r="BV734">
        <v>1</v>
      </c>
      <c r="BW734">
        <v>0</v>
      </c>
      <c r="BX734" t="s">
        <v>108</v>
      </c>
      <c r="BY734" t="e">
        <f ca="1">- Useful but _xludf.not as good as going to university</f>
        <v>#NAME?</v>
      </c>
      <c r="BZ734">
        <v>1</v>
      </c>
      <c r="CA734">
        <v>0</v>
      </c>
      <c r="CB734">
        <v>0</v>
      </c>
      <c r="CC734">
        <v>0</v>
      </c>
      <c r="CD734">
        <v>0</v>
      </c>
      <c r="CE734" t="e">
        <f ca="1">- Facebook groups/pages  - Friends</f>
        <v>#NAME?</v>
      </c>
      <c r="CF734">
        <v>1</v>
      </c>
      <c r="CG734">
        <v>0</v>
      </c>
      <c r="CH734">
        <v>0</v>
      </c>
      <c r="CI734">
        <v>0</v>
      </c>
      <c r="CJ734">
        <v>0</v>
      </c>
      <c r="CK734">
        <v>1</v>
      </c>
      <c r="CL734">
        <v>0</v>
      </c>
      <c r="CN734" t="s">
        <v>109</v>
      </c>
      <c r="CO734" t="s">
        <v>110</v>
      </c>
      <c r="CP734" t="s">
        <v>111</v>
      </c>
      <c r="CQ734">
        <v>4292616</v>
      </c>
      <c r="CR734" t="s">
        <v>2107</v>
      </c>
      <c r="CS734" t="s">
        <v>2108</v>
      </c>
      <c r="CT734">
        <v>734</v>
      </c>
    </row>
    <row r="735" spans="1:98">
      <c r="A735">
        <v>734</v>
      </c>
      <c r="B735" t="s">
        <v>296</v>
      </c>
      <c r="C735">
        <v>22</v>
      </c>
      <c r="D735" t="s">
        <v>98</v>
      </c>
      <c r="E735" t="s">
        <v>177</v>
      </c>
      <c r="F735" t="s">
        <v>169</v>
      </c>
      <c r="G735" t="s">
        <v>117</v>
      </c>
      <c r="J735" t="s">
        <v>2109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1</v>
      </c>
      <c r="Q735">
        <v>1</v>
      </c>
      <c r="R735">
        <v>1</v>
      </c>
      <c r="X735" t="s">
        <v>136</v>
      </c>
      <c r="Y735">
        <v>0</v>
      </c>
      <c r="Z735">
        <v>0</v>
      </c>
      <c r="AA735">
        <v>0</v>
      </c>
      <c r="AB735">
        <v>1</v>
      </c>
      <c r="AC735">
        <v>1</v>
      </c>
      <c r="AD735">
        <v>0</v>
      </c>
      <c r="AE735">
        <v>0</v>
      </c>
      <c r="AG735" t="s">
        <v>120</v>
      </c>
      <c r="AH735" t="s">
        <v>129</v>
      </c>
      <c r="AI735">
        <v>0</v>
      </c>
      <c r="AJ735">
        <v>1</v>
      </c>
      <c r="AK735">
        <v>0</v>
      </c>
      <c r="AL735">
        <v>0</v>
      </c>
      <c r="AM735">
        <v>0</v>
      </c>
      <c r="AN735">
        <v>0</v>
      </c>
      <c r="AO735">
        <v>0</v>
      </c>
      <c r="AP735">
        <v>0</v>
      </c>
      <c r="BA735" t="s">
        <v>107</v>
      </c>
      <c r="BB735" t="e">
        <f ca="1">- Useful but _xludf.not as good as a regular degree</f>
        <v>#NAME?</v>
      </c>
      <c r="BD735" t="e">
        <f ca="1">- Tourism / Restaurant _xludf.and hotel Management - Nursing / medical care   Other</f>
        <v>#NAME?</v>
      </c>
      <c r="BE735">
        <v>0</v>
      </c>
      <c r="BF735">
        <v>1</v>
      </c>
      <c r="BG735">
        <v>0</v>
      </c>
      <c r="BH735">
        <v>1</v>
      </c>
      <c r="BI735">
        <v>1</v>
      </c>
      <c r="BJ735">
        <v>0</v>
      </c>
      <c r="BK735">
        <v>0</v>
      </c>
      <c r="BL735">
        <v>0</v>
      </c>
      <c r="BM735" t="s">
        <v>145</v>
      </c>
      <c r="BN735" t="s">
        <v>107</v>
      </c>
      <c r="BQ735" t="e">
        <f ca="1">- Donâ€™t know how to _xludf.find/enroll in a suitable program</f>
        <v>#NAME?</v>
      </c>
      <c r="BR735">
        <v>0</v>
      </c>
      <c r="BS735">
        <v>0</v>
      </c>
      <c r="BT735">
        <v>0</v>
      </c>
      <c r="BU735">
        <v>1</v>
      </c>
      <c r="BV735">
        <v>0</v>
      </c>
      <c r="BW735">
        <v>0</v>
      </c>
      <c r="BX735" t="s">
        <v>179</v>
      </c>
      <c r="BY735" t="e">
        <f ca="1">- Useful but _xludf.not as good as going to university  - Difficult to access</f>
        <v>#NAME?</v>
      </c>
      <c r="BZ735">
        <v>1</v>
      </c>
      <c r="CA735">
        <v>0</v>
      </c>
      <c r="CB735">
        <v>0</v>
      </c>
      <c r="CC735">
        <v>1</v>
      </c>
      <c r="CD735">
        <v>0</v>
      </c>
      <c r="CE735" t="e">
        <f ca="1">- Teachers</f>
        <v>#NAME?</v>
      </c>
      <c r="CF735">
        <v>0</v>
      </c>
      <c r="CG735">
        <v>0</v>
      </c>
      <c r="CH735">
        <v>1</v>
      </c>
      <c r="CI735">
        <v>0</v>
      </c>
      <c r="CJ735">
        <v>0</v>
      </c>
      <c r="CK735">
        <v>0</v>
      </c>
      <c r="CL735">
        <v>0</v>
      </c>
      <c r="CN735" t="s">
        <v>109</v>
      </c>
      <c r="CO735" t="s">
        <v>110</v>
      </c>
      <c r="CP735" t="s">
        <v>111</v>
      </c>
      <c r="CQ735">
        <v>4292642</v>
      </c>
      <c r="CR735" t="s">
        <v>2110</v>
      </c>
      <c r="CS735" t="s">
        <v>2111</v>
      </c>
      <c r="CT735">
        <v>735</v>
      </c>
    </row>
    <row r="736" spans="1:98">
      <c r="A736">
        <v>735</v>
      </c>
      <c r="B736" t="s">
        <v>214</v>
      </c>
      <c r="C736">
        <v>28</v>
      </c>
      <c r="D736" t="s">
        <v>98</v>
      </c>
      <c r="E736" t="s">
        <v>133</v>
      </c>
      <c r="F736" t="s">
        <v>183</v>
      </c>
      <c r="G736" t="s">
        <v>117</v>
      </c>
      <c r="J736" t="s">
        <v>1020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1</v>
      </c>
      <c r="Q736">
        <v>0</v>
      </c>
      <c r="R736">
        <v>1</v>
      </c>
      <c r="X736" t="s">
        <v>910</v>
      </c>
      <c r="Y736">
        <v>0</v>
      </c>
      <c r="Z736">
        <v>1</v>
      </c>
      <c r="AA736">
        <v>0</v>
      </c>
      <c r="AB736">
        <v>0</v>
      </c>
      <c r="AC736">
        <v>0</v>
      </c>
      <c r="AD736">
        <v>1</v>
      </c>
      <c r="AE736">
        <v>0</v>
      </c>
      <c r="AG736" t="s">
        <v>120</v>
      </c>
      <c r="AH736" t="s">
        <v>139</v>
      </c>
      <c r="AI736">
        <v>0</v>
      </c>
      <c r="AJ736">
        <v>0</v>
      </c>
      <c r="AK736">
        <v>1</v>
      </c>
      <c r="AL736">
        <v>0</v>
      </c>
      <c r="AM736">
        <v>0</v>
      </c>
      <c r="AN736">
        <v>0</v>
      </c>
      <c r="AO736">
        <v>0</v>
      </c>
      <c r="AP736">
        <v>0</v>
      </c>
      <c r="AQ736" t="s">
        <v>204</v>
      </c>
      <c r="BA736" t="s">
        <v>107</v>
      </c>
      <c r="BB736" t="e">
        <f ca="1">- Useful but _xludf.not as good as a regular degree</f>
        <v>#NAME?</v>
      </c>
      <c r="BD736" t="e">
        <f ca="1">- Tourism / Restaurant _xludf.and hotel Management - Nursing / medical care</f>
        <v>#NAME?</v>
      </c>
      <c r="BE736">
        <v>0</v>
      </c>
      <c r="BF736">
        <v>0</v>
      </c>
      <c r="BG736">
        <v>0</v>
      </c>
      <c r="BH736">
        <v>1</v>
      </c>
      <c r="BI736">
        <v>1</v>
      </c>
      <c r="BJ736">
        <v>0</v>
      </c>
      <c r="BK736">
        <v>0</v>
      </c>
      <c r="BL736">
        <v>0</v>
      </c>
      <c r="BN736" t="s">
        <v>107</v>
      </c>
      <c r="BQ736" t="e">
        <f ca="1">- _xludf.not available in subjects I want to study</f>
        <v>#NAME?</v>
      </c>
      <c r="BR736">
        <v>1</v>
      </c>
      <c r="BS736">
        <v>0</v>
      </c>
      <c r="BT736">
        <v>0</v>
      </c>
      <c r="BU736">
        <v>0</v>
      </c>
      <c r="BV736">
        <v>0</v>
      </c>
      <c r="BW736">
        <v>0</v>
      </c>
      <c r="BX736" t="s">
        <v>108</v>
      </c>
      <c r="BY736" t="s">
        <v>199</v>
      </c>
      <c r="BZ736">
        <v>1</v>
      </c>
      <c r="CA736">
        <v>0</v>
      </c>
      <c r="CB736">
        <v>0</v>
      </c>
      <c r="CC736">
        <v>0</v>
      </c>
      <c r="CD736">
        <v>1</v>
      </c>
      <c r="CE736" t="e">
        <f ca="1">- Friends - Teachers</f>
        <v>#NAME?</v>
      </c>
      <c r="CF736">
        <v>1</v>
      </c>
      <c r="CG736">
        <v>0</v>
      </c>
      <c r="CH736">
        <v>1</v>
      </c>
      <c r="CI736">
        <v>0</v>
      </c>
      <c r="CJ736">
        <v>0</v>
      </c>
      <c r="CK736">
        <v>0</v>
      </c>
      <c r="CL736">
        <v>0</v>
      </c>
      <c r="CN736" t="s">
        <v>109</v>
      </c>
      <c r="CO736" t="s">
        <v>110</v>
      </c>
      <c r="CP736" t="s">
        <v>111</v>
      </c>
      <c r="CQ736">
        <v>4292679</v>
      </c>
      <c r="CR736" t="s">
        <v>2112</v>
      </c>
      <c r="CS736" t="s">
        <v>2113</v>
      </c>
      <c r="CT736">
        <v>736</v>
      </c>
    </row>
    <row r="737" spans="1:98">
      <c r="A737">
        <v>736</v>
      </c>
      <c r="B737" t="s">
        <v>533</v>
      </c>
      <c r="C737">
        <v>23</v>
      </c>
      <c r="D737" t="s">
        <v>115</v>
      </c>
      <c r="E737" t="s">
        <v>177</v>
      </c>
      <c r="F737" t="s">
        <v>169</v>
      </c>
      <c r="G737" t="s">
        <v>117</v>
      </c>
      <c r="J737" t="s">
        <v>237</v>
      </c>
      <c r="K737">
        <v>0</v>
      </c>
      <c r="L737">
        <v>0</v>
      </c>
      <c r="M737">
        <v>1</v>
      </c>
      <c r="N737">
        <v>1</v>
      </c>
      <c r="O737">
        <v>0</v>
      </c>
      <c r="P737">
        <v>0</v>
      </c>
      <c r="Q737">
        <v>0</v>
      </c>
      <c r="R737">
        <v>0</v>
      </c>
      <c r="X737" t="s">
        <v>136</v>
      </c>
      <c r="Y737">
        <v>0</v>
      </c>
      <c r="Z737">
        <v>0</v>
      </c>
      <c r="AA737">
        <v>0</v>
      </c>
      <c r="AB737">
        <v>1</v>
      </c>
      <c r="AC737">
        <v>1</v>
      </c>
      <c r="AD737">
        <v>0</v>
      </c>
      <c r="AE737">
        <v>0</v>
      </c>
      <c r="AG737" t="s">
        <v>120</v>
      </c>
      <c r="AH737" t="s">
        <v>416</v>
      </c>
      <c r="AI737">
        <v>0</v>
      </c>
      <c r="AJ737">
        <v>1</v>
      </c>
      <c r="AK737">
        <v>0</v>
      </c>
      <c r="AL737">
        <v>0</v>
      </c>
      <c r="AM737">
        <v>1</v>
      </c>
      <c r="AN737">
        <v>0</v>
      </c>
      <c r="AO737">
        <v>0</v>
      </c>
      <c r="AP737">
        <v>0</v>
      </c>
      <c r="BA737" t="s">
        <v>107</v>
      </c>
      <c r="BB737" t="e">
        <f ca="1">- Useful but _xludf.not as good as a regular degree</f>
        <v>#NAME?</v>
      </c>
      <c r="BD737" t="e">
        <f ca="1">- Mechanics _xludf.and machinery- Project Management / Accountancy</f>
        <v>#NAME?</v>
      </c>
      <c r="BE737">
        <v>0</v>
      </c>
      <c r="BF737">
        <v>0</v>
      </c>
      <c r="BG737">
        <v>1</v>
      </c>
      <c r="BH737">
        <v>0</v>
      </c>
      <c r="BI737">
        <v>0</v>
      </c>
      <c r="BJ737">
        <v>0</v>
      </c>
      <c r="BK737">
        <v>1</v>
      </c>
      <c r="BL737">
        <v>0</v>
      </c>
      <c r="BN737" t="s">
        <v>107</v>
      </c>
      <c r="BQ737" t="e">
        <f ca="1">- Do _xludf.not _xludf.count towards a recognized qualification - Donâ€™t know how to _xludf.find/enroll in a suitable program</f>
        <v>#NAME?</v>
      </c>
      <c r="BR737">
        <v>0</v>
      </c>
      <c r="BS737">
        <v>1</v>
      </c>
      <c r="BT737">
        <v>0</v>
      </c>
      <c r="BU737">
        <v>1</v>
      </c>
      <c r="BV737">
        <v>0</v>
      </c>
      <c r="BW737">
        <v>0</v>
      </c>
      <c r="BX737" t="s">
        <v>233</v>
      </c>
      <c r="BY737" t="e">
        <f ca="1">- Useful but _xludf.not as good as going to university  - Difficult to access</f>
        <v>#NAME?</v>
      </c>
      <c r="BZ737">
        <v>1</v>
      </c>
      <c r="CA737">
        <v>0</v>
      </c>
      <c r="CB737">
        <v>0</v>
      </c>
      <c r="CC737">
        <v>1</v>
      </c>
      <c r="CD737">
        <v>0</v>
      </c>
      <c r="CE737" t="e">
        <f ca="1">- Facebook groups/pages</f>
        <v>#NAME?</v>
      </c>
      <c r="CF737">
        <v>0</v>
      </c>
      <c r="CG737">
        <v>0</v>
      </c>
      <c r="CH737">
        <v>0</v>
      </c>
      <c r="CI737">
        <v>0</v>
      </c>
      <c r="CJ737">
        <v>0</v>
      </c>
      <c r="CK737">
        <v>1</v>
      </c>
      <c r="CL737">
        <v>0</v>
      </c>
      <c r="CN737" t="s">
        <v>109</v>
      </c>
      <c r="CO737" t="s">
        <v>110</v>
      </c>
      <c r="CP737" t="s">
        <v>111</v>
      </c>
      <c r="CQ737">
        <v>4293019</v>
      </c>
      <c r="CR737" t="s">
        <v>2114</v>
      </c>
      <c r="CS737" t="s">
        <v>2115</v>
      </c>
      <c r="CT737">
        <v>737</v>
      </c>
    </row>
    <row r="738" spans="1:98">
      <c r="A738">
        <v>737</v>
      </c>
      <c r="B738" t="s">
        <v>224</v>
      </c>
      <c r="C738">
        <v>25</v>
      </c>
      <c r="D738" t="s">
        <v>98</v>
      </c>
      <c r="E738" t="s">
        <v>99</v>
      </c>
      <c r="F738" t="s">
        <v>183</v>
      </c>
      <c r="G738" t="s">
        <v>117</v>
      </c>
      <c r="J738" t="s">
        <v>103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1</v>
      </c>
      <c r="Q738">
        <v>0</v>
      </c>
      <c r="R738">
        <v>0</v>
      </c>
      <c r="X738" t="s">
        <v>209</v>
      </c>
      <c r="Y738">
        <v>0</v>
      </c>
      <c r="Z738">
        <v>0</v>
      </c>
      <c r="AA738">
        <v>0</v>
      </c>
      <c r="AB738">
        <v>1</v>
      </c>
      <c r="AC738">
        <v>0</v>
      </c>
      <c r="AD738">
        <v>1</v>
      </c>
      <c r="AE738">
        <v>0</v>
      </c>
      <c r="AG738" t="s">
        <v>120</v>
      </c>
      <c r="AH738" t="s">
        <v>184</v>
      </c>
      <c r="AI738">
        <v>1</v>
      </c>
      <c r="AJ738">
        <v>0</v>
      </c>
      <c r="AK738">
        <v>0</v>
      </c>
      <c r="AL738">
        <v>0</v>
      </c>
      <c r="AM738">
        <v>0</v>
      </c>
      <c r="AN738">
        <v>0</v>
      </c>
      <c r="AO738">
        <v>0</v>
      </c>
      <c r="AP738">
        <v>0</v>
      </c>
      <c r="AR738" t="s">
        <v>106</v>
      </c>
      <c r="AS738" t="e">
        <f ca="1">- Have to go in person but can _xludf.not go _xludf.for security reasons</f>
        <v>#NAME?</v>
      </c>
      <c r="AT738">
        <v>0</v>
      </c>
      <c r="AU738">
        <v>1</v>
      </c>
      <c r="AV738">
        <v>0</v>
      </c>
      <c r="AW738">
        <v>0</v>
      </c>
      <c r="AX738">
        <v>0</v>
      </c>
      <c r="AY738">
        <v>0</v>
      </c>
      <c r="BA738" t="s">
        <v>106</v>
      </c>
      <c r="BB738" t="e">
        <f ca="1">- Very Useful _xludf.and provides a job opportunity _xludf.right away.</f>
        <v>#NAME?</v>
      </c>
      <c r="BD738" t="e">
        <f ca="1">- Nursing / medical care</f>
        <v>#NAME?</v>
      </c>
      <c r="BE738">
        <v>0</v>
      </c>
      <c r="BF738">
        <v>0</v>
      </c>
      <c r="BG738">
        <v>0</v>
      </c>
      <c r="BH738">
        <v>0</v>
      </c>
      <c r="BI738">
        <v>1</v>
      </c>
      <c r="BJ738">
        <v>0</v>
      </c>
      <c r="BK738">
        <v>0</v>
      </c>
      <c r="BL738">
        <v>0</v>
      </c>
      <c r="BN738" t="s">
        <v>107</v>
      </c>
      <c r="BQ738" t="e">
        <f ca="1">- Donâ€™t know how to _xludf.find/enroll in a suitable program</f>
        <v>#NAME?</v>
      </c>
      <c r="BR738">
        <v>0</v>
      </c>
      <c r="BS738">
        <v>0</v>
      </c>
      <c r="BT738">
        <v>0</v>
      </c>
      <c r="BU738">
        <v>1</v>
      </c>
      <c r="BV738">
        <v>0</v>
      </c>
      <c r="BW738">
        <v>0</v>
      </c>
      <c r="BX738" t="s">
        <v>108</v>
      </c>
      <c r="BY738" t="e">
        <f ca="1">- Difficult to access</f>
        <v>#NAME?</v>
      </c>
      <c r="BZ738">
        <v>0</v>
      </c>
      <c r="CA738">
        <v>0</v>
      </c>
      <c r="CB738">
        <v>0</v>
      </c>
      <c r="CC738">
        <v>1</v>
      </c>
      <c r="CD738">
        <v>0</v>
      </c>
      <c r="CE738" t="e">
        <f ca="1">- Teachers</f>
        <v>#NAME?</v>
      </c>
      <c r="CF738">
        <v>0</v>
      </c>
      <c r="CG738">
        <v>0</v>
      </c>
      <c r="CH738">
        <v>1</v>
      </c>
      <c r="CI738">
        <v>0</v>
      </c>
      <c r="CJ738">
        <v>0</v>
      </c>
      <c r="CK738">
        <v>0</v>
      </c>
      <c r="CL738">
        <v>0</v>
      </c>
      <c r="CN738" t="s">
        <v>109</v>
      </c>
      <c r="CO738" t="s">
        <v>110</v>
      </c>
      <c r="CP738" t="s">
        <v>111</v>
      </c>
      <c r="CQ738">
        <v>4293070</v>
      </c>
      <c r="CR738" t="s">
        <v>2116</v>
      </c>
      <c r="CS738" t="s">
        <v>2117</v>
      </c>
      <c r="CT738">
        <v>738</v>
      </c>
    </row>
    <row r="739" spans="1:98">
      <c r="A739">
        <v>738</v>
      </c>
      <c r="B739" t="s">
        <v>97</v>
      </c>
      <c r="C739">
        <v>20</v>
      </c>
      <c r="D739" t="s">
        <v>115</v>
      </c>
      <c r="E739" t="s">
        <v>133</v>
      </c>
      <c r="F739" t="s">
        <v>169</v>
      </c>
      <c r="G739" t="s">
        <v>101</v>
      </c>
      <c r="H739" t="s">
        <v>102</v>
      </c>
      <c r="U739" t="s">
        <v>271</v>
      </c>
      <c r="AG739" t="s">
        <v>104</v>
      </c>
      <c r="AH739" t="s">
        <v>129</v>
      </c>
      <c r="AI739">
        <v>0</v>
      </c>
      <c r="AJ739">
        <v>1</v>
      </c>
      <c r="AK739">
        <v>0</v>
      </c>
      <c r="AL739">
        <v>0</v>
      </c>
      <c r="AM739">
        <v>0</v>
      </c>
      <c r="AN739">
        <v>0</v>
      </c>
      <c r="AO739">
        <v>0</v>
      </c>
      <c r="AP739">
        <v>0</v>
      </c>
      <c r="BA739" t="s">
        <v>107</v>
      </c>
      <c r="BB739" t="e">
        <f ca="1">- Very Useful _xludf.and provides a job opportunity _xludf.right away.</f>
        <v>#NAME?</v>
      </c>
      <c r="BD739" t="e">
        <f ca="1">- Project Management / Accountancy - Tourism / Restaurant _xludf.and hotel Management</f>
        <v>#NAME?</v>
      </c>
      <c r="BE739">
        <v>0</v>
      </c>
      <c r="BF739">
        <v>0</v>
      </c>
      <c r="BG739">
        <v>1</v>
      </c>
      <c r="BH739">
        <v>1</v>
      </c>
      <c r="BI739">
        <v>0</v>
      </c>
      <c r="BJ739">
        <v>0</v>
      </c>
      <c r="BK739">
        <v>0</v>
      </c>
      <c r="BL739">
        <v>0</v>
      </c>
      <c r="BN739" t="s">
        <v>106</v>
      </c>
      <c r="BO739" t="s">
        <v>164</v>
      </c>
      <c r="BX739" t="s">
        <v>108</v>
      </c>
      <c r="BY739" t="e">
        <f ca="1">- Useful but _xludf.not as good as going to university</f>
        <v>#NAME?</v>
      </c>
      <c r="BZ739">
        <v>1</v>
      </c>
      <c r="CA739">
        <v>0</v>
      </c>
      <c r="CB739">
        <v>0</v>
      </c>
      <c r="CC739">
        <v>0</v>
      </c>
      <c r="CD739">
        <v>0</v>
      </c>
      <c r="CE739" t="e">
        <f ca="1">- Facebook groups/pages  - Friends</f>
        <v>#NAME?</v>
      </c>
      <c r="CF739">
        <v>1</v>
      </c>
      <c r="CG739">
        <v>0</v>
      </c>
      <c r="CH739">
        <v>0</v>
      </c>
      <c r="CI739">
        <v>0</v>
      </c>
      <c r="CJ739">
        <v>0</v>
      </c>
      <c r="CK739">
        <v>1</v>
      </c>
      <c r="CL739">
        <v>0</v>
      </c>
      <c r="CN739" t="s">
        <v>109</v>
      </c>
      <c r="CO739" t="s">
        <v>110</v>
      </c>
      <c r="CP739" t="s">
        <v>111</v>
      </c>
      <c r="CQ739">
        <v>4293114</v>
      </c>
      <c r="CR739" t="s">
        <v>2118</v>
      </c>
      <c r="CS739" t="s">
        <v>2119</v>
      </c>
      <c r="CT739">
        <v>739</v>
      </c>
    </row>
    <row r="740" spans="1:98">
      <c r="A740">
        <v>739</v>
      </c>
      <c r="B740" t="s">
        <v>97</v>
      </c>
      <c r="C740">
        <v>22</v>
      </c>
      <c r="D740" t="s">
        <v>115</v>
      </c>
      <c r="E740" t="s">
        <v>156</v>
      </c>
      <c r="F740" t="s">
        <v>100</v>
      </c>
      <c r="G740" t="s">
        <v>117</v>
      </c>
      <c r="J740" t="s">
        <v>145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1</v>
      </c>
      <c r="R740">
        <v>0</v>
      </c>
      <c r="X740" t="s">
        <v>1243</v>
      </c>
      <c r="Y740">
        <v>1</v>
      </c>
      <c r="Z740">
        <v>0</v>
      </c>
      <c r="AA740">
        <v>0</v>
      </c>
      <c r="AB740">
        <v>1</v>
      </c>
      <c r="AC740">
        <v>1</v>
      </c>
      <c r="AD740">
        <v>1</v>
      </c>
      <c r="AE740">
        <v>0</v>
      </c>
      <c r="AG740" t="s">
        <v>120</v>
      </c>
      <c r="AH740" t="s">
        <v>2120</v>
      </c>
      <c r="AI740">
        <v>1</v>
      </c>
      <c r="AJ740">
        <v>0</v>
      </c>
      <c r="AK740">
        <v>0</v>
      </c>
      <c r="AL740">
        <v>1</v>
      </c>
      <c r="AM740">
        <v>1</v>
      </c>
      <c r="AN740">
        <v>0</v>
      </c>
      <c r="AO740">
        <v>0</v>
      </c>
      <c r="AP740">
        <v>1</v>
      </c>
      <c r="AR740" t="s">
        <v>106</v>
      </c>
      <c r="AS740" t="e">
        <f ca="1">- Cannot contact public servants _xludf.or Teachers - Retrieving papers is expensive _xludf.now _xludf.and I Do _xludf.not Have The money - Have to go in person but can _xludf.not go _xludf.for security reasons</f>
        <v>#NAME?</v>
      </c>
      <c r="AT740">
        <v>0</v>
      </c>
      <c r="AU740">
        <v>1</v>
      </c>
      <c r="AV740">
        <v>1</v>
      </c>
      <c r="AW740">
        <v>0</v>
      </c>
      <c r="AX740">
        <v>1</v>
      </c>
      <c r="AY740">
        <v>0</v>
      </c>
      <c r="BA740" t="s">
        <v>106</v>
      </c>
      <c r="BB740" t="e">
        <f ca="1">- Useful but _xludf.not as good as a regular degree</f>
        <v>#NAME?</v>
      </c>
      <c r="BD740" t="e">
        <f ca="1">- I am _xludf.not interested in vocational education</f>
        <v>#NAME?</v>
      </c>
      <c r="BE740">
        <v>1</v>
      </c>
      <c r="BF740">
        <v>0</v>
      </c>
      <c r="BG740">
        <v>0</v>
      </c>
      <c r="BH740">
        <v>0</v>
      </c>
      <c r="BI740">
        <v>0</v>
      </c>
      <c r="BJ740">
        <v>0</v>
      </c>
      <c r="BK740">
        <v>0</v>
      </c>
      <c r="BL740">
        <v>0</v>
      </c>
      <c r="BN740" t="s">
        <v>107</v>
      </c>
      <c r="BQ740" t="e">
        <f ca="1">- No internet connection / computer - Do _xludf.not _xludf.count towards a recognized qualification - Cannot afford The courses - Donâ€™t know how to _xludf.find/enroll in a suitable program</f>
        <v>#NAME?</v>
      </c>
      <c r="BR740">
        <v>0</v>
      </c>
      <c r="BS740">
        <v>1</v>
      </c>
      <c r="BT740">
        <v>1</v>
      </c>
      <c r="BU740">
        <v>1</v>
      </c>
      <c r="BV740">
        <v>1</v>
      </c>
      <c r="BW740">
        <v>0</v>
      </c>
      <c r="BX740" t="s">
        <v>108</v>
      </c>
      <c r="BY740" t="e">
        <f ca="1">- _xludf.not worth The _xludf.time _xludf.or money spent on it - Too Difficult to study alone - Difficult to access</f>
        <v>#NAME?</v>
      </c>
      <c r="BZ740">
        <v>0</v>
      </c>
      <c r="CA740">
        <v>1</v>
      </c>
      <c r="CB740">
        <v>0</v>
      </c>
      <c r="CC740">
        <v>1</v>
      </c>
      <c r="CD740">
        <v>1</v>
      </c>
      <c r="CE740" t="e">
        <f ca="1">- Facebook groups/pages</f>
        <v>#NAME?</v>
      </c>
      <c r="CF740">
        <v>0</v>
      </c>
      <c r="CG740">
        <v>0</v>
      </c>
      <c r="CH740">
        <v>0</v>
      </c>
      <c r="CI740">
        <v>0</v>
      </c>
      <c r="CJ740">
        <v>0</v>
      </c>
      <c r="CK740">
        <v>1</v>
      </c>
      <c r="CL740">
        <v>0</v>
      </c>
      <c r="CN740" t="s">
        <v>109</v>
      </c>
      <c r="CO740" t="s">
        <v>110</v>
      </c>
      <c r="CP740" t="s">
        <v>111</v>
      </c>
      <c r="CQ740">
        <v>4293164</v>
      </c>
      <c r="CR740" t="s">
        <v>2121</v>
      </c>
      <c r="CS740" t="s">
        <v>2122</v>
      </c>
      <c r="CT740">
        <v>740</v>
      </c>
    </row>
    <row r="741" spans="1:98">
      <c r="A741">
        <v>740</v>
      </c>
      <c r="B741" t="s">
        <v>114</v>
      </c>
      <c r="C741">
        <v>21</v>
      </c>
      <c r="D741" t="s">
        <v>98</v>
      </c>
      <c r="E741" t="s">
        <v>177</v>
      </c>
      <c r="F741" t="s">
        <v>183</v>
      </c>
      <c r="G741" t="s">
        <v>101</v>
      </c>
      <c r="H741" t="s">
        <v>102</v>
      </c>
      <c r="U741" t="s">
        <v>145</v>
      </c>
      <c r="AG741" t="s">
        <v>104</v>
      </c>
      <c r="AH741" t="s">
        <v>153</v>
      </c>
      <c r="AI741">
        <v>0</v>
      </c>
      <c r="AJ741">
        <v>1</v>
      </c>
      <c r="AK741">
        <v>0</v>
      </c>
      <c r="AL741">
        <v>0</v>
      </c>
      <c r="AM741">
        <v>1</v>
      </c>
      <c r="AN741">
        <v>0</v>
      </c>
      <c r="AO741">
        <v>0</v>
      </c>
      <c r="AP741">
        <v>1</v>
      </c>
      <c r="BA741" t="s">
        <v>106</v>
      </c>
      <c r="BB741" t="e">
        <f ca="1">- Useful but _xludf.not as good as a regular degree</f>
        <v>#NAME?</v>
      </c>
      <c r="BD741" t="e">
        <f ca="1">- I am _xludf.not interested in vocational education</f>
        <v>#NAME?</v>
      </c>
      <c r="BE741">
        <v>1</v>
      </c>
      <c r="BF741">
        <v>0</v>
      </c>
      <c r="BG741">
        <v>0</v>
      </c>
      <c r="BH741">
        <v>0</v>
      </c>
      <c r="BI741">
        <v>0</v>
      </c>
      <c r="BJ741">
        <v>0</v>
      </c>
      <c r="BK741">
        <v>0</v>
      </c>
      <c r="BL741">
        <v>0</v>
      </c>
      <c r="BN741" t="s">
        <v>107</v>
      </c>
      <c r="BQ741" t="e">
        <f ca="1">- No internet connection / computer - Do _xludf.not _xludf.count towards a recognized qualification</f>
        <v>#NAME?</v>
      </c>
      <c r="BR741">
        <v>0</v>
      </c>
      <c r="BS741">
        <v>1</v>
      </c>
      <c r="BT741">
        <v>1</v>
      </c>
      <c r="BU741">
        <v>0</v>
      </c>
      <c r="BV741">
        <v>0</v>
      </c>
      <c r="BW741">
        <v>0</v>
      </c>
      <c r="BX741" t="s">
        <v>108</v>
      </c>
      <c r="BY741" t="s">
        <v>199</v>
      </c>
      <c r="BZ741">
        <v>1</v>
      </c>
      <c r="CA741">
        <v>0</v>
      </c>
      <c r="CB741">
        <v>0</v>
      </c>
      <c r="CC741">
        <v>0</v>
      </c>
      <c r="CD741">
        <v>1</v>
      </c>
      <c r="CE741" t="e">
        <f ca="1">- Facebook groups/pages</f>
        <v>#NAME?</v>
      </c>
      <c r="CF741">
        <v>0</v>
      </c>
      <c r="CG741">
        <v>0</v>
      </c>
      <c r="CH741">
        <v>0</v>
      </c>
      <c r="CI741">
        <v>0</v>
      </c>
      <c r="CJ741">
        <v>0</v>
      </c>
      <c r="CK741">
        <v>1</v>
      </c>
      <c r="CL741">
        <v>0</v>
      </c>
      <c r="CN741" t="s">
        <v>109</v>
      </c>
      <c r="CO741" t="s">
        <v>110</v>
      </c>
      <c r="CP741" t="s">
        <v>111</v>
      </c>
      <c r="CQ741">
        <v>4293208</v>
      </c>
      <c r="CR741" t="s">
        <v>2123</v>
      </c>
      <c r="CS741" t="s">
        <v>2124</v>
      </c>
      <c r="CT741">
        <v>741</v>
      </c>
    </row>
    <row r="742" spans="1:98">
      <c r="A742">
        <v>741</v>
      </c>
      <c r="B742" t="s">
        <v>167</v>
      </c>
      <c r="C742">
        <v>23</v>
      </c>
      <c r="D742" t="s">
        <v>98</v>
      </c>
      <c r="E742" t="s">
        <v>156</v>
      </c>
      <c r="F742" t="s">
        <v>183</v>
      </c>
      <c r="G742" t="s">
        <v>117</v>
      </c>
      <c r="J742" t="s">
        <v>103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1</v>
      </c>
      <c r="Q742">
        <v>0</v>
      </c>
      <c r="R742">
        <v>0</v>
      </c>
      <c r="X742" t="s">
        <v>910</v>
      </c>
      <c r="Y742">
        <v>0</v>
      </c>
      <c r="Z742">
        <v>1</v>
      </c>
      <c r="AA742">
        <v>0</v>
      </c>
      <c r="AB742">
        <v>0</v>
      </c>
      <c r="AC742">
        <v>0</v>
      </c>
      <c r="AD742">
        <v>1</v>
      </c>
      <c r="AE742">
        <v>0</v>
      </c>
      <c r="AG742" t="s">
        <v>120</v>
      </c>
      <c r="AH742" t="s">
        <v>1669</v>
      </c>
      <c r="AI742">
        <v>1</v>
      </c>
      <c r="AJ742">
        <v>0</v>
      </c>
      <c r="AK742">
        <v>1</v>
      </c>
      <c r="AL742">
        <v>0</v>
      </c>
      <c r="AM742">
        <v>0</v>
      </c>
      <c r="AN742">
        <v>0</v>
      </c>
      <c r="AO742">
        <v>0</v>
      </c>
      <c r="AP742">
        <v>0</v>
      </c>
      <c r="AQ742" t="s">
        <v>847</v>
      </c>
      <c r="AR742" t="s">
        <v>107</v>
      </c>
      <c r="AS742" t="s">
        <v>139</v>
      </c>
      <c r="AT742">
        <v>0</v>
      </c>
      <c r="AU742">
        <v>0</v>
      </c>
      <c r="AV742">
        <v>0</v>
      </c>
      <c r="AW742">
        <v>0</v>
      </c>
      <c r="AX742">
        <v>0</v>
      </c>
      <c r="AY742">
        <v>1</v>
      </c>
      <c r="AZ742" t="s">
        <v>441</v>
      </c>
      <c r="BA742" t="s">
        <v>106</v>
      </c>
      <c r="BB742" t="e">
        <f ca="1">- Very Useful _xludf.and provides a job opportunity _xludf.right away.</f>
        <v>#NAME?</v>
      </c>
      <c r="BD742" t="e">
        <f ca="1">- Nursing / medical care</f>
        <v>#NAME?</v>
      </c>
      <c r="BE742">
        <v>0</v>
      </c>
      <c r="BF742">
        <v>0</v>
      </c>
      <c r="BG742">
        <v>0</v>
      </c>
      <c r="BH742">
        <v>0</v>
      </c>
      <c r="BI742">
        <v>1</v>
      </c>
      <c r="BJ742">
        <v>0</v>
      </c>
      <c r="BK742">
        <v>0</v>
      </c>
      <c r="BL742">
        <v>0</v>
      </c>
      <c r="BN742" t="s">
        <v>107</v>
      </c>
      <c r="BQ742" t="e">
        <f ca="1">- No internet connection / computer</f>
        <v>#NAME?</v>
      </c>
      <c r="BR742">
        <v>0</v>
      </c>
      <c r="BS742">
        <v>0</v>
      </c>
      <c r="BT742">
        <v>1</v>
      </c>
      <c r="BU742">
        <v>0</v>
      </c>
      <c r="BV742">
        <v>0</v>
      </c>
      <c r="BW742">
        <v>0</v>
      </c>
      <c r="BX742" t="s">
        <v>108</v>
      </c>
      <c r="BY742" t="e">
        <f ca="1">- Very Useful, as good as a regular degree</f>
        <v>#NAME?</v>
      </c>
      <c r="BZ742">
        <v>0</v>
      </c>
      <c r="CA742">
        <v>0</v>
      </c>
      <c r="CB742">
        <v>1</v>
      </c>
      <c r="CC742">
        <v>0</v>
      </c>
      <c r="CD742">
        <v>0</v>
      </c>
      <c r="CE742" t="e">
        <f ca="1">- Facebook groups/pages  - Teachers</f>
        <v>#NAME?</v>
      </c>
      <c r="CF742">
        <v>0</v>
      </c>
      <c r="CG742">
        <v>0</v>
      </c>
      <c r="CH742">
        <v>1</v>
      </c>
      <c r="CI742">
        <v>0</v>
      </c>
      <c r="CJ742">
        <v>0</v>
      </c>
      <c r="CK742">
        <v>1</v>
      </c>
      <c r="CL742">
        <v>0</v>
      </c>
      <c r="CN742" t="s">
        <v>109</v>
      </c>
      <c r="CO742" t="s">
        <v>110</v>
      </c>
      <c r="CP742" t="s">
        <v>111</v>
      </c>
      <c r="CQ742">
        <v>4293216</v>
      </c>
      <c r="CR742" t="s">
        <v>2125</v>
      </c>
      <c r="CS742" t="s">
        <v>2126</v>
      </c>
      <c r="CT742">
        <v>742</v>
      </c>
    </row>
    <row r="743" spans="1:98">
      <c r="A743">
        <v>742</v>
      </c>
      <c r="B743" t="s">
        <v>114</v>
      </c>
      <c r="C743">
        <v>27</v>
      </c>
      <c r="D743" t="s">
        <v>115</v>
      </c>
      <c r="E743" t="s">
        <v>124</v>
      </c>
      <c r="F743" t="s">
        <v>144</v>
      </c>
      <c r="G743" t="s">
        <v>117</v>
      </c>
      <c r="J743" t="s">
        <v>145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1</v>
      </c>
      <c r="R743">
        <v>0</v>
      </c>
      <c r="X743" t="s">
        <v>415</v>
      </c>
      <c r="Y743">
        <v>0</v>
      </c>
      <c r="Z743">
        <v>0</v>
      </c>
      <c r="AA743">
        <v>0</v>
      </c>
      <c r="AB743">
        <v>1</v>
      </c>
      <c r="AC743">
        <v>0</v>
      </c>
      <c r="AD743">
        <v>0</v>
      </c>
      <c r="AE743">
        <v>0</v>
      </c>
      <c r="AG743" t="s">
        <v>120</v>
      </c>
      <c r="AH743" t="s">
        <v>287</v>
      </c>
      <c r="AI743">
        <v>0</v>
      </c>
      <c r="AJ743">
        <v>0</v>
      </c>
      <c r="AK743">
        <v>0</v>
      </c>
      <c r="AL743">
        <v>0</v>
      </c>
      <c r="AM743">
        <v>0</v>
      </c>
      <c r="AN743">
        <v>1</v>
      </c>
      <c r="AO743">
        <v>1</v>
      </c>
      <c r="AP743">
        <v>0</v>
      </c>
      <c r="BA743" t="s">
        <v>107</v>
      </c>
      <c r="BB743" t="e">
        <f ca="1">- Useful but _xludf.not as good as a regular degree</f>
        <v>#NAME?</v>
      </c>
      <c r="BD743" t="e">
        <f ca="1">- I am _xludf.not interested in vocational education - Project Management / Accountancy</f>
        <v>#NAME?</v>
      </c>
      <c r="BE743">
        <v>1</v>
      </c>
      <c r="BF743">
        <v>0</v>
      </c>
      <c r="BG743">
        <v>1</v>
      </c>
      <c r="BH743">
        <v>0</v>
      </c>
      <c r="BI743">
        <v>0</v>
      </c>
      <c r="BJ743">
        <v>0</v>
      </c>
      <c r="BK743">
        <v>0</v>
      </c>
      <c r="BL743">
        <v>0</v>
      </c>
      <c r="BN743" t="s">
        <v>107</v>
      </c>
      <c r="BQ743" t="e">
        <f ca="1">- Do _xludf.not _xludf.count towards a recognized qualification - Cannot afford The courses</f>
        <v>#NAME?</v>
      </c>
      <c r="BR743">
        <v>0</v>
      </c>
      <c r="BS743">
        <v>1</v>
      </c>
      <c r="BT743">
        <v>0</v>
      </c>
      <c r="BU743">
        <v>0</v>
      </c>
      <c r="BV743">
        <v>1</v>
      </c>
      <c r="BW743">
        <v>0</v>
      </c>
      <c r="BX743" t="s">
        <v>108</v>
      </c>
      <c r="BY743" t="e">
        <f ca="1">- Very Useful, as good as a regular degree - Useful but _xludf.not as good as going to university</f>
        <v>#NAME?</v>
      </c>
      <c r="BZ743">
        <v>1</v>
      </c>
      <c r="CA743">
        <v>0</v>
      </c>
      <c r="CB743">
        <v>1</v>
      </c>
      <c r="CC743">
        <v>0</v>
      </c>
      <c r="CD743">
        <v>0</v>
      </c>
      <c r="CE743" t="e">
        <f ca="1">- Facebook groups/pages  - Friends</f>
        <v>#NAME?</v>
      </c>
      <c r="CF743">
        <v>1</v>
      </c>
      <c r="CG743">
        <v>0</v>
      </c>
      <c r="CH743">
        <v>0</v>
      </c>
      <c r="CI743">
        <v>0</v>
      </c>
      <c r="CJ743">
        <v>0</v>
      </c>
      <c r="CK743">
        <v>1</v>
      </c>
      <c r="CL743">
        <v>0</v>
      </c>
      <c r="CN743" t="s">
        <v>109</v>
      </c>
      <c r="CO743" t="s">
        <v>110</v>
      </c>
      <c r="CP743" t="s">
        <v>111</v>
      </c>
      <c r="CQ743">
        <v>4293234</v>
      </c>
      <c r="CR743" t="s">
        <v>2127</v>
      </c>
      <c r="CS743" t="s">
        <v>2128</v>
      </c>
      <c r="CT743">
        <v>743</v>
      </c>
    </row>
    <row r="744" spans="1:98">
      <c r="A744">
        <v>743</v>
      </c>
      <c r="B744" t="s">
        <v>97</v>
      </c>
      <c r="C744">
        <v>18</v>
      </c>
      <c r="D744" t="s">
        <v>98</v>
      </c>
      <c r="E744" t="s">
        <v>177</v>
      </c>
      <c r="F744" t="s">
        <v>183</v>
      </c>
      <c r="G744" t="s">
        <v>207</v>
      </c>
      <c r="J744" t="s">
        <v>152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1</v>
      </c>
      <c r="X744" t="s">
        <v>535</v>
      </c>
      <c r="Y744">
        <v>0</v>
      </c>
      <c r="Z744">
        <v>1</v>
      </c>
      <c r="AA744">
        <v>0</v>
      </c>
      <c r="AB744">
        <v>1</v>
      </c>
      <c r="AC744">
        <v>0</v>
      </c>
      <c r="AD744">
        <v>0</v>
      </c>
      <c r="AE744">
        <v>0</v>
      </c>
      <c r="AG744" t="s">
        <v>120</v>
      </c>
      <c r="AH744" t="s">
        <v>129</v>
      </c>
      <c r="AI744">
        <v>0</v>
      </c>
      <c r="AJ744">
        <v>1</v>
      </c>
      <c r="AK744">
        <v>0</v>
      </c>
      <c r="AL744">
        <v>0</v>
      </c>
      <c r="AM744">
        <v>0</v>
      </c>
      <c r="AN744">
        <v>0</v>
      </c>
      <c r="AO744">
        <v>0</v>
      </c>
      <c r="AP744">
        <v>0</v>
      </c>
      <c r="BA744" t="s">
        <v>107</v>
      </c>
      <c r="BB744" t="e">
        <f ca="1">- Useful but _xludf.not as good as a regular degree</f>
        <v>#NAME?</v>
      </c>
      <c r="BD744" t="e">
        <f ca="1">- Nursing / medical care</f>
        <v>#NAME?</v>
      </c>
      <c r="BE744">
        <v>0</v>
      </c>
      <c r="BF744">
        <v>0</v>
      </c>
      <c r="BG744">
        <v>0</v>
      </c>
      <c r="BH744">
        <v>0</v>
      </c>
      <c r="BI744">
        <v>1</v>
      </c>
      <c r="BJ744">
        <v>0</v>
      </c>
      <c r="BK744">
        <v>0</v>
      </c>
      <c r="BL744">
        <v>0</v>
      </c>
      <c r="BN744" t="s">
        <v>107</v>
      </c>
      <c r="BQ744" t="e">
        <f ca="1">- Cannot afford The courses</f>
        <v>#NAME?</v>
      </c>
      <c r="BR744">
        <v>0</v>
      </c>
      <c r="BS744">
        <v>0</v>
      </c>
      <c r="BT744">
        <v>0</v>
      </c>
      <c r="BU744">
        <v>0</v>
      </c>
      <c r="BV744">
        <v>1</v>
      </c>
      <c r="BW744">
        <v>0</v>
      </c>
      <c r="BX744" t="s">
        <v>108</v>
      </c>
      <c r="BY744" t="e">
        <f ca="1">- Too Difficult to study alone</f>
        <v>#NAME?</v>
      </c>
      <c r="BZ744">
        <v>0</v>
      </c>
      <c r="CA744">
        <v>0</v>
      </c>
      <c r="CB744">
        <v>0</v>
      </c>
      <c r="CC744">
        <v>0</v>
      </c>
      <c r="CD744">
        <v>1</v>
      </c>
      <c r="CE744" t="e">
        <f ca="1">- Facebook groups/pages</f>
        <v>#NAME?</v>
      </c>
      <c r="CF744">
        <v>0</v>
      </c>
      <c r="CG744">
        <v>0</v>
      </c>
      <c r="CH744">
        <v>0</v>
      </c>
      <c r="CI744">
        <v>0</v>
      </c>
      <c r="CJ744">
        <v>0</v>
      </c>
      <c r="CK744">
        <v>1</v>
      </c>
      <c r="CL744">
        <v>0</v>
      </c>
      <c r="CN744" t="s">
        <v>109</v>
      </c>
      <c r="CO744" t="s">
        <v>110</v>
      </c>
      <c r="CP744" t="s">
        <v>111</v>
      </c>
      <c r="CQ744">
        <v>4293261</v>
      </c>
      <c r="CR744" t="s">
        <v>2129</v>
      </c>
      <c r="CS744" t="s">
        <v>2130</v>
      </c>
      <c r="CT744">
        <v>744</v>
      </c>
    </row>
    <row r="745" spans="1:98">
      <c r="A745">
        <v>744</v>
      </c>
      <c r="B745" t="s">
        <v>615</v>
      </c>
      <c r="C745">
        <v>27</v>
      </c>
      <c r="D745" t="s">
        <v>115</v>
      </c>
      <c r="E745" t="s">
        <v>168</v>
      </c>
      <c r="F745" t="s">
        <v>183</v>
      </c>
      <c r="G745" t="s">
        <v>117</v>
      </c>
      <c r="J745" t="s">
        <v>237</v>
      </c>
      <c r="K745">
        <v>0</v>
      </c>
      <c r="L745">
        <v>0</v>
      </c>
      <c r="M745">
        <v>1</v>
      </c>
      <c r="N745">
        <v>1</v>
      </c>
      <c r="O745">
        <v>0</v>
      </c>
      <c r="P745">
        <v>0</v>
      </c>
      <c r="Q745">
        <v>0</v>
      </c>
      <c r="R745">
        <v>0</v>
      </c>
      <c r="X745" t="s">
        <v>119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1</v>
      </c>
      <c r="AE745">
        <v>0</v>
      </c>
      <c r="AG745" t="s">
        <v>120</v>
      </c>
      <c r="AH745" t="s">
        <v>184</v>
      </c>
      <c r="AI745">
        <v>1</v>
      </c>
      <c r="AJ745">
        <v>0</v>
      </c>
      <c r="AK745">
        <v>0</v>
      </c>
      <c r="AL745">
        <v>0</v>
      </c>
      <c r="AM745">
        <v>0</v>
      </c>
      <c r="AN745">
        <v>0</v>
      </c>
      <c r="AO745">
        <v>0</v>
      </c>
      <c r="AP745">
        <v>0</v>
      </c>
      <c r="AR745" t="s">
        <v>107</v>
      </c>
      <c r="AS745" t="e">
        <f ca="1">- Donâ€™t Have family in Syria to _xludf.help me</f>
        <v>#NAME?</v>
      </c>
      <c r="AT745">
        <v>0</v>
      </c>
      <c r="AU745">
        <v>0</v>
      </c>
      <c r="AV745">
        <v>0</v>
      </c>
      <c r="AW745">
        <v>1</v>
      </c>
      <c r="AX745">
        <v>0</v>
      </c>
      <c r="AY745">
        <v>0</v>
      </c>
      <c r="BA745" t="s">
        <v>107</v>
      </c>
      <c r="BB745" t="e">
        <f ca="1">- Very Useful _xludf.and provides a job opportunity _xludf.right away.</f>
        <v>#NAME?</v>
      </c>
      <c r="BD745" t="e">
        <f ca="1">- Mechanics _xludf.and machinery</f>
        <v>#NAME?</v>
      </c>
      <c r="BE745">
        <v>0</v>
      </c>
      <c r="BF745">
        <v>0</v>
      </c>
      <c r="BG745">
        <v>0</v>
      </c>
      <c r="BH745">
        <v>0</v>
      </c>
      <c r="BI745">
        <v>0</v>
      </c>
      <c r="BJ745">
        <v>0</v>
      </c>
      <c r="BK745">
        <v>1</v>
      </c>
      <c r="BL745">
        <v>0</v>
      </c>
      <c r="BN745" t="s">
        <v>107</v>
      </c>
      <c r="BQ745" t="e">
        <f ca="1">- No internet connection / computer</f>
        <v>#NAME?</v>
      </c>
      <c r="BR745">
        <v>0</v>
      </c>
      <c r="BS745">
        <v>0</v>
      </c>
      <c r="BT745">
        <v>1</v>
      </c>
      <c r="BU745">
        <v>0</v>
      </c>
      <c r="BV745">
        <v>0</v>
      </c>
      <c r="BW745">
        <v>0</v>
      </c>
      <c r="BX745" t="s">
        <v>108</v>
      </c>
      <c r="BY745" t="e">
        <f ca="1">- Difficult to access</f>
        <v>#NAME?</v>
      </c>
      <c r="BZ745">
        <v>0</v>
      </c>
      <c r="CA745">
        <v>0</v>
      </c>
      <c r="CB745">
        <v>0</v>
      </c>
      <c r="CC745">
        <v>1</v>
      </c>
      <c r="CD745">
        <v>0</v>
      </c>
      <c r="CE745" t="e">
        <f ca="1">- Twitter</f>
        <v>#NAME?</v>
      </c>
      <c r="CF745">
        <v>0</v>
      </c>
      <c r="CG745">
        <v>0</v>
      </c>
      <c r="CH745">
        <v>0</v>
      </c>
      <c r="CI745">
        <v>0</v>
      </c>
      <c r="CJ745">
        <v>1</v>
      </c>
      <c r="CK745">
        <v>0</v>
      </c>
      <c r="CL745">
        <v>0</v>
      </c>
      <c r="CN745" t="s">
        <v>109</v>
      </c>
      <c r="CO745" t="s">
        <v>110</v>
      </c>
      <c r="CP745" t="s">
        <v>111</v>
      </c>
      <c r="CQ745">
        <v>4293348</v>
      </c>
      <c r="CR745" t="s">
        <v>2131</v>
      </c>
      <c r="CS745" t="s">
        <v>2132</v>
      </c>
      <c r="CT745">
        <v>745</v>
      </c>
    </row>
    <row r="746" spans="1:98">
      <c r="A746">
        <v>745</v>
      </c>
      <c r="B746" t="s">
        <v>221</v>
      </c>
      <c r="C746">
        <v>20</v>
      </c>
      <c r="D746" t="s">
        <v>98</v>
      </c>
      <c r="E746" t="s">
        <v>168</v>
      </c>
      <c r="F746" t="s">
        <v>183</v>
      </c>
      <c r="G746" t="s">
        <v>117</v>
      </c>
      <c r="J746" t="s">
        <v>118</v>
      </c>
      <c r="K746">
        <v>0</v>
      </c>
      <c r="L746">
        <v>0</v>
      </c>
      <c r="M746">
        <v>0</v>
      </c>
      <c r="N746">
        <v>1</v>
      </c>
      <c r="O746">
        <v>0</v>
      </c>
      <c r="P746">
        <v>0</v>
      </c>
      <c r="Q746">
        <v>0</v>
      </c>
      <c r="R746">
        <v>0</v>
      </c>
      <c r="X746" t="s">
        <v>327</v>
      </c>
      <c r="Y746">
        <v>0</v>
      </c>
      <c r="Z746">
        <v>1</v>
      </c>
      <c r="AA746">
        <v>0</v>
      </c>
      <c r="AB746">
        <v>0</v>
      </c>
      <c r="AC746">
        <v>0</v>
      </c>
      <c r="AD746">
        <v>0</v>
      </c>
      <c r="AE746">
        <v>0</v>
      </c>
      <c r="AG746" t="s">
        <v>120</v>
      </c>
      <c r="AH746" t="s">
        <v>184</v>
      </c>
      <c r="AI746">
        <v>1</v>
      </c>
      <c r="AJ746">
        <v>0</v>
      </c>
      <c r="AK746">
        <v>0</v>
      </c>
      <c r="AL746">
        <v>0</v>
      </c>
      <c r="AM746">
        <v>0</v>
      </c>
      <c r="AN746">
        <v>0</v>
      </c>
      <c r="AO746">
        <v>0</v>
      </c>
      <c r="AP746">
        <v>0</v>
      </c>
      <c r="AR746" t="s">
        <v>107</v>
      </c>
      <c r="AS746" t="e">
        <f ca="1">- Have to go in person but can _xludf.not go _xludf.for security reasons</f>
        <v>#NAME?</v>
      </c>
      <c r="AT746">
        <v>0</v>
      </c>
      <c r="AU746">
        <v>1</v>
      </c>
      <c r="AV746">
        <v>0</v>
      </c>
      <c r="AW746">
        <v>0</v>
      </c>
      <c r="AX746">
        <v>0</v>
      </c>
      <c r="AY746">
        <v>0</v>
      </c>
      <c r="BA746" t="s">
        <v>107</v>
      </c>
      <c r="BB746" t="e">
        <f ca="1">- Very Useful _xludf.and provides a job opportunity _xludf.right away.</f>
        <v>#NAME?</v>
      </c>
      <c r="BD746" t="e">
        <f ca="1">- Tourism / Restaurant _xludf.and hotel Management</f>
        <v>#NAME?</v>
      </c>
      <c r="BE746">
        <v>0</v>
      </c>
      <c r="BF746">
        <v>0</v>
      </c>
      <c r="BG746">
        <v>0</v>
      </c>
      <c r="BH746">
        <v>1</v>
      </c>
      <c r="BI746">
        <v>0</v>
      </c>
      <c r="BJ746">
        <v>0</v>
      </c>
      <c r="BK746">
        <v>0</v>
      </c>
      <c r="BL746">
        <v>0</v>
      </c>
      <c r="BN746" t="s">
        <v>107</v>
      </c>
      <c r="BQ746" t="e">
        <f ca="1">- Donâ€™t know how to _xludf.find/enroll in a suitable program</f>
        <v>#NAME?</v>
      </c>
      <c r="BR746">
        <v>0</v>
      </c>
      <c r="BS746">
        <v>0</v>
      </c>
      <c r="BT746">
        <v>0</v>
      </c>
      <c r="BU746">
        <v>1</v>
      </c>
      <c r="BV746">
        <v>0</v>
      </c>
      <c r="BW746">
        <v>0</v>
      </c>
      <c r="BX746" t="s">
        <v>108</v>
      </c>
      <c r="BY746" t="s">
        <v>338</v>
      </c>
      <c r="BZ746">
        <v>0</v>
      </c>
      <c r="CA746">
        <v>0</v>
      </c>
      <c r="CB746">
        <v>0</v>
      </c>
      <c r="CC746">
        <v>1</v>
      </c>
      <c r="CD746">
        <v>1</v>
      </c>
      <c r="CE746" t="e">
        <f ca="1">- Facebook groups/pages  - Friends</f>
        <v>#NAME?</v>
      </c>
      <c r="CF746">
        <v>1</v>
      </c>
      <c r="CG746">
        <v>0</v>
      </c>
      <c r="CH746">
        <v>0</v>
      </c>
      <c r="CI746">
        <v>0</v>
      </c>
      <c r="CJ746">
        <v>0</v>
      </c>
      <c r="CK746">
        <v>1</v>
      </c>
      <c r="CL746">
        <v>0</v>
      </c>
      <c r="CN746" t="s">
        <v>109</v>
      </c>
      <c r="CO746" t="s">
        <v>110</v>
      </c>
      <c r="CP746" t="s">
        <v>111</v>
      </c>
      <c r="CQ746">
        <v>4293427</v>
      </c>
      <c r="CR746" t="s">
        <v>2133</v>
      </c>
      <c r="CS746" t="s">
        <v>2134</v>
      </c>
      <c r="CT746">
        <v>746</v>
      </c>
    </row>
    <row r="747" spans="1:98">
      <c r="A747">
        <v>746</v>
      </c>
      <c r="B747" t="s">
        <v>97</v>
      </c>
      <c r="C747">
        <v>25</v>
      </c>
      <c r="D747" t="s">
        <v>115</v>
      </c>
      <c r="E747" t="s">
        <v>133</v>
      </c>
      <c r="F747" t="s">
        <v>100</v>
      </c>
      <c r="G747" t="s">
        <v>117</v>
      </c>
      <c r="J747" t="s">
        <v>145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1</v>
      </c>
      <c r="R747">
        <v>0</v>
      </c>
      <c r="X747" t="s">
        <v>127</v>
      </c>
      <c r="Y747">
        <v>0</v>
      </c>
      <c r="Z747">
        <v>0</v>
      </c>
      <c r="AA747">
        <v>0</v>
      </c>
      <c r="AB747">
        <v>1</v>
      </c>
      <c r="AC747">
        <v>0</v>
      </c>
      <c r="AD747">
        <v>0</v>
      </c>
      <c r="AE747">
        <v>0</v>
      </c>
      <c r="AG747" t="s">
        <v>120</v>
      </c>
      <c r="AH747" t="s">
        <v>293</v>
      </c>
      <c r="AI747">
        <v>0</v>
      </c>
      <c r="AJ747">
        <v>0</v>
      </c>
      <c r="AK747">
        <v>0</v>
      </c>
      <c r="AL747">
        <v>1</v>
      </c>
      <c r="AM747">
        <v>0</v>
      </c>
      <c r="AN747">
        <v>0</v>
      </c>
      <c r="AO747">
        <v>0</v>
      </c>
      <c r="AP747">
        <v>0</v>
      </c>
      <c r="BA747" t="s">
        <v>107</v>
      </c>
      <c r="BB747" t="e">
        <f ca="1">- Useful but _xludf.not as good as a regular degree</f>
        <v>#NAME?</v>
      </c>
      <c r="BD747" t="e">
        <f ca="1">- Construction (builder, carpenter, electrician, blacksmith)</f>
        <v>#NAME?</v>
      </c>
      <c r="BE747">
        <v>0</v>
      </c>
      <c r="BF747">
        <v>0</v>
      </c>
      <c r="BG747">
        <v>0</v>
      </c>
      <c r="BH747">
        <v>0</v>
      </c>
      <c r="BI747">
        <v>0</v>
      </c>
      <c r="BJ747">
        <v>1</v>
      </c>
      <c r="BK747">
        <v>0</v>
      </c>
      <c r="BL747">
        <v>0</v>
      </c>
      <c r="BN747" t="s">
        <v>107</v>
      </c>
      <c r="BQ747" t="e">
        <f ca="1">- _xludf.not available in subjects I want to study</f>
        <v>#NAME?</v>
      </c>
      <c r="BR747">
        <v>1</v>
      </c>
      <c r="BS747">
        <v>0</v>
      </c>
      <c r="BT747">
        <v>0</v>
      </c>
      <c r="BU747">
        <v>0</v>
      </c>
      <c r="BV747">
        <v>0</v>
      </c>
      <c r="BW747">
        <v>0</v>
      </c>
      <c r="BX747" t="s">
        <v>108</v>
      </c>
      <c r="BY747" t="e">
        <f ca="1">- Too Difficult to study alone</f>
        <v>#NAME?</v>
      </c>
      <c r="BZ747">
        <v>0</v>
      </c>
      <c r="CA747">
        <v>0</v>
      </c>
      <c r="CB747">
        <v>0</v>
      </c>
      <c r="CC747">
        <v>0</v>
      </c>
      <c r="CD747">
        <v>1</v>
      </c>
      <c r="CE747" t="e">
        <f ca="1">- Facebook groups/pages</f>
        <v>#NAME?</v>
      </c>
      <c r="CF747">
        <v>0</v>
      </c>
      <c r="CG747">
        <v>0</v>
      </c>
      <c r="CH747">
        <v>0</v>
      </c>
      <c r="CI747">
        <v>0</v>
      </c>
      <c r="CJ747">
        <v>0</v>
      </c>
      <c r="CK747">
        <v>1</v>
      </c>
      <c r="CL747">
        <v>0</v>
      </c>
      <c r="CN747" t="s">
        <v>109</v>
      </c>
      <c r="CO747" t="s">
        <v>110</v>
      </c>
      <c r="CP747" t="s">
        <v>111</v>
      </c>
      <c r="CQ747">
        <v>4293443</v>
      </c>
      <c r="CR747" t="s">
        <v>2135</v>
      </c>
      <c r="CS747" t="s">
        <v>2136</v>
      </c>
      <c r="CT747">
        <v>747</v>
      </c>
    </row>
    <row r="748" spans="1:98">
      <c r="A748">
        <v>747</v>
      </c>
      <c r="B748" t="s">
        <v>346</v>
      </c>
      <c r="C748">
        <v>20</v>
      </c>
      <c r="D748" t="s">
        <v>115</v>
      </c>
      <c r="E748" t="s">
        <v>177</v>
      </c>
      <c r="F748" t="s">
        <v>100</v>
      </c>
      <c r="G748" t="s">
        <v>117</v>
      </c>
      <c r="J748" t="s">
        <v>145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1</v>
      </c>
      <c r="R748">
        <v>0</v>
      </c>
      <c r="X748" t="s">
        <v>197</v>
      </c>
      <c r="Y748">
        <v>1</v>
      </c>
      <c r="Z748">
        <v>0</v>
      </c>
      <c r="AA748">
        <v>0</v>
      </c>
      <c r="AB748">
        <v>1</v>
      </c>
      <c r="AC748">
        <v>0</v>
      </c>
      <c r="AD748">
        <v>0</v>
      </c>
      <c r="AE748">
        <v>0</v>
      </c>
      <c r="AG748" t="s">
        <v>120</v>
      </c>
      <c r="AH748" t="s">
        <v>129</v>
      </c>
      <c r="AI748">
        <v>0</v>
      </c>
      <c r="AJ748">
        <v>1</v>
      </c>
      <c r="AK748">
        <v>0</v>
      </c>
      <c r="AL748">
        <v>0</v>
      </c>
      <c r="AM748">
        <v>0</v>
      </c>
      <c r="AN748">
        <v>0</v>
      </c>
      <c r="AO748">
        <v>0</v>
      </c>
      <c r="AP748">
        <v>0</v>
      </c>
      <c r="BA748" t="s">
        <v>107</v>
      </c>
      <c r="BB748" t="e">
        <f ca="1">- Useful but _xludf.not as good as a regular degree</f>
        <v>#NAME?</v>
      </c>
      <c r="BD748" t="e">
        <f ca="1">- Construction (builder, carpenter, electrician, blacksmith) - Nursing / medical care</f>
        <v>#NAME?</v>
      </c>
      <c r="BE748">
        <v>0</v>
      </c>
      <c r="BF748">
        <v>0</v>
      </c>
      <c r="BG748">
        <v>0</v>
      </c>
      <c r="BH748">
        <v>0</v>
      </c>
      <c r="BI748">
        <v>1</v>
      </c>
      <c r="BJ748">
        <v>1</v>
      </c>
      <c r="BK748">
        <v>0</v>
      </c>
      <c r="BL748">
        <v>0</v>
      </c>
      <c r="BN748" t="s">
        <v>107</v>
      </c>
      <c r="BQ748" t="e">
        <f ca="1">- No internet connection / computer - Do _xludf.not _xludf.count towards a recognized qualification</f>
        <v>#NAME?</v>
      </c>
      <c r="BR748">
        <v>0</v>
      </c>
      <c r="BS748">
        <v>1</v>
      </c>
      <c r="BT748">
        <v>1</v>
      </c>
      <c r="BU748">
        <v>0</v>
      </c>
      <c r="BV748">
        <v>0</v>
      </c>
      <c r="BW748">
        <v>0</v>
      </c>
      <c r="BX748" t="s">
        <v>108</v>
      </c>
      <c r="BY748" t="s">
        <v>199</v>
      </c>
      <c r="BZ748">
        <v>1</v>
      </c>
      <c r="CA748">
        <v>0</v>
      </c>
      <c r="CB748">
        <v>0</v>
      </c>
      <c r="CC748">
        <v>0</v>
      </c>
      <c r="CD748">
        <v>1</v>
      </c>
      <c r="CE748" t="e">
        <f ca="1">- Facebook groups/pages  - Friends</f>
        <v>#NAME?</v>
      </c>
      <c r="CF748">
        <v>1</v>
      </c>
      <c r="CG748">
        <v>0</v>
      </c>
      <c r="CH748">
        <v>0</v>
      </c>
      <c r="CI748">
        <v>0</v>
      </c>
      <c r="CJ748">
        <v>0</v>
      </c>
      <c r="CK748">
        <v>1</v>
      </c>
      <c r="CL748">
        <v>0</v>
      </c>
      <c r="CN748" t="s">
        <v>109</v>
      </c>
      <c r="CO748" t="s">
        <v>110</v>
      </c>
      <c r="CP748" t="s">
        <v>111</v>
      </c>
      <c r="CQ748">
        <v>4293451</v>
      </c>
      <c r="CR748" t="s">
        <v>2137</v>
      </c>
      <c r="CS748" t="s">
        <v>2138</v>
      </c>
      <c r="CT748">
        <v>748</v>
      </c>
    </row>
    <row r="749" spans="1:98">
      <c r="A749">
        <v>748</v>
      </c>
      <c r="B749" t="s">
        <v>889</v>
      </c>
      <c r="C749">
        <v>20</v>
      </c>
      <c r="D749" t="s">
        <v>115</v>
      </c>
      <c r="E749" t="s">
        <v>451</v>
      </c>
      <c r="F749" t="s">
        <v>183</v>
      </c>
      <c r="G749" t="s">
        <v>207</v>
      </c>
      <c r="J749" t="s">
        <v>356</v>
      </c>
      <c r="K749">
        <v>1</v>
      </c>
      <c r="L749">
        <v>0</v>
      </c>
      <c r="M749">
        <v>0</v>
      </c>
      <c r="N749">
        <v>1</v>
      </c>
      <c r="O749">
        <v>0</v>
      </c>
      <c r="P749">
        <v>0</v>
      </c>
      <c r="Q749">
        <v>0</v>
      </c>
      <c r="R749">
        <v>0</v>
      </c>
      <c r="T749" t="s">
        <v>2139</v>
      </c>
      <c r="X749" t="s">
        <v>2140</v>
      </c>
      <c r="Y749">
        <v>1</v>
      </c>
      <c r="Z749">
        <v>1</v>
      </c>
      <c r="AA749">
        <v>0</v>
      </c>
      <c r="AB749">
        <v>1</v>
      </c>
      <c r="AC749">
        <v>1</v>
      </c>
      <c r="AD749">
        <v>0</v>
      </c>
      <c r="AE749">
        <v>0</v>
      </c>
      <c r="AG749" t="s">
        <v>120</v>
      </c>
      <c r="AH749" t="s">
        <v>184</v>
      </c>
      <c r="AI749">
        <v>1</v>
      </c>
      <c r="AJ749">
        <v>0</v>
      </c>
      <c r="AK749">
        <v>0</v>
      </c>
      <c r="AL749">
        <v>0</v>
      </c>
      <c r="AM749">
        <v>0</v>
      </c>
      <c r="AN749">
        <v>0</v>
      </c>
      <c r="AO749">
        <v>0</v>
      </c>
      <c r="AP749">
        <v>0</v>
      </c>
      <c r="AR749" t="s">
        <v>107</v>
      </c>
      <c r="AS749" t="s">
        <v>139</v>
      </c>
      <c r="AT749">
        <v>0</v>
      </c>
      <c r="AU749">
        <v>0</v>
      </c>
      <c r="AV749">
        <v>0</v>
      </c>
      <c r="AW749">
        <v>0</v>
      </c>
      <c r="AX749">
        <v>0</v>
      </c>
      <c r="AY749">
        <v>1</v>
      </c>
      <c r="AZ749" t="s">
        <v>2141</v>
      </c>
      <c r="BA749" t="s">
        <v>107</v>
      </c>
      <c r="BB749" t="e">
        <f ca="1">- Useful but _xludf.not as good as a regular degree</f>
        <v>#NAME?</v>
      </c>
      <c r="BD749" t="e">
        <f ca="1">- Nursing / medical care</f>
        <v>#NAME?</v>
      </c>
      <c r="BE749">
        <v>0</v>
      </c>
      <c r="BF749">
        <v>0</v>
      </c>
      <c r="BG749">
        <v>0</v>
      </c>
      <c r="BH749">
        <v>0</v>
      </c>
      <c r="BI749">
        <v>1</v>
      </c>
      <c r="BJ749">
        <v>0</v>
      </c>
      <c r="BK749">
        <v>0</v>
      </c>
      <c r="BL749">
        <v>0</v>
      </c>
      <c r="BN749" t="s">
        <v>106</v>
      </c>
      <c r="BO749" t="s">
        <v>164</v>
      </c>
      <c r="BX749" t="s">
        <v>257</v>
      </c>
      <c r="BY749" t="e">
        <f ca="1">- Useful but _xludf.not as good as going to university</f>
        <v>#NAME?</v>
      </c>
      <c r="BZ749">
        <v>1</v>
      </c>
      <c r="CA749">
        <v>0</v>
      </c>
      <c r="CB749">
        <v>0</v>
      </c>
      <c r="CC749">
        <v>0</v>
      </c>
      <c r="CD749">
        <v>0</v>
      </c>
      <c r="CE749" t="e">
        <f ca="1">- Facebook groups/pages</f>
        <v>#NAME?</v>
      </c>
      <c r="CF749">
        <v>0</v>
      </c>
      <c r="CG749">
        <v>0</v>
      </c>
      <c r="CH749">
        <v>0</v>
      </c>
      <c r="CI749">
        <v>0</v>
      </c>
      <c r="CJ749">
        <v>0</v>
      </c>
      <c r="CK749">
        <v>1</v>
      </c>
      <c r="CL749">
        <v>0</v>
      </c>
      <c r="CN749" t="s">
        <v>109</v>
      </c>
      <c r="CO749" t="s">
        <v>110</v>
      </c>
      <c r="CP749" t="s">
        <v>111</v>
      </c>
      <c r="CQ749">
        <v>4294074</v>
      </c>
      <c r="CR749" t="s">
        <v>2142</v>
      </c>
      <c r="CS749" t="s">
        <v>2143</v>
      </c>
      <c r="CT749">
        <v>749</v>
      </c>
    </row>
    <row r="750" spans="1:98">
      <c r="A750">
        <v>749</v>
      </c>
      <c r="B750" t="s">
        <v>97</v>
      </c>
      <c r="C750">
        <v>21</v>
      </c>
      <c r="D750" t="s">
        <v>98</v>
      </c>
      <c r="E750" t="s">
        <v>177</v>
      </c>
      <c r="F750" t="s">
        <v>169</v>
      </c>
      <c r="G750" t="s">
        <v>117</v>
      </c>
      <c r="J750" t="s">
        <v>103</v>
      </c>
      <c r="K750">
        <v>0</v>
      </c>
      <c r="L750">
        <v>0</v>
      </c>
      <c r="M750">
        <v>0</v>
      </c>
      <c r="N750">
        <v>0</v>
      </c>
      <c r="O750">
        <v>0</v>
      </c>
      <c r="P750">
        <v>1</v>
      </c>
      <c r="Q750">
        <v>0</v>
      </c>
      <c r="R750">
        <v>0</v>
      </c>
      <c r="X750" t="s">
        <v>327</v>
      </c>
      <c r="Y750">
        <v>0</v>
      </c>
      <c r="Z750">
        <v>1</v>
      </c>
      <c r="AA750">
        <v>0</v>
      </c>
      <c r="AB750">
        <v>0</v>
      </c>
      <c r="AC750">
        <v>0</v>
      </c>
      <c r="AD750">
        <v>0</v>
      </c>
      <c r="AE750">
        <v>0</v>
      </c>
      <c r="AG750" t="s">
        <v>120</v>
      </c>
      <c r="AH750" t="s">
        <v>139</v>
      </c>
      <c r="AI750">
        <v>0</v>
      </c>
      <c r="AJ750">
        <v>0</v>
      </c>
      <c r="AK750">
        <v>1</v>
      </c>
      <c r="AL750">
        <v>0</v>
      </c>
      <c r="AM750">
        <v>0</v>
      </c>
      <c r="AN750">
        <v>0</v>
      </c>
      <c r="AO750">
        <v>0</v>
      </c>
      <c r="AP750">
        <v>0</v>
      </c>
      <c r="AQ750" t="s">
        <v>1248</v>
      </c>
      <c r="BA750" t="s">
        <v>106</v>
      </c>
      <c r="BB750" t="e">
        <f ca="1">- Very Useful _xludf.and provides a job opportunity _xludf.right away.</f>
        <v>#NAME?</v>
      </c>
      <c r="BD750" t="e">
        <f ca="1">- Nursing / medical care</f>
        <v>#NAME?</v>
      </c>
      <c r="BE750">
        <v>0</v>
      </c>
      <c r="BF750">
        <v>0</v>
      </c>
      <c r="BG750">
        <v>0</v>
      </c>
      <c r="BH750">
        <v>0</v>
      </c>
      <c r="BI750">
        <v>1</v>
      </c>
      <c r="BJ750">
        <v>0</v>
      </c>
      <c r="BK750">
        <v>0</v>
      </c>
      <c r="BL750">
        <v>0</v>
      </c>
      <c r="BN750" t="s">
        <v>107</v>
      </c>
      <c r="BQ750" t="e">
        <f ca="1">- Do _xludf.not _xludf.count towards a recognized qualification</f>
        <v>#NAME?</v>
      </c>
      <c r="BR750">
        <v>0</v>
      </c>
      <c r="BS750">
        <v>1</v>
      </c>
      <c r="BT750">
        <v>0</v>
      </c>
      <c r="BU750">
        <v>0</v>
      </c>
      <c r="BV750">
        <v>0</v>
      </c>
      <c r="BW750">
        <v>0</v>
      </c>
      <c r="BX750" t="s">
        <v>108</v>
      </c>
      <c r="BY750" t="e">
        <f ca="1">- Useful but _xludf.not as good as going to university</f>
        <v>#NAME?</v>
      </c>
      <c r="BZ750">
        <v>1</v>
      </c>
      <c r="CA750">
        <v>0</v>
      </c>
      <c r="CB750">
        <v>0</v>
      </c>
      <c r="CC750">
        <v>0</v>
      </c>
      <c r="CD750">
        <v>0</v>
      </c>
      <c r="CE750" t="e">
        <f ca="1">- Al-Fanar Media - Teachers</f>
        <v>#NAME?</v>
      </c>
      <c r="CF750">
        <v>0</v>
      </c>
      <c r="CG750">
        <v>0</v>
      </c>
      <c r="CH750">
        <v>1</v>
      </c>
      <c r="CI750">
        <v>1</v>
      </c>
      <c r="CJ750">
        <v>0</v>
      </c>
      <c r="CK750">
        <v>0</v>
      </c>
      <c r="CL750">
        <v>0</v>
      </c>
      <c r="CN750" t="s">
        <v>109</v>
      </c>
      <c r="CO750" t="s">
        <v>110</v>
      </c>
      <c r="CP750" t="s">
        <v>111</v>
      </c>
      <c r="CQ750">
        <v>4294139</v>
      </c>
      <c r="CR750" t="s">
        <v>2144</v>
      </c>
      <c r="CS750" t="s">
        <v>2145</v>
      </c>
      <c r="CT750">
        <v>750</v>
      </c>
    </row>
    <row r="751" spans="1:98">
      <c r="A751">
        <v>750</v>
      </c>
      <c r="B751" t="s">
        <v>533</v>
      </c>
      <c r="C751">
        <v>21</v>
      </c>
      <c r="D751" t="s">
        <v>98</v>
      </c>
      <c r="E751" t="s">
        <v>168</v>
      </c>
      <c r="F751" t="s">
        <v>125</v>
      </c>
      <c r="G751" t="s">
        <v>117</v>
      </c>
      <c r="J751" t="s">
        <v>118</v>
      </c>
      <c r="K751">
        <v>0</v>
      </c>
      <c r="L751">
        <v>0</v>
      </c>
      <c r="M751">
        <v>0</v>
      </c>
      <c r="N751">
        <v>1</v>
      </c>
      <c r="O751">
        <v>0</v>
      </c>
      <c r="P751">
        <v>0</v>
      </c>
      <c r="Q751">
        <v>0</v>
      </c>
      <c r="R751">
        <v>0</v>
      </c>
      <c r="X751" t="s">
        <v>327</v>
      </c>
      <c r="Y751">
        <v>0</v>
      </c>
      <c r="Z751">
        <v>1</v>
      </c>
      <c r="AA751">
        <v>0</v>
      </c>
      <c r="AB751">
        <v>0</v>
      </c>
      <c r="AC751">
        <v>0</v>
      </c>
      <c r="AD751">
        <v>0</v>
      </c>
      <c r="AE751">
        <v>0</v>
      </c>
      <c r="AG751" t="s">
        <v>120</v>
      </c>
      <c r="AH751" t="s">
        <v>2146</v>
      </c>
      <c r="AI751">
        <v>0</v>
      </c>
      <c r="AJ751">
        <v>0</v>
      </c>
      <c r="AK751">
        <v>1</v>
      </c>
      <c r="AL751">
        <v>0</v>
      </c>
      <c r="AM751">
        <v>1</v>
      </c>
      <c r="AN751">
        <v>0</v>
      </c>
      <c r="AO751">
        <v>0</v>
      </c>
      <c r="AP751">
        <v>0</v>
      </c>
      <c r="AQ751" t="s">
        <v>2147</v>
      </c>
      <c r="BA751" t="s">
        <v>107</v>
      </c>
      <c r="BB751" t="e">
        <f ca="1">- Very Useful _xludf.and provides a job opportunity _xludf.right away.</f>
        <v>#NAME?</v>
      </c>
      <c r="BD751" t="e">
        <f ca="1">- Project Management / Accountancy - Tourism / Restaurant _xludf.and hotel Management</f>
        <v>#NAME?</v>
      </c>
      <c r="BE751">
        <v>0</v>
      </c>
      <c r="BF751">
        <v>0</v>
      </c>
      <c r="BG751">
        <v>1</v>
      </c>
      <c r="BH751">
        <v>1</v>
      </c>
      <c r="BI751">
        <v>0</v>
      </c>
      <c r="BJ751">
        <v>0</v>
      </c>
      <c r="BK751">
        <v>0</v>
      </c>
      <c r="BL751">
        <v>0</v>
      </c>
      <c r="BN751" t="s">
        <v>107</v>
      </c>
      <c r="BQ751" t="e">
        <f ca="1">- Cannot afford The courses</f>
        <v>#NAME?</v>
      </c>
      <c r="BR751">
        <v>0</v>
      </c>
      <c r="BS751">
        <v>0</v>
      </c>
      <c r="BT751">
        <v>0</v>
      </c>
      <c r="BU751">
        <v>0</v>
      </c>
      <c r="BV751">
        <v>1</v>
      </c>
      <c r="BW751">
        <v>0</v>
      </c>
      <c r="BX751" t="s">
        <v>108</v>
      </c>
      <c r="BY751" t="s">
        <v>199</v>
      </c>
      <c r="BZ751">
        <v>1</v>
      </c>
      <c r="CA751">
        <v>0</v>
      </c>
      <c r="CB751">
        <v>0</v>
      </c>
      <c r="CC751">
        <v>0</v>
      </c>
      <c r="CD751">
        <v>1</v>
      </c>
      <c r="CE751" t="e">
        <f ca="1">- Facebook groups/pages  - Teachers</f>
        <v>#NAME?</v>
      </c>
      <c r="CF751">
        <v>0</v>
      </c>
      <c r="CG751">
        <v>0</v>
      </c>
      <c r="CH751">
        <v>1</v>
      </c>
      <c r="CI751">
        <v>0</v>
      </c>
      <c r="CJ751">
        <v>0</v>
      </c>
      <c r="CK751">
        <v>1</v>
      </c>
      <c r="CL751">
        <v>0</v>
      </c>
      <c r="CN751" t="s">
        <v>109</v>
      </c>
      <c r="CO751" t="s">
        <v>110</v>
      </c>
      <c r="CP751" t="s">
        <v>111</v>
      </c>
      <c r="CQ751">
        <v>4294148</v>
      </c>
      <c r="CR751" t="s">
        <v>2148</v>
      </c>
      <c r="CS751" t="s">
        <v>2149</v>
      </c>
      <c r="CT751">
        <v>751</v>
      </c>
    </row>
    <row r="752" spans="1:98">
      <c r="A752">
        <v>751</v>
      </c>
      <c r="B752" t="s">
        <v>245</v>
      </c>
      <c r="C752">
        <v>29</v>
      </c>
      <c r="D752" t="s">
        <v>115</v>
      </c>
      <c r="E752" t="s">
        <v>156</v>
      </c>
      <c r="F752" t="s">
        <v>100</v>
      </c>
      <c r="G752" t="s">
        <v>117</v>
      </c>
      <c r="J752" t="s">
        <v>103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1</v>
      </c>
      <c r="Q752">
        <v>0</v>
      </c>
      <c r="R752">
        <v>0</v>
      </c>
      <c r="X752" t="s">
        <v>263</v>
      </c>
      <c r="Y752">
        <v>1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G752" t="s">
        <v>137</v>
      </c>
      <c r="AH752" t="s">
        <v>786</v>
      </c>
      <c r="AI752">
        <v>0</v>
      </c>
      <c r="AJ752">
        <v>0</v>
      </c>
      <c r="AK752">
        <v>0</v>
      </c>
      <c r="AL752">
        <v>0</v>
      </c>
      <c r="AM752">
        <v>1</v>
      </c>
      <c r="AN752">
        <v>0</v>
      </c>
      <c r="AO752">
        <v>0</v>
      </c>
      <c r="AP752">
        <v>0</v>
      </c>
      <c r="BA752" t="s">
        <v>106</v>
      </c>
      <c r="BB752" t="e">
        <f ca="1">- Very Useful _xludf.and provides a job opportunity _xludf.right away.</f>
        <v>#NAME?</v>
      </c>
      <c r="BD752" t="e">
        <f ca="1">- Tourism / Restaurant _xludf.and hotel Management - Nursing / medical care</f>
        <v>#NAME?</v>
      </c>
      <c r="BE752">
        <v>0</v>
      </c>
      <c r="BF752">
        <v>0</v>
      </c>
      <c r="BG752">
        <v>0</v>
      </c>
      <c r="BH752">
        <v>1</v>
      </c>
      <c r="BI752">
        <v>1</v>
      </c>
      <c r="BJ752">
        <v>0</v>
      </c>
      <c r="BK752">
        <v>0</v>
      </c>
      <c r="BL752">
        <v>0</v>
      </c>
      <c r="BN752" t="s">
        <v>107</v>
      </c>
      <c r="BQ752" t="e">
        <f ca="1">- Cannot afford The courses - Donâ€™t know how to _xludf.find/enroll in a suitable program</f>
        <v>#NAME?</v>
      </c>
      <c r="BR752">
        <v>0</v>
      </c>
      <c r="BS752">
        <v>0</v>
      </c>
      <c r="BT752">
        <v>0</v>
      </c>
      <c r="BU752">
        <v>1</v>
      </c>
      <c r="BV752">
        <v>1</v>
      </c>
      <c r="BW752">
        <v>0</v>
      </c>
      <c r="BX752" t="s">
        <v>179</v>
      </c>
      <c r="BY752" t="e">
        <f ca="1">- _xludf.not worth The _xludf.time _xludf.or money spent on it</f>
        <v>#NAME?</v>
      </c>
      <c r="BZ752">
        <v>0</v>
      </c>
      <c r="CA752">
        <v>1</v>
      </c>
      <c r="CB752">
        <v>0</v>
      </c>
      <c r="CC752">
        <v>0</v>
      </c>
      <c r="CD752">
        <v>0</v>
      </c>
      <c r="CE752" t="e">
        <f ca="1">- Facebook groups/pages  - Friends</f>
        <v>#NAME?</v>
      </c>
      <c r="CF752">
        <v>1</v>
      </c>
      <c r="CG752">
        <v>0</v>
      </c>
      <c r="CH752">
        <v>0</v>
      </c>
      <c r="CI752">
        <v>0</v>
      </c>
      <c r="CJ752">
        <v>0</v>
      </c>
      <c r="CK752">
        <v>1</v>
      </c>
      <c r="CL752">
        <v>0</v>
      </c>
      <c r="CN752" t="s">
        <v>109</v>
      </c>
      <c r="CO752" t="s">
        <v>110</v>
      </c>
      <c r="CP752" t="s">
        <v>111</v>
      </c>
      <c r="CQ752">
        <v>4294194</v>
      </c>
      <c r="CR752" t="s">
        <v>2150</v>
      </c>
      <c r="CS752" t="s">
        <v>2151</v>
      </c>
      <c r="CT752">
        <v>752</v>
      </c>
    </row>
    <row r="753" spans="1:98">
      <c r="A753">
        <v>752</v>
      </c>
      <c r="B753" t="s">
        <v>229</v>
      </c>
      <c r="C753">
        <v>23</v>
      </c>
      <c r="D753" t="s">
        <v>115</v>
      </c>
      <c r="E753" t="s">
        <v>177</v>
      </c>
      <c r="F753" t="s">
        <v>100</v>
      </c>
      <c r="G753" t="s">
        <v>117</v>
      </c>
      <c r="J753" t="s">
        <v>1020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1</v>
      </c>
      <c r="Q753">
        <v>0</v>
      </c>
      <c r="R753">
        <v>1</v>
      </c>
      <c r="X753" t="s">
        <v>197</v>
      </c>
      <c r="Y753">
        <v>1</v>
      </c>
      <c r="Z753">
        <v>0</v>
      </c>
      <c r="AA753">
        <v>0</v>
      </c>
      <c r="AB753">
        <v>1</v>
      </c>
      <c r="AC753">
        <v>0</v>
      </c>
      <c r="AD753">
        <v>0</v>
      </c>
      <c r="AE753">
        <v>0</v>
      </c>
      <c r="AG753" t="s">
        <v>120</v>
      </c>
      <c r="AH753" t="s">
        <v>216</v>
      </c>
      <c r="AI753">
        <v>0</v>
      </c>
      <c r="AJ753">
        <v>1</v>
      </c>
      <c r="AK753">
        <v>0</v>
      </c>
      <c r="AL753">
        <v>0</v>
      </c>
      <c r="AM753">
        <v>0</v>
      </c>
      <c r="AN753">
        <v>0</v>
      </c>
      <c r="AO753">
        <v>0</v>
      </c>
      <c r="AP753">
        <v>1</v>
      </c>
      <c r="BA753" t="s">
        <v>107</v>
      </c>
      <c r="BB753" t="e">
        <f ca="1">- Useful but _xludf.not as good as a regular degree</f>
        <v>#NAME?</v>
      </c>
      <c r="BD753" t="e">
        <f ca="1">- Nursing / medical care</f>
        <v>#NAME?</v>
      </c>
      <c r="BE753">
        <v>0</v>
      </c>
      <c r="BF753">
        <v>0</v>
      </c>
      <c r="BG753">
        <v>0</v>
      </c>
      <c r="BH753">
        <v>0</v>
      </c>
      <c r="BI753">
        <v>1</v>
      </c>
      <c r="BJ753">
        <v>0</v>
      </c>
      <c r="BK753">
        <v>0</v>
      </c>
      <c r="BL753">
        <v>0</v>
      </c>
      <c r="BN753" t="s">
        <v>107</v>
      </c>
      <c r="BQ753" t="e">
        <f ca="1">- No internet connection / computer</f>
        <v>#NAME?</v>
      </c>
      <c r="BR753">
        <v>0</v>
      </c>
      <c r="BS753">
        <v>0</v>
      </c>
      <c r="BT753">
        <v>1</v>
      </c>
      <c r="BU753">
        <v>0</v>
      </c>
      <c r="BV753">
        <v>0</v>
      </c>
      <c r="BW753">
        <v>0</v>
      </c>
      <c r="BX753" t="s">
        <v>108</v>
      </c>
      <c r="BY753" t="e">
        <f ca="1">- _xludf.not worth The _xludf.time _xludf.or money spent on it</f>
        <v>#NAME?</v>
      </c>
      <c r="BZ753">
        <v>0</v>
      </c>
      <c r="CA753">
        <v>1</v>
      </c>
      <c r="CB753">
        <v>0</v>
      </c>
      <c r="CC753">
        <v>0</v>
      </c>
      <c r="CD753">
        <v>0</v>
      </c>
      <c r="CE753" t="e">
        <f ca="1">- Friends</f>
        <v>#NAME?</v>
      </c>
      <c r="CF753">
        <v>1</v>
      </c>
      <c r="CG753">
        <v>0</v>
      </c>
      <c r="CH753">
        <v>0</v>
      </c>
      <c r="CI753">
        <v>0</v>
      </c>
      <c r="CJ753">
        <v>0</v>
      </c>
      <c r="CK753">
        <v>0</v>
      </c>
      <c r="CL753">
        <v>0</v>
      </c>
      <c r="CN753" t="s">
        <v>109</v>
      </c>
      <c r="CO753" t="s">
        <v>110</v>
      </c>
      <c r="CP753" t="s">
        <v>111</v>
      </c>
      <c r="CQ753">
        <v>4294295</v>
      </c>
      <c r="CR753" t="s">
        <v>2152</v>
      </c>
      <c r="CS753" t="s">
        <v>2153</v>
      </c>
      <c r="CT753">
        <v>753</v>
      </c>
    </row>
    <row r="754" spans="1:98">
      <c r="A754">
        <v>753</v>
      </c>
      <c r="B754" t="s">
        <v>214</v>
      </c>
      <c r="C754">
        <v>23</v>
      </c>
      <c r="D754" t="s">
        <v>115</v>
      </c>
      <c r="E754" t="s">
        <v>177</v>
      </c>
      <c r="F754" t="s">
        <v>183</v>
      </c>
      <c r="G754" t="s">
        <v>117</v>
      </c>
      <c r="J754" t="s">
        <v>334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1</v>
      </c>
      <c r="R754">
        <v>1</v>
      </c>
      <c r="X754" t="s">
        <v>197</v>
      </c>
      <c r="Y754">
        <v>1</v>
      </c>
      <c r="Z754">
        <v>0</v>
      </c>
      <c r="AA754">
        <v>0</v>
      </c>
      <c r="AB754">
        <v>1</v>
      </c>
      <c r="AC754">
        <v>0</v>
      </c>
      <c r="AD754">
        <v>0</v>
      </c>
      <c r="AE754">
        <v>0</v>
      </c>
      <c r="AG754" t="s">
        <v>120</v>
      </c>
      <c r="AH754" t="s">
        <v>184</v>
      </c>
      <c r="AI754">
        <v>1</v>
      </c>
      <c r="AJ754">
        <v>0</v>
      </c>
      <c r="AK754">
        <v>0</v>
      </c>
      <c r="AL754">
        <v>0</v>
      </c>
      <c r="AM754">
        <v>0</v>
      </c>
      <c r="AN754">
        <v>0</v>
      </c>
      <c r="AO754">
        <v>0</v>
      </c>
      <c r="AP754">
        <v>0</v>
      </c>
      <c r="AR754" t="s">
        <v>107</v>
      </c>
      <c r="AS754" t="e">
        <f ca="1">- Have to go in person but can _xludf.not go _xludf.for security reasons</f>
        <v>#NAME?</v>
      </c>
      <c r="AT754">
        <v>0</v>
      </c>
      <c r="AU754">
        <v>1</v>
      </c>
      <c r="AV754">
        <v>0</v>
      </c>
      <c r="AW754">
        <v>0</v>
      </c>
      <c r="AX754">
        <v>0</v>
      </c>
      <c r="AY754">
        <v>0</v>
      </c>
      <c r="BA754" t="s">
        <v>107</v>
      </c>
      <c r="BB754" t="e">
        <f ca="1">- Useful but _xludf.not as good as a regular degree</f>
        <v>#NAME?</v>
      </c>
      <c r="BD754" t="s">
        <v>139</v>
      </c>
      <c r="BE754">
        <v>0</v>
      </c>
      <c r="BF754">
        <v>1</v>
      </c>
      <c r="BG754">
        <v>0</v>
      </c>
      <c r="BH754">
        <v>0</v>
      </c>
      <c r="BI754">
        <v>0</v>
      </c>
      <c r="BJ754">
        <v>0</v>
      </c>
      <c r="BK754">
        <v>0</v>
      </c>
      <c r="BL754">
        <v>0</v>
      </c>
      <c r="BM754" s="2" t="s">
        <v>2154</v>
      </c>
      <c r="BN754" t="s">
        <v>107</v>
      </c>
      <c r="BQ754" t="e">
        <f ca="1">- Cannot afford The courses - Donâ€™t know how to _xludf.find/enroll in a suitable program</f>
        <v>#NAME?</v>
      </c>
      <c r="BR754">
        <v>0</v>
      </c>
      <c r="BS754">
        <v>0</v>
      </c>
      <c r="BT754">
        <v>0</v>
      </c>
      <c r="BU754">
        <v>1</v>
      </c>
      <c r="BV754">
        <v>1</v>
      </c>
      <c r="BW754">
        <v>0</v>
      </c>
      <c r="BX754" t="s">
        <v>108</v>
      </c>
      <c r="BY754" t="s">
        <v>199</v>
      </c>
      <c r="BZ754">
        <v>1</v>
      </c>
      <c r="CA754">
        <v>0</v>
      </c>
      <c r="CB754">
        <v>0</v>
      </c>
      <c r="CC754">
        <v>0</v>
      </c>
      <c r="CD754">
        <v>1</v>
      </c>
      <c r="CE754" t="e">
        <f ca="1">- Facebook groups/pages  - Teachers</f>
        <v>#NAME?</v>
      </c>
      <c r="CF754">
        <v>0</v>
      </c>
      <c r="CG754">
        <v>0</v>
      </c>
      <c r="CH754">
        <v>1</v>
      </c>
      <c r="CI754">
        <v>0</v>
      </c>
      <c r="CJ754">
        <v>0</v>
      </c>
      <c r="CK754">
        <v>1</v>
      </c>
      <c r="CL754">
        <v>0</v>
      </c>
      <c r="CN754" t="s">
        <v>109</v>
      </c>
      <c r="CO754" t="s">
        <v>110</v>
      </c>
      <c r="CP754" t="s">
        <v>111</v>
      </c>
      <c r="CQ754">
        <v>4294865</v>
      </c>
      <c r="CR754" t="s">
        <v>2155</v>
      </c>
      <c r="CS754" t="s">
        <v>2156</v>
      </c>
      <c r="CT754">
        <v>754</v>
      </c>
    </row>
    <row r="755" spans="1:98">
      <c r="A755">
        <v>754</v>
      </c>
      <c r="B755" t="s">
        <v>221</v>
      </c>
      <c r="C755">
        <v>27</v>
      </c>
      <c r="D755" t="s">
        <v>98</v>
      </c>
      <c r="E755" t="s">
        <v>177</v>
      </c>
      <c r="F755" t="s">
        <v>157</v>
      </c>
      <c r="G755" t="s">
        <v>207</v>
      </c>
      <c r="J755" t="s">
        <v>139</v>
      </c>
      <c r="K755">
        <v>1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T755" t="s">
        <v>2157</v>
      </c>
      <c r="X755" t="s">
        <v>394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1</v>
      </c>
      <c r="AG755" t="s">
        <v>128</v>
      </c>
      <c r="AH755" t="s">
        <v>426</v>
      </c>
      <c r="AI755">
        <v>0</v>
      </c>
      <c r="AJ755">
        <v>1</v>
      </c>
      <c r="AK755">
        <v>0</v>
      </c>
      <c r="AL755">
        <v>1</v>
      </c>
      <c r="AM755">
        <v>0</v>
      </c>
      <c r="AN755">
        <v>1</v>
      </c>
      <c r="AO755">
        <v>0</v>
      </c>
      <c r="AP755">
        <v>1</v>
      </c>
      <c r="BA755" t="s">
        <v>107</v>
      </c>
      <c r="BB755" t="e">
        <f ca="1">- Very Useful _xludf.and provides a job opportunity _xludf.right away.</f>
        <v>#NAME?</v>
      </c>
      <c r="BD755" t="e">
        <f ca="1">- Project Management / Accountancy - Nursing / medical care</f>
        <v>#NAME?</v>
      </c>
      <c r="BE755">
        <v>0</v>
      </c>
      <c r="BF755">
        <v>0</v>
      </c>
      <c r="BG755">
        <v>1</v>
      </c>
      <c r="BH755">
        <v>0</v>
      </c>
      <c r="BI755">
        <v>1</v>
      </c>
      <c r="BJ755">
        <v>0</v>
      </c>
      <c r="BK755">
        <v>0</v>
      </c>
      <c r="BL755">
        <v>0</v>
      </c>
      <c r="BN755" t="s">
        <v>107</v>
      </c>
      <c r="BQ755" t="e">
        <f ca="1">- Do _xludf.not _xludf.count towards a recognized qualification - Donâ€™t know how to _xludf.find/enroll in a suitable program</f>
        <v>#NAME?</v>
      </c>
      <c r="BR755">
        <v>0</v>
      </c>
      <c r="BS755">
        <v>1</v>
      </c>
      <c r="BT755">
        <v>0</v>
      </c>
      <c r="BU755">
        <v>1</v>
      </c>
      <c r="BV755">
        <v>0</v>
      </c>
      <c r="BW755">
        <v>0</v>
      </c>
      <c r="BX755" t="s">
        <v>179</v>
      </c>
      <c r="BY755" t="e">
        <f ca="1">- Useful but _xludf.not as good as going to university</f>
        <v>#NAME?</v>
      </c>
      <c r="BZ755">
        <v>1</v>
      </c>
      <c r="CA755">
        <v>0</v>
      </c>
      <c r="CB755">
        <v>0</v>
      </c>
      <c r="CC755">
        <v>0</v>
      </c>
      <c r="CD755">
        <v>0</v>
      </c>
      <c r="CE755" t="e">
        <f ca="1">- Facebook groups/pages  - Friends</f>
        <v>#NAME?</v>
      </c>
      <c r="CF755">
        <v>1</v>
      </c>
      <c r="CG755">
        <v>0</v>
      </c>
      <c r="CH755">
        <v>0</v>
      </c>
      <c r="CI755">
        <v>0</v>
      </c>
      <c r="CJ755">
        <v>0</v>
      </c>
      <c r="CK755">
        <v>1</v>
      </c>
      <c r="CL755">
        <v>0</v>
      </c>
      <c r="CN755" t="s">
        <v>109</v>
      </c>
      <c r="CO755" t="s">
        <v>110</v>
      </c>
      <c r="CP755" t="s">
        <v>111</v>
      </c>
      <c r="CQ755">
        <v>4294971</v>
      </c>
      <c r="CR755" t="s">
        <v>2158</v>
      </c>
      <c r="CS755" t="s">
        <v>2159</v>
      </c>
      <c r="CT755">
        <v>755</v>
      </c>
    </row>
    <row r="756" spans="1:98">
      <c r="A756">
        <v>755</v>
      </c>
      <c r="B756" t="s">
        <v>97</v>
      </c>
      <c r="C756">
        <v>23</v>
      </c>
      <c r="D756" t="s">
        <v>98</v>
      </c>
      <c r="E756" t="s">
        <v>162</v>
      </c>
      <c r="F756" t="s">
        <v>183</v>
      </c>
      <c r="G756" t="s">
        <v>117</v>
      </c>
      <c r="J756" t="s">
        <v>1020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1</v>
      </c>
      <c r="Q756">
        <v>0</v>
      </c>
      <c r="R756">
        <v>1</v>
      </c>
      <c r="X756" t="s">
        <v>209</v>
      </c>
      <c r="Y756">
        <v>0</v>
      </c>
      <c r="Z756">
        <v>0</v>
      </c>
      <c r="AA756">
        <v>0</v>
      </c>
      <c r="AB756">
        <v>1</v>
      </c>
      <c r="AC756">
        <v>0</v>
      </c>
      <c r="AD756">
        <v>1</v>
      </c>
      <c r="AE756">
        <v>0</v>
      </c>
      <c r="AG756" t="s">
        <v>120</v>
      </c>
      <c r="AH756" t="s">
        <v>139</v>
      </c>
      <c r="AI756">
        <v>0</v>
      </c>
      <c r="AJ756">
        <v>0</v>
      </c>
      <c r="AK756">
        <v>1</v>
      </c>
      <c r="AL756">
        <v>0</v>
      </c>
      <c r="AM756">
        <v>0</v>
      </c>
      <c r="AN756">
        <v>0</v>
      </c>
      <c r="AO756">
        <v>0</v>
      </c>
      <c r="AP756">
        <v>0</v>
      </c>
      <c r="AQ756" t="s">
        <v>204</v>
      </c>
      <c r="BA756" t="s">
        <v>107</v>
      </c>
      <c r="BB756" t="e">
        <f ca="1">- Useful but _xludf.not as good as a regular degree</f>
        <v>#NAME?</v>
      </c>
      <c r="BD756" t="e">
        <f ca="1">- Tourism / Restaurant _xludf.and hotel Management - Nursing / medical care</f>
        <v>#NAME?</v>
      </c>
      <c r="BE756">
        <v>0</v>
      </c>
      <c r="BF756">
        <v>0</v>
      </c>
      <c r="BG756">
        <v>0</v>
      </c>
      <c r="BH756">
        <v>1</v>
      </c>
      <c r="BI756">
        <v>1</v>
      </c>
      <c r="BJ756">
        <v>0</v>
      </c>
      <c r="BK756">
        <v>0</v>
      </c>
      <c r="BL756">
        <v>0</v>
      </c>
      <c r="BN756" t="s">
        <v>107</v>
      </c>
      <c r="BQ756" t="e">
        <f ca="1">- No internet connection / computer - Do _xludf.not _xludf.count towards a recognized qualification - Cannot afford The courses</f>
        <v>#NAME?</v>
      </c>
      <c r="BR756">
        <v>0</v>
      </c>
      <c r="BS756">
        <v>1</v>
      </c>
      <c r="BT756">
        <v>1</v>
      </c>
      <c r="BU756">
        <v>0</v>
      </c>
      <c r="BV756">
        <v>1</v>
      </c>
      <c r="BW756">
        <v>0</v>
      </c>
      <c r="BX756" t="s">
        <v>257</v>
      </c>
      <c r="BY756" t="s">
        <v>199</v>
      </c>
      <c r="BZ756">
        <v>1</v>
      </c>
      <c r="CA756">
        <v>0</v>
      </c>
      <c r="CB756">
        <v>0</v>
      </c>
      <c r="CC756">
        <v>0</v>
      </c>
      <c r="CD756">
        <v>1</v>
      </c>
      <c r="CE756" t="e">
        <f ca="1">- Facebook groups/pages  - Teachers</f>
        <v>#NAME?</v>
      </c>
      <c r="CF756">
        <v>0</v>
      </c>
      <c r="CG756">
        <v>0</v>
      </c>
      <c r="CH756">
        <v>1</v>
      </c>
      <c r="CI756">
        <v>0</v>
      </c>
      <c r="CJ756">
        <v>0</v>
      </c>
      <c r="CK756">
        <v>1</v>
      </c>
      <c r="CL756">
        <v>0</v>
      </c>
      <c r="CN756" t="s">
        <v>109</v>
      </c>
      <c r="CO756" t="s">
        <v>110</v>
      </c>
      <c r="CP756" t="s">
        <v>111</v>
      </c>
      <c r="CQ756">
        <v>4295025</v>
      </c>
      <c r="CR756" t="s">
        <v>2160</v>
      </c>
      <c r="CS756" t="s">
        <v>2161</v>
      </c>
      <c r="CT756">
        <v>756</v>
      </c>
    </row>
    <row r="757" spans="1:98">
      <c r="A757">
        <v>756</v>
      </c>
      <c r="B757" t="s">
        <v>97</v>
      </c>
      <c r="C757">
        <v>22</v>
      </c>
      <c r="D757" t="s">
        <v>98</v>
      </c>
      <c r="E757" t="s">
        <v>177</v>
      </c>
      <c r="F757" t="s">
        <v>169</v>
      </c>
      <c r="G757" t="s">
        <v>117</v>
      </c>
      <c r="J757" t="s">
        <v>506</v>
      </c>
      <c r="K757">
        <v>0</v>
      </c>
      <c r="L757">
        <v>0</v>
      </c>
      <c r="M757">
        <v>0</v>
      </c>
      <c r="N757">
        <v>1</v>
      </c>
      <c r="O757">
        <v>0</v>
      </c>
      <c r="P757">
        <v>1</v>
      </c>
      <c r="Q757">
        <v>0</v>
      </c>
      <c r="R757">
        <v>0</v>
      </c>
      <c r="X757" t="s">
        <v>127</v>
      </c>
      <c r="Y757">
        <v>0</v>
      </c>
      <c r="Z757">
        <v>0</v>
      </c>
      <c r="AA757">
        <v>0</v>
      </c>
      <c r="AB757">
        <v>1</v>
      </c>
      <c r="AC757">
        <v>0</v>
      </c>
      <c r="AD757">
        <v>0</v>
      </c>
      <c r="AE757">
        <v>0</v>
      </c>
      <c r="AG757" t="s">
        <v>120</v>
      </c>
      <c r="AH757" t="s">
        <v>129</v>
      </c>
      <c r="AI757">
        <v>0</v>
      </c>
      <c r="AJ757">
        <v>1</v>
      </c>
      <c r="AK757">
        <v>0</v>
      </c>
      <c r="AL757">
        <v>0</v>
      </c>
      <c r="AM757">
        <v>0</v>
      </c>
      <c r="AN757">
        <v>0</v>
      </c>
      <c r="AO757">
        <v>0</v>
      </c>
      <c r="AP757">
        <v>0</v>
      </c>
      <c r="BA757" t="s">
        <v>106</v>
      </c>
      <c r="BB757" t="e">
        <f ca="1">- Useful but _xludf.not as good as a regular degree</f>
        <v>#NAME?</v>
      </c>
      <c r="BD757" t="e">
        <f ca="1">- Tourism / Restaurant _xludf.and hotel Management - Nursing / medical care</f>
        <v>#NAME?</v>
      </c>
      <c r="BE757">
        <v>0</v>
      </c>
      <c r="BF757">
        <v>0</v>
      </c>
      <c r="BG757">
        <v>0</v>
      </c>
      <c r="BH757">
        <v>1</v>
      </c>
      <c r="BI757">
        <v>1</v>
      </c>
      <c r="BJ757">
        <v>0</v>
      </c>
      <c r="BK757">
        <v>0</v>
      </c>
      <c r="BL757">
        <v>0</v>
      </c>
      <c r="BN757" t="s">
        <v>107</v>
      </c>
      <c r="BQ757" t="e">
        <f ca="1">- Do _xludf.not _xludf.count towards a recognized qualification - Donâ€™t know how to _xludf.find/enroll in a suitable program</f>
        <v>#NAME?</v>
      </c>
      <c r="BR757">
        <v>0</v>
      </c>
      <c r="BS757">
        <v>1</v>
      </c>
      <c r="BT757">
        <v>0</v>
      </c>
      <c r="BU757">
        <v>1</v>
      </c>
      <c r="BV757">
        <v>0</v>
      </c>
      <c r="BW757">
        <v>0</v>
      </c>
      <c r="BX757" t="s">
        <v>108</v>
      </c>
      <c r="BY757" t="e">
        <f ca="1">- _xludf.not worth The _xludf.time _xludf.or money spent on it</f>
        <v>#NAME?</v>
      </c>
      <c r="BZ757">
        <v>0</v>
      </c>
      <c r="CA757">
        <v>1</v>
      </c>
      <c r="CB757">
        <v>0</v>
      </c>
      <c r="CC757">
        <v>0</v>
      </c>
      <c r="CD757">
        <v>0</v>
      </c>
      <c r="CE757" t="e">
        <f ca="1">- Friends - Teachers</f>
        <v>#NAME?</v>
      </c>
      <c r="CF757">
        <v>1</v>
      </c>
      <c r="CG757">
        <v>0</v>
      </c>
      <c r="CH757">
        <v>1</v>
      </c>
      <c r="CI757">
        <v>0</v>
      </c>
      <c r="CJ757">
        <v>0</v>
      </c>
      <c r="CK757">
        <v>0</v>
      </c>
      <c r="CL757">
        <v>0</v>
      </c>
      <c r="CN757" t="s">
        <v>109</v>
      </c>
      <c r="CO757" t="s">
        <v>110</v>
      </c>
      <c r="CP757" t="s">
        <v>111</v>
      </c>
      <c r="CQ757">
        <v>4295174</v>
      </c>
      <c r="CR757" t="s">
        <v>2162</v>
      </c>
      <c r="CS757" t="s">
        <v>2163</v>
      </c>
      <c r="CT757">
        <v>757</v>
      </c>
    </row>
    <row r="758" spans="1:98">
      <c r="A758">
        <v>757</v>
      </c>
      <c r="B758" t="s">
        <v>97</v>
      </c>
      <c r="C758">
        <v>21</v>
      </c>
      <c r="D758" t="s">
        <v>115</v>
      </c>
      <c r="E758" t="s">
        <v>133</v>
      </c>
      <c r="F758" t="s">
        <v>125</v>
      </c>
      <c r="G758" t="s">
        <v>117</v>
      </c>
      <c r="J758" t="s">
        <v>2164</v>
      </c>
      <c r="K758">
        <v>0</v>
      </c>
      <c r="L758">
        <v>0</v>
      </c>
      <c r="M758">
        <v>1</v>
      </c>
      <c r="N758">
        <v>1</v>
      </c>
      <c r="O758">
        <v>0</v>
      </c>
      <c r="P758">
        <v>0</v>
      </c>
      <c r="Q758">
        <v>1</v>
      </c>
      <c r="R758">
        <v>0</v>
      </c>
      <c r="X758" t="s">
        <v>136</v>
      </c>
      <c r="Y758">
        <v>0</v>
      </c>
      <c r="Z758">
        <v>0</v>
      </c>
      <c r="AA758">
        <v>0</v>
      </c>
      <c r="AB758">
        <v>1</v>
      </c>
      <c r="AC758">
        <v>1</v>
      </c>
      <c r="AD758">
        <v>0</v>
      </c>
      <c r="AE758">
        <v>0</v>
      </c>
      <c r="AG758" t="s">
        <v>137</v>
      </c>
      <c r="AH758" t="s">
        <v>216</v>
      </c>
      <c r="AI758">
        <v>0</v>
      </c>
      <c r="AJ758">
        <v>1</v>
      </c>
      <c r="AK758">
        <v>0</v>
      </c>
      <c r="AL758">
        <v>0</v>
      </c>
      <c r="AM758">
        <v>0</v>
      </c>
      <c r="AN758">
        <v>0</v>
      </c>
      <c r="AO758">
        <v>0</v>
      </c>
      <c r="AP758">
        <v>1</v>
      </c>
      <c r="BA758" t="s">
        <v>106</v>
      </c>
      <c r="BB758" t="e">
        <f ca="1">- Very Useful _xludf.and provides a job opportunity _xludf.right away.</f>
        <v>#NAME?</v>
      </c>
      <c r="BD758" t="e">
        <f ca="1">- Mechanics _xludf.and machinery- Project Management / Accountancy - Tourism / Restaurant _xludf.and hotel Management - Nursing / medical care</f>
        <v>#NAME?</v>
      </c>
      <c r="BE758">
        <v>0</v>
      </c>
      <c r="BF758">
        <v>0</v>
      </c>
      <c r="BG758">
        <v>1</v>
      </c>
      <c r="BH758">
        <v>1</v>
      </c>
      <c r="BI758">
        <v>1</v>
      </c>
      <c r="BJ758">
        <v>0</v>
      </c>
      <c r="BK758">
        <v>1</v>
      </c>
      <c r="BL758">
        <v>0</v>
      </c>
      <c r="BN758" t="s">
        <v>107</v>
      </c>
      <c r="BQ758" t="e">
        <f ca="1">- Cannot afford The courses</f>
        <v>#NAME?</v>
      </c>
      <c r="BR758">
        <v>0</v>
      </c>
      <c r="BS758">
        <v>0</v>
      </c>
      <c r="BT758">
        <v>0</v>
      </c>
      <c r="BU758">
        <v>0</v>
      </c>
      <c r="BV758">
        <v>1</v>
      </c>
      <c r="BW758">
        <v>0</v>
      </c>
      <c r="BX758" t="s">
        <v>108</v>
      </c>
      <c r="BY758" t="s">
        <v>199</v>
      </c>
      <c r="BZ758">
        <v>1</v>
      </c>
      <c r="CA758">
        <v>0</v>
      </c>
      <c r="CB758">
        <v>0</v>
      </c>
      <c r="CC758">
        <v>0</v>
      </c>
      <c r="CD758">
        <v>1</v>
      </c>
      <c r="CE758" t="e">
        <f ca="1">- Al-Fanar Media - Facebook groups/pages</f>
        <v>#NAME?</v>
      </c>
      <c r="CF758">
        <v>0</v>
      </c>
      <c r="CG758">
        <v>0</v>
      </c>
      <c r="CH758">
        <v>0</v>
      </c>
      <c r="CI758">
        <v>1</v>
      </c>
      <c r="CJ758">
        <v>0</v>
      </c>
      <c r="CK758">
        <v>1</v>
      </c>
      <c r="CL758">
        <v>0</v>
      </c>
      <c r="CN758" t="s">
        <v>109</v>
      </c>
      <c r="CO758" t="s">
        <v>110</v>
      </c>
      <c r="CP758" t="s">
        <v>111</v>
      </c>
      <c r="CQ758">
        <v>4295470</v>
      </c>
      <c r="CR758" t="s">
        <v>2165</v>
      </c>
      <c r="CS758" t="s">
        <v>2166</v>
      </c>
      <c r="CT758">
        <v>758</v>
      </c>
    </row>
    <row r="759" spans="1:98">
      <c r="A759">
        <v>758</v>
      </c>
      <c r="B759" t="s">
        <v>245</v>
      </c>
      <c r="C759">
        <v>30</v>
      </c>
      <c r="D759" t="s">
        <v>115</v>
      </c>
      <c r="E759" t="s">
        <v>177</v>
      </c>
      <c r="F759" t="s">
        <v>183</v>
      </c>
      <c r="G759" t="s">
        <v>117</v>
      </c>
      <c r="J759" t="s">
        <v>139</v>
      </c>
      <c r="K759">
        <v>1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T759" t="s">
        <v>215</v>
      </c>
      <c r="X759" t="s">
        <v>327</v>
      </c>
      <c r="Y759">
        <v>0</v>
      </c>
      <c r="Z759">
        <v>1</v>
      </c>
      <c r="AA759">
        <v>0</v>
      </c>
      <c r="AB759">
        <v>0</v>
      </c>
      <c r="AC759">
        <v>0</v>
      </c>
      <c r="AD759">
        <v>0</v>
      </c>
      <c r="AE759">
        <v>0</v>
      </c>
      <c r="AG759" t="s">
        <v>120</v>
      </c>
      <c r="AH759" t="s">
        <v>184</v>
      </c>
      <c r="AI759">
        <v>1</v>
      </c>
      <c r="AJ759">
        <v>0</v>
      </c>
      <c r="AK759">
        <v>0</v>
      </c>
      <c r="AL759">
        <v>0</v>
      </c>
      <c r="AM759">
        <v>0</v>
      </c>
      <c r="AN759">
        <v>0</v>
      </c>
      <c r="AO759">
        <v>0</v>
      </c>
      <c r="AP759">
        <v>0</v>
      </c>
      <c r="AR759" t="s">
        <v>106</v>
      </c>
      <c r="AS759" t="e">
        <f ca="1">- Cannot contact public servants _xludf.or Teachers - Have to go in person but can _xludf.not go _xludf.for security reasons</f>
        <v>#NAME?</v>
      </c>
      <c r="AT759">
        <v>0</v>
      </c>
      <c r="AU759">
        <v>1</v>
      </c>
      <c r="AV759">
        <v>1</v>
      </c>
      <c r="AW759">
        <v>0</v>
      </c>
      <c r="AX759">
        <v>0</v>
      </c>
      <c r="AY759">
        <v>0</v>
      </c>
      <c r="BA759" t="s">
        <v>107</v>
      </c>
      <c r="BB759" t="e">
        <f ca="1">- Very Useful _xludf.and provides a job opportunity _xludf.right away.</f>
        <v>#NAME?</v>
      </c>
      <c r="BD759" t="e">
        <f ca="1">- Construction (builder, carpenter, electrician, blacksmith) Agriculture</f>
        <v>#NAME?</v>
      </c>
      <c r="BE759">
        <v>0</v>
      </c>
      <c r="BF759">
        <v>0</v>
      </c>
      <c r="BG759">
        <v>0</v>
      </c>
      <c r="BH759">
        <v>0</v>
      </c>
      <c r="BI759">
        <v>0</v>
      </c>
      <c r="BJ759">
        <v>1</v>
      </c>
      <c r="BK759">
        <v>0</v>
      </c>
      <c r="BL759">
        <v>1</v>
      </c>
      <c r="BN759" t="s">
        <v>107</v>
      </c>
      <c r="BQ759" t="e">
        <f ca="1">- Do _xludf.not _xludf.count towards a recognized qualification</f>
        <v>#NAME?</v>
      </c>
      <c r="BR759">
        <v>0</v>
      </c>
      <c r="BS759">
        <v>1</v>
      </c>
      <c r="BT759">
        <v>0</v>
      </c>
      <c r="BU759">
        <v>0</v>
      </c>
      <c r="BV759">
        <v>0</v>
      </c>
      <c r="BW759">
        <v>0</v>
      </c>
      <c r="BX759" t="s">
        <v>108</v>
      </c>
      <c r="BY759" t="e">
        <f ca="1">- Useful but _xludf.not as good as going to university  - Difficult to access</f>
        <v>#NAME?</v>
      </c>
      <c r="BZ759">
        <v>1</v>
      </c>
      <c r="CA759">
        <v>0</v>
      </c>
      <c r="CB759">
        <v>0</v>
      </c>
      <c r="CC759">
        <v>1</v>
      </c>
      <c r="CD759">
        <v>0</v>
      </c>
      <c r="CE759" t="e">
        <f ca="1">- Friends</f>
        <v>#NAME?</v>
      </c>
      <c r="CF759">
        <v>1</v>
      </c>
      <c r="CG759">
        <v>0</v>
      </c>
      <c r="CH759">
        <v>0</v>
      </c>
      <c r="CI759">
        <v>0</v>
      </c>
      <c r="CJ759">
        <v>0</v>
      </c>
      <c r="CK759">
        <v>0</v>
      </c>
      <c r="CL759">
        <v>0</v>
      </c>
      <c r="CN759" t="s">
        <v>109</v>
      </c>
      <c r="CO759" t="s">
        <v>110</v>
      </c>
      <c r="CP759" t="s">
        <v>111</v>
      </c>
      <c r="CQ759">
        <v>4295779</v>
      </c>
      <c r="CR759" t="s">
        <v>2167</v>
      </c>
      <c r="CS759" t="s">
        <v>2168</v>
      </c>
      <c r="CT759">
        <v>759</v>
      </c>
    </row>
    <row r="760" spans="1:98">
      <c r="A760">
        <v>759</v>
      </c>
      <c r="B760" t="s">
        <v>2169</v>
      </c>
      <c r="C760">
        <v>19</v>
      </c>
      <c r="D760" t="s">
        <v>115</v>
      </c>
      <c r="E760" t="s">
        <v>156</v>
      </c>
      <c r="F760" t="s">
        <v>169</v>
      </c>
      <c r="G760" t="s">
        <v>207</v>
      </c>
      <c r="J760" t="s">
        <v>1261</v>
      </c>
      <c r="K760">
        <v>0</v>
      </c>
      <c r="L760">
        <v>0</v>
      </c>
      <c r="M760">
        <v>0</v>
      </c>
      <c r="N760">
        <v>1</v>
      </c>
      <c r="O760">
        <v>0</v>
      </c>
      <c r="P760">
        <v>0</v>
      </c>
      <c r="Q760">
        <v>1</v>
      </c>
      <c r="R760">
        <v>1</v>
      </c>
      <c r="X760" t="s">
        <v>308</v>
      </c>
      <c r="Y760">
        <v>0</v>
      </c>
      <c r="Z760">
        <v>0</v>
      </c>
      <c r="AA760">
        <v>0</v>
      </c>
      <c r="AB760">
        <v>0</v>
      </c>
      <c r="AC760">
        <v>1</v>
      </c>
      <c r="AD760">
        <v>0</v>
      </c>
      <c r="AE760">
        <v>0</v>
      </c>
      <c r="AG760" t="s">
        <v>128</v>
      </c>
      <c r="AH760" t="s">
        <v>129</v>
      </c>
      <c r="AI760">
        <v>0</v>
      </c>
      <c r="AJ760">
        <v>1</v>
      </c>
      <c r="AK760">
        <v>0</v>
      </c>
      <c r="AL760">
        <v>0</v>
      </c>
      <c r="AM760">
        <v>0</v>
      </c>
      <c r="AN760">
        <v>0</v>
      </c>
      <c r="AO760">
        <v>0</v>
      </c>
      <c r="AP760">
        <v>0</v>
      </c>
      <c r="BA760" t="s">
        <v>107</v>
      </c>
      <c r="BB760" t="e">
        <f ca="1">- Useful but _xludf.not as good as a regular degree</f>
        <v>#NAME?</v>
      </c>
      <c r="BD760" t="e">
        <f ca="1">- I am _xludf.not interested in vocational education</f>
        <v>#NAME?</v>
      </c>
      <c r="BE760">
        <v>1</v>
      </c>
      <c r="BF760">
        <v>0</v>
      </c>
      <c r="BG760">
        <v>0</v>
      </c>
      <c r="BH760">
        <v>0</v>
      </c>
      <c r="BI760">
        <v>0</v>
      </c>
      <c r="BJ760">
        <v>0</v>
      </c>
      <c r="BK760">
        <v>0</v>
      </c>
      <c r="BL760">
        <v>0</v>
      </c>
      <c r="BN760" t="s">
        <v>107</v>
      </c>
      <c r="BQ760" t="e">
        <f ca="1">- _xludf.not available in _xludf.Arabic</f>
        <v>#NAME?</v>
      </c>
      <c r="BR760">
        <v>0</v>
      </c>
      <c r="BS760">
        <v>0</v>
      </c>
      <c r="BT760">
        <v>0</v>
      </c>
      <c r="BU760">
        <v>0</v>
      </c>
      <c r="BV760">
        <v>0</v>
      </c>
      <c r="BW760">
        <v>1</v>
      </c>
      <c r="BX760" t="s">
        <v>108</v>
      </c>
      <c r="BY760" t="s">
        <v>199</v>
      </c>
      <c r="BZ760">
        <v>1</v>
      </c>
      <c r="CA760">
        <v>0</v>
      </c>
      <c r="CB760">
        <v>0</v>
      </c>
      <c r="CC760">
        <v>0</v>
      </c>
      <c r="CD760">
        <v>1</v>
      </c>
      <c r="CE760" t="e">
        <f ca="1">- Friends</f>
        <v>#NAME?</v>
      </c>
      <c r="CF760">
        <v>1</v>
      </c>
      <c r="CG760">
        <v>0</v>
      </c>
      <c r="CH760">
        <v>0</v>
      </c>
      <c r="CI760">
        <v>0</v>
      </c>
      <c r="CJ760">
        <v>0</v>
      </c>
      <c r="CK760">
        <v>0</v>
      </c>
      <c r="CL760">
        <v>0</v>
      </c>
      <c r="CN760" t="s">
        <v>109</v>
      </c>
      <c r="CO760" t="s">
        <v>110</v>
      </c>
      <c r="CP760" t="s">
        <v>111</v>
      </c>
      <c r="CQ760">
        <v>4295803</v>
      </c>
      <c r="CR760" t="s">
        <v>2170</v>
      </c>
      <c r="CS760" t="s">
        <v>2171</v>
      </c>
      <c r="CT760">
        <v>760</v>
      </c>
    </row>
    <row r="761" spans="1:98">
      <c r="A761">
        <v>760</v>
      </c>
      <c r="B761" t="s">
        <v>384</v>
      </c>
      <c r="C761">
        <v>22</v>
      </c>
      <c r="D761" t="s">
        <v>115</v>
      </c>
      <c r="E761" t="s">
        <v>177</v>
      </c>
      <c r="F761" t="s">
        <v>100</v>
      </c>
      <c r="G761" t="s">
        <v>117</v>
      </c>
      <c r="J761" t="s">
        <v>139</v>
      </c>
      <c r="K761">
        <v>1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T761" t="s">
        <v>1496</v>
      </c>
      <c r="X761" t="s">
        <v>263</v>
      </c>
      <c r="Y761">
        <v>1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G761" t="s">
        <v>128</v>
      </c>
      <c r="AH761" t="s">
        <v>216</v>
      </c>
      <c r="AI761">
        <v>0</v>
      </c>
      <c r="AJ761">
        <v>1</v>
      </c>
      <c r="AK761">
        <v>0</v>
      </c>
      <c r="AL761">
        <v>0</v>
      </c>
      <c r="AM761">
        <v>0</v>
      </c>
      <c r="AN761">
        <v>0</v>
      </c>
      <c r="AO761">
        <v>0</v>
      </c>
      <c r="AP761">
        <v>1</v>
      </c>
      <c r="BA761" t="s">
        <v>107</v>
      </c>
      <c r="BB761" t="e">
        <f ca="1">- Useful but _xludf.not as good as a regular degree</f>
        <v>#NAME?</v>
      </c>
      <c r="BD761" t="e">
        <f ca="1">- Nursing / medical care</f>
        <v>#NAME?</v>
      </c>
      <c r="BE761">
        <v>0</v>
      </c>
      <c r="BF761">
        <v>0</v>
      </c>
      <c r="BG761">
        <v>0</v>
      </c>
      <c r="BH761">
        <v>0</v>
      </c>
      <c r="BI761">
        <v>1</v>
      </c>
      <c r="BJ761">
        <v>0</v>
      </c>
      <c r="BK761">
        <v>0</v>
      </c>
      <c r="BL761">
        <v>0</v>
      </c>
      <c r="BN761" t="s">
        <v>107</v>
      </c>
      <c r="BQ761" t="e">
        <f ca="1">- Do _xludf.not _xludf.count towards a recognized qualification - _xludf.not available in _xludf.Arabic</f>
        <v>#NAME?</v>
      </c>
      <c r="BR761">
        <v>0</v>
      </c>
      <c r="BS761">
        <v>1</v>
      </c>
      <c r="BT761">
        <v>0</v>
      </c>
      <c r="BU761">
        <v>0</v>
      </c>
      <c r="BV761">
        <v>0</v>
      </c>
      <c r="BW761">
        <v>1</v>
      </c>
      <c r="BX761" t="s">
        <v>108</v>
      </c>
      <c r="BY761" t="e">
        <f ca="1">- Useful but _xludf.not as good as going to university</f>
        <v>#NAME?</v>
      </c>
      <c r="BZ761">
        <v>1</v>
      </c>
      <c r="CA761">
        <v>0</v>
      </c>
      <c r="CB761">
        <v>0</v>
      </c>
      <c r="CC761">
        <v>0</v>
      </c>
      <c r="CD761">
        <v>0</v>
      </c>
      <c r="CE761" t="e">
        <f ca="1">- Facebook groups/pages</f>
        <v>#NAME?</v>
      </c>
      <c r="CF761">
        <v>0</v>
      </c>
      <c r="CG761">
        <v>0</v>
      </c>
      <c r="CH761">
        <v>0</v>
      </c>
      <c r="CI761">
        <v>0</v>
      </c>
      <c r="CJ761">
        <v>0</v>
      </c>
      <c r="CK761">
        <v>1</v>
      </c>
      <c r="CL761">
        <v>0</v>
      </c>
      <c r="CN761" t="s">
        <v>109</v>
      </c>
      <c r="CO761" t="s">
        <v>110</v>
      </c>
      <c r="CP761" t="s">
        <v>111</v>
      </c>
      <c r="CQ761">
        <v>4295871</v>
      </c>
      <c r="CR761" t="s">
        <v>2172</v>
      </c>
      <c r="CS761" t="s">
        <v>2173</v>
      </c>
      <c r="CT761">
        <v>761</v>
      </c>
    </row>
    <row r="762" spans="1:98">
      <c r="A762">
        <v>761</v>
      </c>
      <c r="B762" t="s">
        <v>97</v>
      </c>
      <c r="C762">
        <v>26</v>
      </c>
      <c r="D762" t="s">
        <v>115</v>
      </c>
      <c r="E762" t="s">
        <v>177</v>
      </c>
      <c r="F762" t="s">
        <v>169</v>
      </c>
      <c r="G762" t="s">
        <v>117</v>
      </c>
      <c r="J762" t="s">
        <v>356</v>
      </c>
      <c r="K762">
        <v>1</v>
      </c>
      <c r="L762">
        <v>0</v>
      </c>
      <c r="M762">
        <v>0</v>
      </c>
      <c r="N762">
        <v>1</v>
      </c>
      <c r="O762">
        <v>0</v>
      </c>
      <c r="P762">
        <v>0</v>
      </c>
      <c r="Q762">
        <v>0</v>
      </c>
      <c r="R762">
        <v>0</v>
      </c>
      <c r="T762" t="s">
        <v>1083</v>
      </c>
      <c r="X762" t="s">
        <v>136</v>
      </c>
      <c r="Y762">
        <v>0</v>
      </c>
      <c r="Z762">
        <v>0</v>
      </c>
      <c r="AA762">
        <v>0</v>
      </c>
      <c r="AB762">
        <v>1</v>
      </c>
      <c r="AC762">
        <v>1</v>
      </c>
      <c r="AD762">
        <v>0</v>
      </c>
      <c r="AE762">
        <v>0</v>
      </c>
      <c r="AG762" t="s">
        <v>120</v>
      </c>
      <c r="AH762" t="s">
        <v>129</v>
      </c>
      <c r="AI762">
        <v>0</v>
      </c>
      <c r="AJ762">
        <v>1</v>
      </c>
      <c r="AK762">
        <v>0</v>
      </c>
      <c r="AL762">
        <v>0</v>
      </c>
      <c r="AM762">
        <v>0</v>
      </c>
      <c r="AN762">
        <v>0</v>
      </c>
      <c r="AO762">
        <v>0</v>
      </c>
      <c r="AP762">
        <v>0</v>
      </c>
      <c r="BA762" t="s">
        <v>107</v>
      </c>
      <c r="BB762" t="e">
        <f ca="1">- Very Useful _xludf.and provides a job opportunity _xludf.right away.</f>
        <v>#NAME?</v>
      </c>
      <c r="BD762" t="e">
        <f ca="1">- Tourism / Restaurant _xludf.and hotel Management</f>
        <v>#NAME?</v>
      </c>
      <c r="BE762">
        <v>0</v>
      </c>
      <c r="BF762">
        <v>0</v>
      </c>
      <c r="BG762">
        <v>0</v>
      </c>
      <c r="BH762">
        <v>1</v>
      </c>
      <c r="BI762">
        <v>0</v>
      </c>
      <c r="BJ762">
        <v>0</v>
      </c>
      <c r="BK762">
        <v>0</v>
      </c>
      <c r="BL762">
        <v>0</v>
      </c>
      <c r="BN762" t="s">
        <v>107</v>
      </c>
      <c r="BQ762" t="e">
        <f ca="1">- Cannot afford The courses - Donâ€™t know how to _xludf.find/enroll in a suitable program</f>
        <v>#NAME?</v>
      </c>
      <c r="BR762">
        <v>0</v>
      </c>
      <c r="BS762">
        <v>0</v>
      </c>
      <c r="BT762">
        <v>0</v>
      </c>
      <c r="BU762">
        <v>1</v>
      </c>
      <c r="BV762">
        <v>1</v>
      </c>
      <c r="BW762">
        <v>0</v>
      </c>
      <c r="BX762" t="s">
        <v>179</v>
      </c>
      <c r="BY762" t="s">
        <v>199</v>
      </c>
      <c r="BZ762">
        <v>1</v>
      </c>
      <c r="CA762">
        <v>0</v>
      </c>
      <c r="CB762">
        <v>0</v>
      </c>
      <c r="CC762">
        <v>0</v>
      </c>
      <c r="CD762">
        <v>1</v>
      </c>
      <c r="CE762" t="e">
        <f ca="1">- DUBARAH - Friends</f>
        <v>#NAME?</v>
      </c>
      <c r="CF762">
        <v>1</v>
      </c>
      <c r="CG762">
        <v>1</v>
      </c>
      <c r="CH762">
        <v>0</v>
      </c>
      <c r="CI762">
        <v>0</v>
      </c>
      <c r="CJ762">
        <v>0</v>
      </c>
      <c r="CK762">
        <v>0</v>
      </c>
      <c r="CL762">
        <v>0</v>
      </c>
      <c r="CN762" t="s">
        <v>109</v>
      </c>
      <c r="CO762" t="s">
        <v>110</v>
      </c>
      <c r="CP762" t="s">
        <v>111</v>
      </c>
      <c r="CQ762">
        <v>4296170</v>
      </c>
      <c r="CR762" t="s">
        <v>2174</v>
      </c>
      <c r="CS762" t="s">
        <v>2175</v>
      </c>
      <c r="CT762">
        <v>762</v>
      </c>
    </row>
    <row r="763" spans="1:98">
      <c r="A763">
        <v>762</v>
      </c>
      <c r="B763" t="s">
        <v>192</v>
      </c>
      <c r="C763">
        <v>24</v>
      </c>
      <c r="D763" t="s">
        <v>98</v>
      </c>
      <c r="E763" t="s">
        <v>177</v>
      </c>
      <c r="F763" t="s">
        <v>183</v>
      </c>
      <c r="G763" t="s">
        <v>117</v>
      </c>
      <c r="J763" t="s">
        <v>145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1</v>
      </c>
      <c r="R763">
        <v>0</v>
      </c>
      <c r="X763" t="s">
        <v>2176</v>
      </c>
      <c r="Y763">
        <v>0</v>
      </c>
      <c r="Z763">
        <v>1</v>
      </c>
      <c r="AA763">
        <v>0</v>
      </c>
      <c r="AB763">
        <v>0</v>
      </c>
      <c r="AC763">
        <v>1</v>
      </c>
      <c r="AD763">
        <v>1</v>
      </c>
      <c r="AE763">
        <v>0</v>
      </c>
      <c r="AG763" t="s">
        <v>120</v>
      </c>
      <c r="AH763" t="s">
        <v>139</v>
      </c>
      <c r="AI763">
        <v>0</v>
      </c>
      <c r="AJ763">
        <v>0</v>
      </c>
      <c r="AK763">
        <v>1</v>
      </c>
      <c r="AL763">
        <v>0</v>
      </c>
      <c r="AM763">
        <v>0</v>
      </c>
      <c r="AN763">
        <v>0</v>
      </c>
      <c r="AO763">
        <v>0</v>
      </c>
      <c r="AP763">
        <v>0</v>
      </c>
      <c r="AQ763" t="s">
        <v>2177</v>
      </c>
      <c r="BA763" t="s">
        <v>106</v>
      </c>
      <c r="BB763" t="e">
        <f ca="1">- Very Useful _xludf.and provides a job opportunity _xludf.right away.</f>
        <v>#NAME?</v>
      </c>
      <c r="BD763" t="s">
        <v>139</v>
      </c>
      <c r="BE763">
        <v>0</v>
      </c>
      <c r="BF763">
        <v>1</v>
      </c>
      <c r="BG763">
        <v>0</v>
      </c>
      <c r="BH763">
        <v>0</v>
      </c>
      <c r="BI763">
        <v>0</v>
      </c>
      <c r="BJ763">
        <v>0</v>
      </c>
      <c r="BK763">
        <v>0</v>
      </c>
      <c r="BL763">
        <v>0</v>
      </c>
      <c r="BM763" s="2" t="s">
        <v>2178</v>
      </c>
      <c r="BN763" t="s">
        <v>107</v>
      </c>
      <c r="BQ763" t="e">
        <f ca="1">- Cannot afford The courses - Donâ€™t know how to _xludf.find/enroll in a suitable program</f>
        <v>#NAME?</v>
      </c>
      <c r="BR763">
        <v>0</v>
      </c>
      <c r="BS763">
        <v>0</v>
      </c>
      <c r="BT763">
        <v>0</v>
      </c>
      <c r="BU763">
        <v>1</v>
      </c>
      <c r="BV763">
        <v>1</v>
      </c>
      <c r="BW763">
        <v>0</v>
      </c>
      <c r="BX763" t="s">
        <v>108</v>
      </c>
      <c r="BY763" t="e">
        <f ca="1">- Too Difficult to study alone</f>
        <v>#NAME?</v>
      </c>
      <c r="BZ763">
        <v>0</v>
      </c>
      <c r="CA763">
        <v>0</v>
      </c>
      <c r="CB763">
        <v>0</v>
      </c>
      <c r="CC763">
        <v>0</v>
      </c>
      <c r="CD763">
        <v>1</v>
      </c>
      <c r="CE763" t="e">
        <f ca="1">- Al-Fanar Media - Facebook groups/pages</f>
        <v>#NAME?</v>
      </c>
      <c r="CF763">
        <v>0</v>
      </c>
      <c r="CG763">
        <v>0</v>
      </c>
      <c r="CH763">
        <v>0</v>
      </c>
      <c r="CI763">
        <v>1</v>
      </c>
      <c r="CJ763">
        <v>0</v>
      </c>
      <c r="CK763">
        <v>1</v>
      </c>
      <c r="CL763">
        <v>0</v>
      </c>
      <c r="CN763" t="s">
        <v>109</v>
      </c>
      <c r="CO763" t="s">
        <v>110</v>
      </c>
      <c r="CP763" t="s">
        <v>111</v>
      </c>
      <c r="CQ763">
        <v>4296231</v>
      </c>
      <c r="CR763" t="s">
        <v>2179</v>
      </c>
      <c r="CS763" t="s">
        <v>2180</v>
      </c>
      <c r="CT763">
        <v>763</v>
      </c>
    </row>
    <row r="764" spans="1:98">
      <c r="A764">
        <v>763</v>
      </c>
      <c r="B764" t="s">
        <v>114</v>
      </c>
      <c r="C764">
        <v>25</v>
      </c>
      <c r="D764" t="s">
        <v>115</v>
      </c>
      <c r="E764" t="s">
        <v>177</v>
      </c>
      <c r="F764" t="s">
        <v>157</v>
      </c>
      <c r="G764" t="s">
        <v>117</v>
      </c>
      <c r="J764" t="s">
        <v>492</v>
      </c>
      <c r="K764">
        <v>0</v>
      </c>
      <c r="L764">
        <v>0</v>
      </c>
      <c r="M764">
        <v>0</v>
      </c>
      <c r="N764">
        <v>0</v>
      </c>
      <c r="O764">
        <v>1</v>
      </c>
      <c r="P764">
        <v>1</v>
      </c>
      <c r="Q764">
        <v>0</v>
      </c>
      <c r="R764">
        <v>0</v>
      </c>
      <c r="X764" t="s">
        <v>209</v>
      </c>
      <c r="Y764">
        <v>0</v>
      </c>
      <c r="Z764">
        <v>0</v>
      </c>
      <c r="AA764">
        <v>0</v>
      </c>
      <c r="AB764">
        <v>1</v>
      </c>
      <c r="AC764">
        <v>0</v>
      </c>
      <c r="AD764">
        <v>1</v>
      </c>
      <c r="AE764">
        <v>0</v>
      </c>
      <c r="AG764" t="s">
        <v>120</v>
      </c>
      <c r="AH764" t="s">
        <v>1160</v>
      </c>
      <c r="AI764">
        <v>0</v>
      </c>
      <c r="AJ764">
        <v>0</v>
      </c>
      <c r="AK764">
        <v>0</v>
      </c>
      <c r="AL764">
        <v>0</v>
      </c>
      <c r="AM764">
        <v>0</v>
      </c>
      <c r="AN764">
        <v>1</v>
      </c>
      <c r="AO764">
        <v>0</v>
      </c>
      <c r="AP764">
        <v>1</v>
      </c>
      <c r="BA764" t="s">
        <v>107</v>
      </c>
      <c r="BB764" t="e">
        <f ca="1">- Very Useful _xludf.and provides a job opportunity _xludf.right away.</f>
        <v>#NAME?</v>
      </c>
      <c r="BD764" t="e">
        <f ca="1">- Construction (builder, carpenter, electrician, blacksmith) - Project Management / Accountancy</f>
        <v>#NAME?</v>
      </c>
      <c r="BE764">
        <v>0</v>
      </c>
      <c r="BF764">
        <v>0</v>
      </c>
      <c r="BG764">
        <v>1</v>
      </c>
      <c r="BH764">
        <v>0</v>
      </c>
      <c r="BI764">
        <v>0</v>
      </c>
      <c r="BJ764">
        <v>1</v>
      </c>
      <c r="BK764">
        <v>0</v>
      </c>
      <c r="BL764">
        <v>0</v>
      </c>
      <c r="BN764" t="s">
        <v>107</v>
      </c>
      <c r="BQ764" t="e">
        <f ca="1">- Cannot afford The courses - Donâ€™t know how to _xludf.find/enroll in a suitable program</f>
        <v>#NAME?</v>
      </c>
      <c r="BR764">
        <v>0</v>
      </c>
      <c r="BS764">
        <v>0</v>
      </c>
      <c r="BT764">
        <v>0</v>
      </c>
      <c r="BU764">
        <v>1</v>
      </c>
      <c r="BV764">
        <v>1</v>
      </c>
      <c r="BW764">
        <v>0</v>
      </c>
      <c r="BX764" t="s">
        <v>108</v>
      </c>
      <c r="BY764" t="e">
        <f ca="1">- _xludf.not worth The _xludf.time _xludf.or money spent on it - Useful but _xludf.not as good as going to university</f>
        <v>#NAME?</v>
      </c>
      <c r="BZ764">
        <v>1</v>
      </c>
      <c r="CA764">
        <v>1</v>
      </c>
      <c r="CB764">
        <v>0</v>
      </c>
      <c r="CC764">
        <v>0</v>
      </c>
      <c r="CD764">
        <v>0</v>
      </c>
      <c r="CE764" t="e">
        <f ca="1">- Facebook groups/pages  - Friends</f>
        <v>#NAME?</v>
      </c>
      <c r="CF764">
        <v>1</v>
      </c>
      <c r="CG764">
        <v>0</v>
      </c>
      <c r="CH764">
        <v>0</v>
      </c>
      <c r="CI764">
        <v>0</v>
      </c>
      <c r="CJ764">
        <v>0</v>
      </c>
      <c r="CK764">
        <v>1</v>
      </c>
      <c r="CL764">
        <v>0</v>
      </c>
      <c r="CN764" t="s">
        <v>109</v>
      </c>
      <c r="CO764" t="s">
        <v>110</v>
      </c>
      <c r="CP764" t="s">
        <v>111</v>
      </c>
      <c r="CQ764">
        <v>4296579</v>
      </c>
      <c r="CR764" t="s">
        <v>2181</v>
      </c>
      <c r="CS764" t="s">
        <v>2182</v>
      </c>
      <c r="CT764">
        <v>764</v>
      </c>
    </row>
    <row r="765" spans="1:98">
      <c r="A765">
        <v>764</v>
      </c>
      <c r="B765" t="s">
        <v>97</v>
      </c>
      <c r="C765">
        <v>26</v>
      </c>
      <c r="D765" t="s">
        <v>98</v>
      </c>
      <c r="E765" t="s">
        <v>177</v>
      </c>
      <c r="F765" t="s">
        <v>157</v>
      </c>
      <c r="G765" t="s">
        <v>117</v>
      </c>
      <c r="J765" t="s">
        <v>103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1</v>
      </c>
      <c r="Q765">
        <v>0</v>
      </c>
      <c r="R765">
        <v>0</v>
      </c>
      <c r="X765" t="s">
        <v>263</v>
      </c>
      <c r="Y765">
        <v>1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G765" t="s">
        <v>120</v>
      </c>
      <c r="AH765" t="s">
        <v>287</v>
      </c>
      <c r="AI765">
        <v>0</v>
      </c>
      <c r="AJ765">
        <v>0</v>
      </c>
      <c r="AK765">
        <v>0</v>
      </c>
      <c r="AL765">
        <v>0</v>
      </c>
      <c r="AM765">
        <v>0</v>
      </c>
      <c r="AN765">
        <v>1</v>
      </c>
      <c r="AO765">
        <v>1</v>
      </c>
      <c r="AP765">
        <v>0</v>
      </c>
      <c r="BA765" t="s">
        <v>107</v>
      </c>
      <c r="BB765" t="e">
        <f ca="1">- Useful but _xludf.not as good as a regular degree</f>
        <v>#NAME?</v>
      </c>
      <c r="BD765" t="e">
        <f ca="1">- Tourism / Restaurant _xludf.and hotel Management</f>
        <v>#NAME?</v>
      </c>
      <c r="BE765">
        <v>0</v>
      </c>
      <c r="BF765">
        <v>0</v>
      </c>
      <c r="BG765">
        <v>0</v>
      </c>
      <c r="BH765">
        <v>1</v>
      </c>
      <c r="BI765">
        <v>0</v>
      </c>
      <c r="BJ765">
        <v>0</v>
      </c>
      <c r="BK765">
        <v>0</v>
      </c>
      <c r="BL765">
        <v>0</v>
      </c>
      <c r="BN765" t="s">
        <v>107</v>
      </c>
      <c r="BQ765" t="e">
        <f ca="1">- Cannot afford The courses - Donâ€™t know how to _xludf.find/enroll in a suitable program</f>
        <v>#NAME?</v>
      </c>
      <c r="BR765">
        <v>0</v>
      </c>
      <c r="BS765">
        <v>0</v>
      </c>
      <c r="BT765">
        <v>0</v>
      </c>
      <c r="BU765">
        <v>1</v>
      </c>
      <c r="BV765">
        <v>1</v>
      </c>
      <c r="BW765">
        <v>0</v>
      </c>
      <c r="BX765" t="s">
        <v>108</v>
      </c>
      <c r="BY765" t="e">
        <f ca="1">- Useful but _xludf.not as good as going to university</f>
        <v>#NAME?</v>
      </c>
      <c r="BZ765">
        <v>1</v>
      </c>
      <c r="CA765">
        <v>0</v>
      </c>
      <c r="CB765">
        <v>0</v>
      </c>
      <c r="CC765">
        <v>0</v>
      </c>
      <c r="CD765">
        <v>0</v>
      </c>
      <c r="CE765" t="e">
        <f ca="1">- Friends</f>
        <v>#NAME?</v>
      </c>
      <c r="CF765">
        <v>1</v>
      </c>
      <c r="CG765">
        <v>0</v>
      </c>
      <c r="CH765">
        <v>0</v>
      </c>
      <c r="CI765">
        <v>0</v>
      </c>
      <c r="CJ765">
        <v>0</v>
      </c>
      <c r="CK765">
        <v>0</v>
      </c>
      <c r="CL765">
        <v>0</v>
      </c>
      <c r="CN765" t="s">
        <v>109</v>
      </c>
      <c r="CO765" t="s">
        <v>110</v>
      </c>
      <c r="CP765" t="s">
        <v>111</v>
      </c>
      <c r="CQ765">
        <v>4296581</v>
      </c>
      <c r="CR765" t="s">
        <v>2183</v>
      </c>
      <c r="CS765" t="s">
        <v>2184</v>
      </c>
      <c r="CT765">
        <v>765</v>
      </c>
    </row>
    <row r="766" spans="1:98">
      <c r="A766">
        <v>765</v>
      </c>
      <c r="B766" t="s">
        <v>214</v>
      </c>
      <c r="C766">
        <v>19</v>
      </c>
      <c r="D766" t="s">
        <v>115</v>
      </c>
      <c r="E766" t="s">
        <v>162</v>
      </c>
      <c r="F766" t="s">
        <v>169</v>
      </c>
      <c r="G766" t="s">
        <v>207</v>
      </c>
      <c r="J766" t="s">
        <v>139</v>
      </c>
      <c r="K766">
        <v>1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T766" t="s">
        <v>2185</v>
      </c>
      <c r="X766" t="s">
        <v>209</v>
      </c>
      <c r="Y766">
        <v>0</v>
      </c>
      <c r="Z766">
        <v>0</v>
      </c>
      <c r="AA766">
        <v>0</v>
      </c>
      <c r="AB766">
        <v>1</v>
      </c>
      <c r="AC766">
        <v>0</v>
      </c>
      <c r="AD766">
        <v>1</v>
      </c>
      <c r="AE766">
        <v>0</v>
      </c>
      <c r="AG766" t="s">
        <v>128</v>
      </c>
      <c r="AH766" t="s">
        <v>129</v>
      </c>
      <c r="AI766">
        <v>0</v>
      </c>
      <c r="AJ766">
        <v>1</v>
      </c>
      <c r="AK766">
        <v>0</v>
      </c>
      <c r="AL766">
        <v>0</v>
      </c>
      <c r="AM766">
        <v>0</v>
      </c>
      <c r="AN766">
        <v>0</v>
      </c>
      <c r="AO766">
        <v>0</v>
      </c>
      <c r="AP766">
        <v>0</v>
      </c>
      <c r="BA766" t="s">
        <v>107</v>
      </c>
      <c r="BB766" t="e">
        <f ca="1">- Useful but _xludf.not as good as a regular degree</f>
        <v>#NAME?</v>
      </c>
      <c r="BD766" t="e">
        <f ca="1">- Tourism / Restaurant _xludf.and hotel Management - Nursing / medical care</f>
        <v>#NAME?</v>
      </c>
      <c r="BE766">
        <v>0</v>
      </c>
      <c r="BF766">
        <v>0</v>
      </c>
      <c r="BG766">
        <v>0</v>
      </c>
      <c r="BH766">
        <v>1</v>
      </c>
      <c r="BI766">
        <v>1</v>
      </c>
      <c r="BJ766">
        <v>0</v>
      </c>
      <c r="BK766">
        <v>0</v>
      </c>
      <c r="BL766">
        <v>0</v>
      </c>
      <c r="BN766" t="s">
        <v>107</v>
      </c>
      <c r="BQ766" t="e">
        <f ca="1">- Do _xludf.not _xludf.count towards a recognized qualification - Donâ€™t know how to _xludf.find/enroll in a suitable program</f>
        <v>#NAME?</v>
      </c>
      <c r="BR766">
        <v>0</v>
      </c>
      <c r="BS766">
        <v>1</v>
      </c>
      <c r="BT766">
        <v>0</v>
      </c>
      <c r="BU766">
        <v>1</v>
      </c>
      <c r="BV766">
        <v>0</v>
      </c>
      <c r="BW766">
        <v>0</v>
      </c>
      <c r="BX766" t="s">
        <v>179</v>
      </c>
      <c r="BY766" t="e">
        <f ca="1">- Useful but _xludf.not as good as going to university</f>
        <v>#NAME?</v>
      </c>
      <c r="BZ766">
        <v>1</v>
      </c>
      <c r="CA766">
        <v>0</v>
      </c>
      <c r="CB766">
        <v>0</v>
      </c>
      <c r="CC766">
        <v>0</v>
      </c>
      <c r="CD766">
        <v>0</v>
      </c>
      <c r="CE766" t="s">
        <v>139</v>
      </c>
      <c r="CF766">
        <v>0</v>
      </c>
      <c r="CG766">
        <v>0</v>
      </c>
      <c r="CH766">
        <v>0</v>
      </c>
      <c r="CI766">
        <v>0</v>
      </c>
      <c r="CJ766">
        <v>0</v>
      </c>
      <c r="CK766">
        <v>0</v>
      </c>
      <c r="CL766">
        <v>1</v>
      </c>
      <c r="CM766" t="s">
        <v>2186</v>
      </c>
      <c r="CN766" t="s">
        <v>109</v>
      </c>
      <c r="CO766" t="s">
        <v>110</v>
      </c>
      <c r="CP766" t="s">
        <v>111</v>
      </c>
      <c r="CQ766">
        <v>4296776</v>
      </c>
      <c r="CR766" s="1" t="s">
        <v>2187</v>
      </c>
      <c r="CS766" t="s">
        <v>2188</v>
      </c>
      <c r="CT766">
        <v>766</v>
      </c>
    </row>
    <row r="767" spans="1:98">
      <c r="A767">
        <v>766</v>
      </c>
      <c r="B767" t="s">
        <v>214</v>
      </c>
      <c r="C767">
        <v>19</v>
      </c>
      <c r="D767" t="s">
        <v>98</v>
      </c>
      <c r="E767" t="s">
        <v>177</v>
      </c>
      <c r="F767" t="s">
        <v>169</v>
      </c>
      <c r="G767" t="s">
        <v>207</v>
      </c>
      <c r="J767" t="s">
        <v>126</v>
      </c>
      <c r="K767">
        <v>0</v>
      </c>
      <c r="L767">
        <v>0</v>
      </c>
      <c r="M767">
        <v>0</v>
      </c>
      <c r="N767">
        <v>0</v>
      </c>
      <c r="O767">
        <v>1</v>
      </c>
      <c r="P767">
        <v>0</v>
      </c>
      <c r="Q767">
        <v>1</v>
      </c>
      <c r="R767">
        <v>0</v>
      </c>
      <c r="X767" t="s">
        <v>136</v>
      </c>
      <c r="Y767">
        <v>0</v>
      </c>
      <c r="Z767">
        <v>0</v>
      </c>
      <c r="AA767">
        <v>0</v>
      </c>
      <c r="AB767">
        <v>1</v>
      </c>
      <c r="AC767">
        <v>1</v>
      </c>
      <c r="AD767">
        <v>0</v>
      </c>
      <c r="AE767">
        <v>0</v>
      </c>
      <c r="AG767" t="s">
        <v>104</v>
      </c>
      <c r="AH767" t="s">
        <v>129</v>
      </c>
      <c r="AI767">
        <v>0</v>
      </c>
      <c r="AJ767">
        <v>1</v>
      </c>
      <c r="AK767">
        <v>0</v>
      </c>
      <c r="AL767">
        <v>0</v>
      </c>
      <c r="AM767">
        <v>0</v>
      </c>
      <c r="AN767">
        <v>0</v>
      </c>
      <c r="AO767">
        <v>0</v>
      </c>
      <c r="AP767">
        <v>0</v>
      </c>
      <c r="BA767" t="s">
        <v>107</v>
      </c>
      <c r="BB767" t="e">
        <f ca="1">- Useful but _xludf.not as good as a regular degree</f>
        <v>#NAME?</v>
      </c>
      <c r="BD767" t="e">
        <f ca="1">- Mechanics _xludf.and machinery- Nursing / medical care</f>
        <v>#NAME?</v>
      </c>
      <c r="BE767">
        <v>0</v>
      </c>
      <c r="BF767">
        <v>0</v>
      </c>
      <c r="BG767">
        <v>0</v>
      </c>
      <c r="BH767">
        <v>0</v>
      </c>
      <c r="BI767">
        <v>1</v>
      </c>
      <c r="BJ767">
        <v>0</v>
      </c>
      <c r="BK767">
        <v>1</v>
      </c>
      <c r="BL767">
        <v>0</v>
      </c>
      <c r="BN767" t="s">
        <v>107</v>
      </c>
      <c r="BQ767" t="e">
        <f ca="1">- No internet connection / computer - Cannot afford The courses</f>
        <v>#NAME?</v>
      </c>
      <c r="BR767">
        <v>0</v>
      </c>
      <c r="BS767">
        <v>0</v>
      </c>
      <c r="BT767">
        <v>1</v>
      </c>
      <c r="BU767">
        <v>0</v>
      </c>
      <c r="BV767">
        <v>1</v>
      </c>
      <c r="BW767">
        <v>0</v>
      </c>
      <c r="BX767" t="s">
        <v>108</v>
      </c>
      <c r="BY767" t="e">
        <f ca="1">- Very Useful, as good as a regular degree</f>
        <v>#NAME?</v>
      </c>
      <c r="BZ767">
        <v>0</v>
      </c>
      <c r="CA767">
        <v>0</v>
      </c>
      <c r="CB767">
        <v>1</v>
      </c>
      <c r="CC767">
        <v>0</v>
      </c>
      <c r="CD767">
        <v>0</v>
      </c>
      <c r="CE767" t="e">
        <f ca="1">- Facebook groups/pages  - Friends - Teachers</f>
        <v>#NAME?</v>
      </c>
      <c r="CF767">
        <v>1</v>
      </c>
      <c r="CG767">
        <v>0</v>
      </c>
      <c r="CH767">
        <v>1</v>
      </c>
      <c r="CI767">
        <v>0</v>
      </c>
      <c r="CJ767">
        <v>0</v>
      </c>
      <c r="CK767">
        <v>1</v>
      </c>
      <c r="CL767">
        <v>0</v>
      </c>
      <c r="CN767" t="s">
        <v>109</v>
      </c>
      <c r="CO767" t="s">
        <v>110</v>
      </c>
      <c r="CP767" t="s">
        <v>111</v>
      </c>
      <c r="CQ767">
        <v>4297122</v>
      </c>
      <c r="CR767" t="s">
        <v>2189</v>
      </c>
      <c r="CS767" t="s">
        <v>2190</v>
      </c>
      <c r="CT767">
        <v>767</v>
      </c>
    </row>
    <row r="768" spans="1:98">
      <c r="A768">
        <v>767</v>
      </c>
      <c r="B768" t="s">
        <v>97</v>
      </c>
      <c r="C768">
        <v>26</v>
      </c>
      <c r="D768" t="s">
        <v>98</v>
      </c>
      <c r="E768" t="s">
        <v>177</v>
      </c>
      <c r="F768" t="s">
        <v>100</v>
      </c>
      <c r="G768" t="s">
        <v>117</v>
      </c>
      <c r="J768" t="s">
        <v>297</v>
      </c>
      <c r="K768">
        <v>0</v>
      </c>
      <c r="L768">
        <v>0</v>
      </c>
      <c r="M768">
        <v>0</v>
      </c>
      <c r="N768">
        <v>1</v>
      </c>
      <c r="O768">
        <v>0</v>
      </c>
      <c r="P768">
        <v>0</v>
      </c>
      <c r="Q768">
        <v>1</v>
      </c>
      <c r="R768">
        <v>0</v>
      </c>
      <c r="X768" t="s">
        <v>136</v>
      </c>
      <c r="Y768">
        <v>0</v>
      </c>
      <c r="Z768">
        <v>0</v>
      </c>
      <c r="AA768">
        <v>0</v>
      </c>
      <c r="AB768">
        <v>1</v>
      </c>
      <c r="AC768">
        <v>1</v>
      </c>
      <c r="AD768">
        <v>0</v>
      </c>
      <c r="AE768">
        <v>0</v>
      </c>
      <c r="AG768" t="s">
        <v>120</v>
      </c>
      <c r="AH768" t="s">
        <v>216</v>
      </c>
      <c r="AI768">
        <v>0</v>
      </c>
      <c r="AJ768">
        <v>1</v>
      </c>
      <c r="AK768">
        <v>0</v>
      </c>
      <c r="AL768">
        <v>0</v>
      </c>
      <c r="AM768">
        <v>0</v>
      </c>
      <c r="AN768">
        <v>0</v>
      </c>
      <c r="AO768">
        <v>0</v>
      </c>
      <c r="AP768">
        <v>1</v>
      </c>
      <c r="BA768" t="s">
        <v>107</v>
      </c>
      <c r="BB768" t="e">
        <f ca="1">- Useful but _xludf.not as good as a regular degree</f>
        <v>#NAME?</v>
      </c>
      <c r="BD768" t="e">
        <f ca="1">- Project Management / Accountancy - Nursing / medical care</f>
        <v>#NAME?</v>
      </c>
      <c r="BE768">
        <v>0</v>
      </c>
      <c r="BF768">
        <v>0</v>
      </c>
      <c r="BG768">
        <v>1</v>
      </c>
      <c r="BH768">
        <v>0</v>
      </c>
      <c r="BI768">
        <v>1</v>
      </c>
      <c r="BJ768">
        <v>0</v>
      </c>
      <c r="BK768">
        <v>0</v>
      </c>
      <c r="BL768">
        <v>0</v>
      </c>
      <c r="BN768" t="s">
        <v>107</v>
      </c>
      <c r="BQ768" t="e">
        <f ca="1">- Cannot afford The courses - Donâ€™t know how to _xludf.find/enroll in a suitable program</f>
        <v>#NAME?</v>
      </c>
      <c r="BR768">
        <v>0</v>
      </c>
      <c r="BS768">
        <v>0</v>
      </c>
      <c r="BT768">
        <v>0</v>
      </c>
      <c r="BU768">
        <v>1</v>
      </c>
      <c r="BV768">
        <v>1</v>
      </c>
      <c r="BW768">
        <v>0</v>
      </c>
      <c r="BX768" t="s">
        <v>179</v>
      </c>
      <c r="BY768" t="e">
        <f ca="1">- Useful but _xludf.not as good as going to university</f>
        <v>#NAME?</v>
      </c>
      <c r="BZ768">
        <v>1</v>
      </c>
      <c r="CA768">
        <v>0</v>
      </c>
      <c r="CB768">
        <v>0</v>
      </c>
      <c r="CC768">
        <v>0</v>
      </c>
      <c r="CD768">
        <v>0</v>
      </c>
      <c r="CE768" t="e">
        <f ca="1">- Al-Fanar Media</f>
        <v>#NAME?</v>
      </c>
      <c r="CF768">
        <v>0</v>
      </c>
      <c r="CG768">
        <v>0</v>
      </c>
      <c r="CH768">
        <v>0</v>
      </c>
      <c r="CI768">
        <v>1</v>
      </c>
      <c r="CJ768">
        <v>0</v>
      </c>
      <c r="CK768">
        <v>0</v>
      </c>
      <c r="CL768">
        <v>0</v>
      </c>
      <c r="CN768" t="s">
        <v>109</v>
      </c>
      <c r="CO768" t="s">
        <v>110</v>
      </c>
      <c r="CP768" t="s">
        <v>111</v>
      </c>
      <c r="CQ768">
        <v>4298184</v>
      </c>
      <c r="CR768" t="s">
        <v>2191</v>
      </c>
      <c r="CS768" t="s">
        <v>2192</v>
      </c>
      <c r="CT768">
        <v>768</v>
      </c>
    </row>
    <row r="769" spans="1:98">
      <c r="A769">
        <v>768</v>
      </c>
      <c r="B769" t="s">
        <v>143</v>
      </c>
      <c r="C769">
        <v>19</v>
      </c>
      <c r="D769" t="s">
        <v>98</v>
      </c>
      <c r="E769" t="s">
        <v>133</v>
      </c>
      <c r="F769" t="s">
        <v>169</v>
      </c>
      <c r="G769" t="s">
        <v>207</v>
      </c>
      <c r="J769" t="s">
        <v>145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1</v>
      </c>
      <c r="R769">
        <v>0</v>
      </c>
      <c r="X769" t="s">
        <v>308</v>
      </c>
      <c r="Y769">
        <v>0</v>
      </c>
      <c r="Z769">
        <v>0</v>
      </c>
      <c r="AA769">
        <v>0</v>
      </c>
      <c r="AB769">
        <v>0</v>
      </c>
      <c r="AC769">
        <v>1</v>
      </c>
      <c r="AD769">
        <v>0</v>
      </c>
      <c r="AE769">
        <v>0</v>
      </c>
      <c r="AG769" t="s">
        <v>128</v>
      </c>
      <c r="AH769" t="s">
        <v>129</v>
      </c>
      <c r="AI769">
        <v>0</v>
      </c>
      <c r="AJ769">
        <v>1</v>
      </c>
      <c r="AK769">
        <v>0</v>
      </c>
      <c r="AL769">
        <v>0</v>
      </c>
      <c r="AM769">
        <v>0</v>
      </c>
      <c r="AN769">
        <v>0</v>
      </c>
      <c r="AO769">
        <v>0</v>
      </c>
      <c r="AP769">
        <v>0</v>
      </c>
      <c r="BA769" t="s">
        <v>107</v>
      </c>
      <c r="BB769" t="e">
        <f ca="1">- Useful but _xludf.not as good as a regular degree</f>
        <v>#NAME?</v>
      </c>
      <c r="BD769" t="s">
        <v>139</v>
      </c>
      <c r="BE769">
        <v>0</v>
      </c>
      <c r="BF769">
        <v>1</v>
      </c>
      <c r="BG769">
        <v>0</v>
      </c>
      <c r="BH769">
        <v>0</v>
      </c>
      <c r="BI769">
        <v>0</v>
      </c>
      <c r="BJ769">
        <v>0</v>
      </c>
      <c r="BK769">
        <v>0</v>
      </c>
      <c r="BL769">
        <v>0</v>
      </c>
      <c r="BM769" t="s">
        <v>2193</v>
      </c>
      <c r="BN769" t="s">
        <v>107</v>
      </c>
      <c r="BQ769" t="e">
        <f ca="1">- Donâ€™t know how to _xludf.find/enroll in a suitable program</f>
        <v>#NAME?</v>
      </c>
      <c r="BR769">
        <v>0</v>
      </c>
      <c r="BS769">
        <v>0</v>
      </c>
      <c r="BT769">
        <v>0</v>
      </c>
      <c r="BU769">
        <v>1</v>
      </c>
      <c r="BV769">
        <v>0</v>
      </c>
      <c r="BW769">
        <v>0</v>
      </c>
      <c r="BX769" t="s">
        <v>108</v>
      </c>
      <c r="BY769" t="e">
        <f ca="1">- Too Difficult to study alone</f>
        <v>#NAME?</v>
      </c>
      <c r="BZ769">
        <v>0</v>
      </c>
      <c r="CA769">
        <v>0</v>
      </c>
      <c r="CB769">
        <v>0</v>
      </c>
      <c r="CC769">
        <v>0</v>
      </c>
      <c r="CD769">
        <v>1</v>
      </c>
      <c r="CE769" t="e">
        <f ca="1">- Teachers</f>
        <v>#NAME?</v>
      </c>
      <c r="CF769">
        <v>0</v>
      </c>
      <c r="CG769">
        <v>0</v>
      </c>
      <c r="CH769">
        <v>1</v>
      </c>
      <c r="CI769">
        <v>0</v>
      </c>
      <c r="CJ769">
        <v>0</v>
      </c>
      <c r="CK769">
        <v>0</v>
      </c>
      <c r="CL769">
        <v>0</v>
      </c>
      <c r="CN769" t="s">
        <v>109</v>
      </c>
      <c r="CO769" t="s">
        <v>110</v>
      </c>
      <c r="CP769" t="s">
        <v>111</v>
      </c>
      <c r="CQ769">
        <v>4298320</v>
      </c>
      <c r="CR769" t="s">
        <v>2194</v>
      </c>
      <c r="CS769" t="s">
        <v>2195</v>
      </c>
      <c r="CT769">
        <v>769</v>
      </c>
    </row>
    <row r="770" spans="1:98">
      <c r="A770">
        <v>769</v>
      </c>
      <c r="B770" t="s">
        <v>97</v>
      </c>
      <c r="C770">
        <v>18</v>
      </c>
      <c r="D770" t="s">
        <v>115</v>
      </c>
      <c r="E770" t="s">
        <v>177</v>
      </c>
      <c r="F770" t="s">
        <v>169</v>
      </c>
      <c r="G770" t="s">
        <v>117</v>
      </c>
      <c r="J770" t="s">
        <v>145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1</v>
      </c>
      <c r="R770">
        <v>0</v>
      </c>
      <c r="X770" t="s">
        <v>341</v>
      </c>
      <c r="Y770">
        <v>1</v>
      </c>
      <c r="Z770">
        <v>1</v>
      </c>
      <c r="AA770">
        <v>0</v>
      </c>
      <c r="AB770">
        <v>1</v>
      </c>
      <c r="AC770">
        <v>0</v>
      </c>
      <c r="AD770">
        <v>0</v>
      </c>
      <c r="AE770">
        <v>0</v>
      </c>
      <c r="AG770" t="s">
        <v>137</v>
      </c>
      <c r="AH770" t="s">
        <v>129</v>
      </c>
      <c r="AI770">
        <v>0</v>
      </c>
      <c r="AJ770">
        <v>1</v>
      </c>
      <c r="AK770">
        <v>0</v>
      </c>
      <c r="AL770">
        <v>0</v>
      </c>
      <c r="AM770">
        <v>0</v>
      </c>
      <c r="AN770">
        <v>0</v>
      </c>
      <c r="AO770">
        <v>0</v>
      </c>
      <c r="AP770">
        <v>0</v>
      </c>
      <c r="BA770" t="s">
        <v>107</v>
      </c>
      <c r="BB770" t="e">
        <f ca="1">- Useful but _xludf.not as good as a regular degree</f>
        <v>#NAME?</v>
      </c>
      <c r="BD770" t="e">
        <f ca="1">- Construction (builder, carpenter, electrician, blacksmith) - Mechanics _xludf.and machinery</f>
        <v>#NAME?</v>
      </c>
      <c r="BE770">
        <v>0</v>
      </c>
      <c r="BF770">
        <v>0</v>
      </c>
      <c r="BG770">
        <v>0</v>
      </c>
      <c r="BH770">
        <v>0</v>
      </c>
      <c r="BI770">
        <v>0</v>
      </c>
      <c r="BJ770">
        <v>1</v>
      </c>
      <c r="BK770">
        <v>1</v>
      </c>
      <c r="BL770">
        <v>0</v>
      </c>
      <c r="BN770" t="s">
        <v>107</v>
      </c>
      <c r="BQ770" t="e">
        <f ca="1">- _xludf.not available in subjects I want to study - _xludf.not available in _xludf.Arabic</f>
        <v>#NAME?</v>
      </c>
      <c r="BR770">
        <v>1</v>
      </c>
      <c r="BS770">
        <v>0</v>
      </c>
      <c r="BT770">
        <v>0</v>
      </c>
      <c r="BU770">
        <v>0</v>
      </c>
      <c r="BV770">
        <v>0</v>
      </c>
      <c r="BW770">
        <v>1</v>
      </c>
      <c r="BX770" t="s">
        <v>179</v>
      </c>
      <c r="BY770" t="e">
        <f ca="1">- Useful but _xludf.not as good as going to university</f>
        <v>#NAME?</v>
      </c>
      <c r="BZ770">
        <v>1</v>
      </c>
      <c r="CA770">
        <v>0</v>
      </c>
      <c r="CB770">
        <v>0</v>
      </c>
      <c r="CC770">
        <v>0</v>
      </c>
      <c r="CD770">
        <v>0</v>
      </c>
      <c r="CE770" t="e">
        <f ca="1">- Teachers</f>
        <v>#NAME?</v>
      </c>
      <c r="CF770">
        <v>0</v>
      </c>
      <c r="CG770">
        <v>0</v>
      </c>
      <c r="CH770">
        <v>1</v>
      </c>
      <c r="CI770">
        <v>0</v>
      </c>
      <c r="CJ770">
        <v>0</v>
      </c>
      <c r="CK770">
        <v>0</v>
      </c>
      <c r="CL770">
        <v>0</v>
      </c>
      <c r="CN770" t="s">
        <v>109</v>
      </c>
      <c r="CO770" t="s">
        <v>110</v>
      </c>
      <c r="CP770" t="s">
        <v>111</v>
      </c>
      <c r="CQ770">
        <v>4302838</v>
      </c>
      <c r="CR770" t="s">
        <v>2196</v>
      </c>
      <c r="CS770" t="s">
        <v>2197</v>
      </c>
      <c r="CT770">
        <v>770</v>
      </c>
    </row>
    <row r="771" spans="1:98">
      <c r="A771">
        <v>770</v>
      </c>
      <c r="B771" t="s">
        <v>221</v>
      </c>
      <c r="C771">
        <v>25</v>
      </c>
      <c r="D771" t="s">
        <v>98</v>
      </c>
      <c r="E771" t="s">
        <v>162</v>
      </c>
      <c r="F771" t="s">
        <v>157</v>
      </c>
      <c r="G771" t="s">
        <v>117</v>
      </c>
      <c r="J771" t="s">
        <v>134</v>
      </c>
      <c r="K771">
        <v>0</v>
      </c>
      <c r="L771">
        <v>1</v>
      </c>
      <c r="M771">
        <v>0</v>
      </c>
      <c r="N771">
        <v>0</v>
      </c>
      <c r="O771">
        <v>0</v>
      </c>
      <c r="P771">
        <v>1</v>
      </c>
      <c r="Q771">
        <v>0</v>
      </c>
      <c r="R771">
        <v>0</v>
      </c>
      <c r="S771" t="s">
        <v>484</v>
      </c>
      <c r="X771" t="s">
        <v>136</v>
      </c>
      <c r="Y771">
        <v>0</v>
      </c>
      <c r="Z771">
        <v>0</v>
      </c>
      <c r="AA771">
        <v>0</v>
      </c>
      <c r="AB771">
        <v>1</v>
      </c>
      <c r="AC771">
        <v>1</v>
      </c>
      <c r="AD771">
        <v>0</v>
      </c>
      <c r="AE771">
        <v>0</v>
      </c>
      <c r="AG771" t="s">
        <v>137</v>
      </c>
      <c r="AH771" t="s">
        <v>388</v>
      </c>
      <c r="AI771">
        <v>0</v>
      </c>
      <c r="AJ771">
        <v>1</v>
      </c>
      <c r="AK771">
        <v>0</v>
      </c>
      <c r="AL771">
        <v>1</v>
      </c>
      <c r="AM771">
        <v>0</v>
      </c>
      <c r="AN771">
        <v>1</v>
      </c>
      <c r="AO771">
        <v>1</v>
      </c>
      <c r="AP771">
        <v>1</v>
      </c>
      <c r="BA771" t="s">
        <v>107</v>
      </c>
      <c r="BB771" t="e">
        <f ca="1">- Very Useful _xludf.and provides a job opportunity _xludf.right away.</f>
        <v>#NAME?</v>
      </c>
      <c r="BD771" t="e">
        <f ca="1">- Nursing / medical care</f>
        <v>#NAME?</v>
      </c>
      <c r="BE771">
        <v>0</v>
      </c>
      <c r="BF771">
        <v>0</v>
      </c>
      <c r="BG771">
        <v>0</v>
      </c>
      <c r="BH771">
        <v>0</v>
      </c>
      <c r="BI771">
        <v>1</v>
      </c>
      <c r="BJ771">
        <v>0</v>
      </c>
      <c r="BK771">
        <v>0</v>
      </c>
      <c r="BL771">
        <v>0</v>
      </c>
      <c r="BN771" t="s">
        <v>107</v>
      </c>
      <c r="BQ771" t="e">
        <f ca="1">- Do _xludf.not _xludf.count towards a recognized qualification - Donâ€™t know how to _xludf.find/enroll in a suitable program</f>
        <v>#NAME?</v>
      </c>
      <c r="BR771">
        <v>0</v>
      </c>
      <c r="BS771">
        <v>1</v>
      </c>
      <c r="BT771">
        <v>0</v>
      </c>
      <c r="BU771">
        <v>1</v>
      </c>
      <c r="BV771">
        <v>0</v>
      </c>
      <c r="BW771">
        <v>0</v>
      </c>
      <c r="BX771" t="s">
        <v>179</v>
      </c>
      <c r="BY771" t="e">
        <f ca="1">- Useful but _xludf.not as good as going to university</f>
        <v>#NAME?</v>
      </c>
      <c r="BZ771">
        <v>1</v>
      </c>
      <c r="CA771">
        <v>0</v>
      </c>
      <c r="CB771">
        <v>0</v>
      </c>
      <c r="CC771">
        <v>0</v>
      </c>
      <c r="CD771">
        <v>0</v>
      </c>
      <c r="CE771" t="e">
        <f ca="1">- Al-Fanar Media - Teachers</f>
        <v>#NAME?</v>
      </c>
      <c r="CF771">
        <v>0</v>
      </c>
      <c r="CG771">
        <v>0</v>
      </c>
      <c r="CH771">
        <v>1</v>
      </c>
      <c r="CI771">
        <v>1</v>
      </c>
      <c r="CJ771">
        <v>0</v>
      </c>
      <c r="CK771">
        <v>0</v>
      </c>
      <c r="CL771">
        <v>0</v>
      </c>
      <c r="CN771" t="s">
        <v>109</v>
      </c>
      <c r="CO771" t="s">
        <v>110</v>
      </c>
      <c r="CP771" t="s">
        <v>111</v>
      </c>
      <c r="CQ771">
        <v>4304763</v>
      </c>
      <c r="CR771" t="s">
        <v>2198</v>
      </c>
      <c r="CS771" t="s">
        <v>2199</v>
      </c>
      <c r="CT771">
        <v>771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2019-11-30T17:04:57Z</dcterms:created>
  <dcterms:modified xsi:type="dcterms:W3CDTF">2019-11-30T17:05:05Z</dcterms:modified>
  <cp:category/>
  <cp:contentStatus/>
</cp:coreProperties>
</file>