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A07\"/>
    </mc:Choice>
  </mc:AlternateContent>
  <xr:revisionPtr revIDLastSave="0" documentId="8_{B383DDF4-8908-40F7-A07A-402C6F269239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in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2" i="1" l="1"/>
  <c r="BD2" i="1"/>
  <c r="BQ2" i="1"/>
  <c r="BY2" i="1"/>
  <c r="CE2" i="1"/>
  <c r="BB3" i="1"/>
  <c r="BD3" i="1"/>
  <c r="BQ3" i="1"/>
  <c r="BY3" i="1"/>
  <c r="CE3" i="1"/>
  <c r="BB4" i="1"/>
  <c r="BQ4" i="1"/>
  <c r="BY4" i="1"/>
  <c r="CE4" i="1"/>
  <c r="BB5" i="1"/>
  <c r="BD5" i="1"/>
  <c r="BQ5" i="1"/>
  <c r="BY5" i="1"/>
  <c r="CE5" i="1"/>
  <c r="AS6" i="1"/>
  <c r="BB6" i="1"/>
  <c r="BD6" i="1"/>
  <c r="BQ6" i="1"/>
  <c r="CE6" i="1"/>
  <c r="AS7" i="1"/>
  <c r="BC7" i="1"/>
  <c r="BQ7" i="1"/>
  <c r="BY7" i="1"/>
  <c r="CE7" i="1"/>
  <c r="BB8" i="1"/>
  <c r="BD8" i="1"/>
  <c r="BQ8" i="1"/>
  <c r="BY8" i="1"/>
  <c r="CE8" i="1"/>
  <c r="AS9" i="1"/>
  <c r="BB9" i="1"/>
  <c r="BD9" i="1"/>
  <c r="BQ9" i="1"/>
  <c r="BY9" i="1"/>
  <c r="CE9" i="1"/>
  <c r="BB10" i="1"/>
  <c r="BD10" i="1"/>
  <c r="BQ10" i="1"/>
  <c r="CE10" i="1"/>
  <c r="AS11" i="1"/>
  <c r="BB11" i="1"/>
  <c r="BD11" i="1"/>
  <c r="BQ11" i="1"/>
  <c r="BY11" i="1"/>
  <c r="CE11" i="1"/>
  <c r="BB12" i="1"/>
  <c r="BD12" i="1"/>
  <c r="BQ12" i="1"/>
  <c r="CE12" i="1"/>
  <c r="BB13" i="1"/>
  <c r="BD13" i="1"/>
  <c r="BQ13" i="1"/>
  <c r="BY13" i="1"/>
  <c r="CE13" i="1"/>
  <c r="AS14" i="1"/>
  <c r="BB14" i="1"/>
  <c r="BD14" i="1"/>
  <c r="BQ14" i="1"/>
  <c r="BY14" i="1"/>
  <c r="CE14" i="1"/>
  <c r="BB15" i="1"/>
  <c r="BD15" i="1"/>
  <c r="BQ15" i="1"/>
  <c r="BY15" i="1"/>
  <c r="CE15" i="1"/>
  <c r="BB16" i="1"/>
  <c r="BD16" i="1"/>
  <c r="BQ16" i="1"/>
  <c r="BY16" i="1"/>
  <c r="CE16" i="1"/>
  <c r="BB17" i="1"/>
  <c r="BD17" i="1"/>
  <c r="BQ17" i="1"/>
  <c r="CE17" i="1"/>
  <c r="AS18" i="1"/>
  <c r="BB18" i="1"/>
  <c r="BD18" i="1"/>
  <c r="BQ18" i="1"/>
  <c r="BY18" i="1"/>
  <c r="CE18" i="1"/>
  <c r="AS19" i="1"/>
  <c r="BB19" i="1"/>
  <c r="BD19" i="1"/>
  <c r="BQ19" i="1"/>
  <c r="BY19" i="1"/>
  <c r="CE19" i="1"/>
  <c r="AS20" i="1"/>
  <c r="BB20" i="1"/>
  <c r="BD20" i="1"/>
  <c r="BQ20" i="1"/>
  <c r="BY20" i="1"/>
  <c r="CE20" i="1"/>
  <c r="BB21" i="1"/>
  <c r="BD21" i="1"/>
  <c r="BQ21" i="1"/>
  <c r="BY21" i="1"/>
  <c r="CE21" i="1"/>
  <c r="BB22" i="1"/>
  <c r="BD22" i="1"/>
  <c r="BQ22" i="1"/>
  <c r="CE22" i="1"/>
  <c r="BB23" i="1"/>
  <c r="BQ23" i="1"/>
  <c r="CE23" i="1"/>
  <c r="BB24" i="1"/>
  <c r="BD24" i="1"/>
  <c r="BQ24" i="1"/>
  <c r="BY24" i="1"/>
  <c r="CE24" i="1"/>
  <c r="BB25" i="1"/>
  <c r="BQ25" i="1"/>
  <c r="BY25" i="1"/>
  <c r="CE25" i="1"/>
  <c r="BB26" i="1"/>
  <c r="BD26" i="1"/>
  <c r="BQ26" i="1"/>
  <c r="CE26" i="1"/>
  <c r="BB27" i="1"/>
  <c r="BD27" i="1"/>
  <c r="BQ27" i="1"/>
  <c r="BY27" i="1"/>
  <c r="CE27" i="1"/>
  <c r="BB28" i="1"/>
  <c r="BD28" i="1"/>
  <c r="BQ28" i="1"/>
  <c r="CE28" i="1"/>
  <c r="BB29" i="1"/>
  <c r="BD29" i="1"/>
  <c r="BQ29" i="1"/>
  <c r="BY29" i="1"/>
  <c r="CE29" i="1"/>
  <c r="BB30" i="1"/>
  <c r="BD30" i="1"/>
  <c r="BQ30" i="1"/>
  <c r="CE30" i="1"/>
  <c r="BB31" i="1"/>
  <c r="BD31" i="1"/>
  <c r="BQ31" i="1"/>
  <c r="BY31" i="1"/>
  <c r="CE31" i="1"/>
  <c r="BB32" i="1"/>
  <c r="BD32" i="1"/>
  <c r="BQ32" i="1"/>
  <c r="BY32" i="1"/>
  <c r="CE32" i="1"/>
  <c r="AS33" i="1"/>
  <c r="BB33" i="1"/>
  <c r="BD33" i="1"/>
  <c r="BQ33" i="1"/>
  <c r="BY33" i="1"/>
  <c r="CE33" i="1"/>
  <c r="BB34" i="1"/>
  <c r="BD34" i="1"/>
  <c r="BQ34" i="1"/>
  <c r="CE34" i="1"/>
  <c r="BB35" i="1"/>
  <c r="BD35" i="1"/>
  <c r="BQ35" i="1"/>
  <c r="CE35" i="1"/>
  <c r="AS36" i="1"/>
  <c r="BB36" i="1"/>
  <c r="BD36" i="1"/>
  <c r="BQ36" i="1"/>
  <c r="BY36" i="1"/>
  <c r="CE36" i="1"/>
  <c r="AS37" i="1"/>
  <c r="BB37" i="1"/>
  <c r="BD37" i="1"/>
  <c r="BQ37" i="1"/>
  <c r="BY37" i="1"/>
  <c r="CE37" i="1"/>
  <c r="BB38" i="1"/>
  <c r="BD38" i="1"/>
  <c r="BQ38" i="1"/>
  <c r="BY38" i="1"/>
  <c r="CE38" i="1"/>
  <c r="BB39" i="1"/>
  <c r="BD39" i="1"/>
  <c r="BQ39" i="1"/>
  <c r="BY39" i="1"/>
  <c r="CE39" i="1"/>
  <c r="BB40" i="1"/>
  <c r="BD40" i="1"/>
  <c r="BQ40" i="1"/>
  <c r="BY40" i="1"/>
  <c r="CE40" i="1"/>
  <c r="AS41" i="1"/>
  <c r="BB41" i="1"/>
  <c r="BD41" i="1"/>
  <c r="BQ41" i="1"/>
  <c r="BY41" i="1"/>
  <c r="CE41" i="1"/>
  <c r="BB42" i="1"/>
  <c r="BD42" i="1"/>
  <c r="BQ42" i="1"/>
  <c r="CE42" i="1"/>
  <c r="BB43" i="1"/>
  <c r="BD43" i="1"/>
  <c r="BQ43" i="1"/>
  <c r="BY43" i="1"/>
  <c r="CE43" i="1"/>
  <c r="BB44" i="1"/>
  <c r="BD44" i="1"/>
  <c r="BQ44" i="1"/>
  <c r="BY44" i="1"/>
  <c r="CE44" i="1"/>
  <c r="BB45" i="1"/>
  <c r="BD45" i="1"/>
  <c r="BQ45" i="1"/>
  <c r="CE45" i="1"/>
  <c r="BB46" i="1"/>
  <c r="BD46" i="1"/>
  <c r="BQ46" i="1"/>
  <c r="CE46" i="1"/>
  <c r="BB47" i="1"/>
  <c r="BD47" i="1"/>
  <c r="BQ47" i="1"/>
  <c r="CE47" i="1"/>
  <c r="BB48" i="1"/>
  <c r="BQ48" i="1"/>
  <c r="BY48" i="1"/>
  <c r="CE48" i="1"/>
  <c r="BB49" i="1"/>
  <c r="BD49" i="1"/>
  <c r="BQ49" i="1"/>
  <c r="CE49" i="1"/>
  <c r="BB50" i="1"/>
  <c r="BD50" i="1"/>
  <c r="BQ50" i="1"/>
  <c r="BY50" i="1"/>
  <c r="CE50" i="1"/>
  <c r="BB51" i="1"/>
  <c r="BD51" i="1"/>
  <c r="BQ51" i="1"/>
  <c r="BY51" i="1"/>
  <c r="CE51" i="1"/>
  <c r="BB52" i="1"/>
  <c r="BD52" i="1"/>
  <c r="BQ52" i="1"/>
  <c r="BY52" i="1"/>
  <c r="CE52" i="1"/>
  <c r="BB53" i="1"/>
  <c r="BD53" i="1"/>
  <c r="BQ53" i="1"/>
  <c r="CE53" i="1"/>
  <c r="BB54" i="1"/>
  <c r="BD54" i="1"/>
  <c r="BQ54" i="1"/>
  <c r="BY54" i="1"/>
  <c r="CE54" i="1"/>
  <c r="BB55" i="1"/>
  <c r="BD55" i="1"/>
  <c r="BQ55" i="1"/>
  <c r="BY55" i="1"/>
  <c r="CE55" i="1"/>
  <c r="AS56" i="1"/>
  <c r="BB56" i="1"/>
  <c r="BD56" i="1"/>
  <c r="BQ56" i="1"/>
  <c r="BY56" i="1"/>
  <c r="CE56" i="1"/>
  <c r="BB57" i="1"/>
  <c r="BD57" i="1"/>
  <c r="BQ57" i="1"/>
  <c r="CE57" i="1"/>
  <c r="BB58" i="1"/>
  <c r="BQ58" i="1"/>
  <c r="BY58" i="1"/>
  <c r="CE58" i="1"/>
  <c r="BB59" i="1"/>
  <c r="BD59" i="1"/>
  <c r="BQ59" i="1"/>
  <c r="BY59" i="1"/>
  <c r="CE59" i="1"/>
  <c r="BB60" i="1"/>
  <c r="BD60" i="1"/>
  <c r="BQ60" i="1"/>
  <c r="BY60" i="1"/>
  <c r="CE60" i="1"/>
  <c r="BB61" i="1"/>
  <c r="BD61" i="1"/>
  <c r="BQ61" i="1"/>
  <c r="BY61" i="1"/>
  <c r="CE61" i="1"/>
  <c r="BB62" i="1"/>
  <c r="BD62" i="1"/>
  <c r="BQ62" i="1"/>
  <c r="BY62" i="1"/>
  <c r="CE62" i="1"/>
  <c r="BB63" i="1"/>
  <c r="BD63" i="1"/>
  <c r="BQ63" i="1"/>
  <c r="CE63" i="1"/>
  <c r="AS64" i="1"/>
  <c r="BB64" i="1"/>
  <c r="BD64" i="1"/>
  <c r="BQ64" i="1"/>
  <c r="CE64" i="1"/>
  <c r="AS65" i="1"/>
  <c r="BB65" i="1"/>
  <c r="BD65" i="1"/>
  <c r="BQ65" i="1"/>
  <c r="CE65" i="1"/>
  <c r="BB66" i="1"/>
  <c r="BQ66" i="1"/>
  <c r="BY66" i="1"/>
  <c r="BB67" i="1"/>
  <c r="BD67" i="1"/>
  <c r="BY67" i="1"/>
  <c r="CE67" i="1"/>
  <c r="BB68" i="1"/>
  <c r="BD68" i="1"/>
  <c r="BQ68" i="1"/>
  <c r="BY68" i="1"/>
  <c r="CE68" i="1"/>
  <c r="BB69" i="1"/>
  <c r="BD69" i="1"/>
  <c r="BQ69" i="1"/>
  <c r="CE69" i="1"/>
  <c r="BB70" i="1"/>
  <c r="BD70" i="1"/>
  <c r="BQ70" i="1"/>
  <c r="CE70" i="1"/>
  <c r="BB71" i="1"/>
  <c r="BD71" i="1"/>
  <c r="BQ71" i="1"/>
  <c r="CE71" i="1"/>
  <c r="BB72" i="1"/>
  <c r="BD72" i="1"/>
  <c r="BQ72" i="1"/>
  <c r="BY72" i="1"/>
  <c r="CE72" i="1"/>
  <c r="BB73" i="1"/>
  <c r="BD73" i="1"/>
  <c r="BQ73" i="1"/>
  <c r="CE73" i="1"/>
  <c r="BB74" i="1"/>
  <c r="BD74" i="1"/>
  <c r="BQ74" i="1"/>
  <c r="BY74" i="1"/>
  <c r="CE74" i="1"/>
  <c r="BB75" i="1"/>
  <c r="BD75" i="1"/>
  <c r="BQ75" i="1"/>
  <c r="BY75" i="1"/>
  <c r="CE75" i="1"/>
  <c r="AS76" i="1"/>
  <c r="BB76" i="1"/>
  <c r="BQ76" i="1"/>
  <c r="BY76" i="1"/>
  <c r="CE76" i="1"/>
  <c r="AS77" i="1"/>
  <c r="BB77" i="1"/>
  <c r="BD77" i="1"/>
  <c r="BQ77" i="1"/>
  <c r="BY77" i="1"/>
  <c r="CE77" i="1"/>
  <c r="BB78" i="1"/>
  <c r="BD78" i="1"/>
  <c r="BQ78" i="1"/>
  <c r="BY78" i="1"/>
  <c r="CE78" i="1"/>
  <c r="BB79" i="1"/>
  <c r="BD79" i="1"/>
  <c r="BY79" i="1"/>
  <c r="CE79" i="1"/>
  <c r="AS80" i="1"/>
  <c r="BB80" i="1"/>
  <c r="BQ80" i="1"/>
  <c r="BY80" i="1"/>
  <c r="CE80" i="1"/>
  <c r="BB81" i="1"/>
  <c r="BD81" i="1"/>
  <c r="BQ81" i="1"/>
  <c r="BY81" i="1"/>
  <c r="CE81" i="1"/>
  <c r="AS82" i="1"/>
  <c r="BB82" i="1"/>
  <c r="BD82" i="1"/>
  <c r="BY82" i="1"/>
  <c r="CE82" i="1"/>
  <c r="BB83" i="1"/>
  <c r="BD83" i="1"/>
  <c r="BY83" i="1"/>
  <c r="CE83" i="1"/>
  <c r="AS84" i="1"/>
  <c r="BB84" i="1"/>
  <c r="BD84" i="1"/>
  <c r="BQ84" i="1"/>
  <c r="BY84" i="1"/>
  <c r="CE84" i="1"/>
  <c r="BB85" i="1"/>
  <c r="BD85" i="1"/>
  <c r="BQ85" i="1"/>
  <c r="BY85" i="1"/>
  <c r="CE85" i="1"/>
  <c r="BB86" i="1"/>
  <c r="BD86" i="1"/>
  <c r="BQ86" i="1"/>
  <c r="BY86" i="1"/>
  <c r="CE86" i="1"/>
  <c r="BB87" i="1"/>
  <c r="BD87" i="1"/>
  <c r="BQ87" i="1"/>
  <c r="BY87" i="1"/>
  <c r="CE87" i="1"/>
  <c r="BB88" i="1"/>
  <c r="BD88" i="1"/>
  <c r="BQ88" i="1"/>
  <c r="BY88" i="1"/>
  <c r="CE88" i="1"/>
  <c r="BB89" i="1"/>
  <c r="BD89" i="1"/>
  <c r="BY89" i="1"/>
  <c r="CE89" i="1"/>
  <c r="BB90" i="1"/>
  <c r="BD90" i="1"/>
  <c r="BQ90" i="1"/>
  <c r="BY90" i="1"/>
  <c r="CE90" i="1"/>
  <c r="BB91" i="1"/>
  <c r="BD91" i="1"/>
  <c r="BQ91" i="1"/>
  <c r="BY91" i="1"/>
  <c r="CE91" i="1"/>
  <c r="BB92" i="1"/>
  <c r="BQ92" i="1"/>
  <c r="BY92" i="1"/>
  <c r="BB93" i="1"/>
  <c r="BD93" i="1"/>
  <c r="BQ93" i="1"/>
  <c r="BY93" i="1"/>
  <c r="CE93" i="1"/>
  <c r="BB94" i="1"/>
  <c r="BD94" i="1"/>
  <c r="BQ94" i="1"/>
  <c r="BY94" i="1"/>
  <c r="CE94" i="1"/>
  <c r="BB95" i="1"/>
  <c r="BD95" i="1"/>
  <c r="BQ95" i="1"/>
  <c r="BY95" i="1"/>
  <c r="CE95" i="1"/>
  <c r="BB96" i="1"/>
  <c r="BD96" i="1"/>
  <c r="BQ96" i="1"/>
  <c r="BY96" i="1"/>
  <c r="CE96" i="1"/>
  <c r="BB97" i="1"/>
  <c r="BD97" i="1"/>
  <c r="BY97" i="1"/>
  <c r="CE97" i="1"/>
  <c r="AS98" i="1"/>
  <c r="BB98" i="1"/>
  <c r="BD98" i="1"/>
  <c r="BQ98" i="1"/>
  <c r="BY98" i="1"/>
  <c r="CE98" i="1"/>
  <c r="BB99" i="1"/>
  <c r="BD99" i="1"/>
  <c r="BQ99" i="1"/>
  <c r="BY99" i="1"/>
  <c r="CE99" i="1"/>
  <c r="BB100" i="1"/>
  <c r="BQ100" i="1"/>
  <c r="BY100" i="1"/>
  <c r="CE100" i="1"/>
  <c r="BB101" i="1"/>
  <c r="BD101" i="1"/>
  <c r="BQ101" i="1"/>
  <c r="BY101" i="1"/>
  <c r="CE101" i="1"/>
  <c r="BB102" i="1"/>
  <c r="BD102" i="1"/>
  <c r="BQ102" i="1"/>
  <c r="BY102" i="1"/>
  <c r="CE102" i="1"/>
  <c r="BB103" i="1"/>
  <c r="BD103" i="1"/>
  <c r="BQ103" i="1"/>
  <c r="BY103" i="1"/>
  <c r="CE103" i="1"/>
  <c r="BB104" i="1"/>
  <c r="BD104" i="1"/>
  <c r="BY104" i="1"/>
  <c r="CE104" i="1"/>
  <c r="BB105" i="1"/>
  <c r="BD105" i="1"/>
  <c r="BQ105" i="1"/>
  <c r="BY105" i="1"/>
  <c r="CE105" i="1"/>
  <c r="BB106" i="1"/>
  <c r="BD106" i="1"/>
  <c r="BQ106" i="1"/>
  <c r="BY106" i="1"/>
  <c r="BB107" i="1"/>
  <c r="BQ107" i="1"/>
  <c r="BY107" i="1"/>
  <c r="CE107" i="1"/>
  <c r="BB108" i="1"/>
  <c r="BD108" i="1"/>
  <c r="BQ108" i="1"/>
  <c r="BY108" i="1"/>
  <c r="CE108" i="1"/>
  <c r="BB109" i="1"/>
  <c r="BD109" i="1"/>
  <c r="BQ109" i="1"/>
  <c r="BY109" i="1"/>
  <c r="CE109" i="1"/>
  <c r="BB110" i="1"/>
  <c r="BD110" i="1"/>
  <c r="BQ110" i="1"/>
  <c r="BY110" i="1"/>
  <c r="CE110" i="1"/>
  <c r="BB111" i="1"/>
  <c r="BQ111" i="1"/>
  <c r="BY111" i="1"/>
  <c r="CE111" i="1"/>
  <c r="BB112" i="1"/>
  <c r="BD112" i="1"/>
  <c r="BQ112" i="1"/>
  <c r="BY112" i="1"/>
  <c r="BB113" i="1"/>
  <c r="BD113" i="1"/>
  <c r="BQ113" i="1"/>
  <c r="BY113" i="1"/>
  <c r="CE113" i="1"/>
  <c r="AS114" i="1"/>
  <c r="BB114" i="1"/>
  <c r="BD114" i="1"/>
  <c r="BQ114" i="1"/>
  <c r="BY114" i="1"/>
  <c r="CE114" i="1"/>
  <c r="BB115" i="1"/>
  <c r="BD115" i="1"/>
  <c r="BQ115" i="1"/>
  <c r="BY115" i="1"/>
  <c r="BB116" i="1"/>
  <c r="BD116" i="1"/>
  <c r="BQ116" i="1"/>
  <c r="BY116" i="1"/>
  <c r="CE116" i="1"/>
  <c r="AS117" i="1"/>
  <c r="BB117" i="1"/>
  <c r="BD117" i="1"/>
  <c r="BQ117" i="1"/>
  <c r="BY117" i="1"/>
  <c r="CE117" i="1"/>
  <c r="BB118" i="1"/>
  <c r="BD118" i="1"/>
  <c r="BQ118" i="1"/>
  <c r="BY118" i="1"/>
  <c r="CE118" i="1"/>
  <c r="BB119" i="1"/>
  <c r="BD119" i="1"/>
  <c r="BQ119" i="1"/>
  <c r="BY119" i="1"/>
  <c r="CE119" i="1"/>
  <c r="BB120" i="1"/>
  <c r="BD120" i="1"/>
  <c r="BQ120" i="1"/>
  <c r="BY120" i="1"/>
  <c r="CE120" i="1"/>
  <c r="BB121" i="1"/>
  <c r="BD121" i="1"/>
  <c r="BY121" i="1"/>
  <c r="CE121" i="1"/>
  <c r="BB122" i="1"/>
  <c r="BD122" i="1"/>
  <c r="BQ122" i="1"/>
  <c r="BY122" i="1"/>
  <c r="CE122" i="1"/>
  <c r="BB123" i="1"/>
  <c r="BD123" i="1"/>
  <c r="BQ123" i="1"/>
  <c r="BY123" i="1"/>
  <c r="CE123" i="1"/>
  <c r="BB124" i="1"/>
  <c r="BD124" i="1"/>
  <c r="BQ124" i="1"/>
  <c r="BY124" i="1"/>
  <c r="CE124" i="1"/>
  <c r="BB125" i="1"/>
  <c r="BD125" i="1"/>
  <c r="BQ125" i="1"/>
  <c r="BY125" i="1"/>
  <c r="CE125" i="1"/>
  <c r="AS126" i="1"/>
  <c r="BB126" i="1"/>
  <c r="BQ126" i="1"/>
  <c r="CE126" i="1"/>
  <c r="AS127" i="1"/>
  <c r="BB127" i="1"/>
  <c r="BD127" i="1"/>
  <c r="BQ127" i="1"/>
  <c r="BY127" i="1"/>
  <c r="CE127" i="1"/>
  <c r="AS128" i="1"/>
  <c r="BB128" i="1"/>
  <c r="BD128" i="1"/>
  <c r="BQ128" i="1"/>
  <c r="BY128" i="1"/>
  <c r="CE128" i="1"/>
  <c r="AS129" i="1"/>
  <c r="BB129" i="1"/>
  <c r="BD129" i="1"/>
  <c r="BQ129" i="1"/>
  <c r="BY129" i="1"/>
  <c r="CE129" i="1"/>
  <c r="BB130" i="1"/>
  <c r="BQ130" i="1"/>
  <c r="BY130" i="1"/>
  <c r="CE130" i="1"/>
  <c r="BB131" i="1"/>
  <c r="BD131" i="1"/>
  <c r="BQ131" i="1"/>
  <c r="BY131" i="1"/>
  <c r="CE131" i="1"/>
  <c r="AS132" i="1"/>
  <c r="BB132" i="1"/>
  <c r="BD132" i="1"/>
  <c r="BQ132" i="1"/>
  <c r="BY132" i="1"/>
  <c r="CE132" i="1"/>
  <c r="AS133" i="1"/>
  <c r="BB133" i="1"/>
  <c r="BQ133" i="1"/>
  <c r="BY133" i="1"/>
  <c r="CE133" i="1"/>
  <c r="AS134" i="1"/>
  <c r="BB134" i="1"/>
  <c r="BD134" i="1"/>
  <c r="BQ134" i="1"/>
  <c r="BY134" i="1"/>
  <c r="CE134" i="1"/>
  <c r="BB135" i="1"/>
  <c r="BQ135" i="1"/>
  <c r="BY135" i="1"/>
  <c r="CE135" i="1"/>
  <c r="BB136" i="1"/>
  <c r="BD136" i="1"/>
  <c r="BY136" i="1"/>
  <c r="CE136" i="1"/>
  <c r="BB137" i="1"/>
  <c r="BD137" i="1"/>
  <c r="BQ137" i="1"/>
  <c r="CE137" i="1"/>
  <c r="BB138" i="1"/>
  <c r="BD138" i="1"/>
  <c r="BQ138" i="1"/>
  <c r="BY138" i="1"/>
  <c r="CE138" i="1"/>
  <c r="BB139" i="1"/>
  <c r="BD139" i="1"/>
  <c r="BQ139" i="1"/>
  <c r="BY139" i="1"/>
  <c r="CE139" i="1"/>
  <c r="BB140" i="1"/>
  <c r="BD140" i="1"/>
  <c r="BQ140" i="1"/>
  <c r="BY140" i="1"/>
  <c r="CE140" i="1"/>
  <c r="BB141" i="1"/>
  <c r="BD141" i="1"/>
  <c r="BQ141" i="1"/>
  <c r="BY141" i="1"/>
  <c r="CE141" i="1"/>
  <c r="AS142" i="1"/>
  <c r="BB142" i="1"/>
  <c r="BD142" i="1"/>
  <c r="BQ142" i="1"/>
  <c r="BY142" i="1"/>
  <c r="CE142" i="1"/>
  <c r="AS143" i="1"/>
  <c r="BB143" i="1"/>
  <c r="BD143" i="1"/>
  <c r="BQ143" i="1"/>
  <c r="BY143" i="1"/>
  <c r="CE143" i="1"/>
  <c r="BB144" i="1"/>
  <c r="BD144" i="1"/>
  <c r="BQ144" i="1"/>
  <c r="BY144" i="1"/>
  <c r="CE144" i="1"/>
  <c r="BB145" i="1"/>
  <c r="BD145" i="1"/>
  <c r="BQ145" i="1"/>
  <c r="CE145" i="1"/>
  <c r="AS146" i="1"/>
  <c r="BB146" i="1"/>
  <c r="BD146" i="1"/>
  <c r="BQ146" i="1"/>
  <c r="BY146" i="1"/>
  <c r="CE146" i="1"/>
  <c r="BB147" i="1"/>
  <c r="BD147" i="1"/>
  <c r="BQ147" i="1"/>
  <c r="BY147" i="1"/>
  <c r="CE147" i="1"/>
  <c r="BB148" i="1"/>
  <c r="BD148" i="1"/>
  <c r="BQ148" i="1"/>
  <c r="BY148" i="1"/>
  <c r="BB149" i="1"/>
  <c r="BD149" i="1"/>
  <c r="BQ149" i="1"/>
  <c r="BY149" i="1"/>
  <c r="CE149" i="1"/>
  <c r="BB150" i="1"/>
  <c r="BD150" i="1"/>
  <c r="BQ150" i="1"/>
  <c r="BB151" i="1"/>
  <c r="BD151" i="1"/>
  <c r="BQ151" i="1"/>
  <c r="BY151" i="1"/>
  <c r="CE151" i="1"/>
  <c r="BB152" i="1"/>
  <c r="BD152" i="1"/>
  <c r="BQ152" i="1"/>
  <c r="BY152" i="1"/>
  <c r="CE152" i="1"/>
  <c r="BB153" i="1"/>
  <c r="BD153" i="1"/>
  <c r="BQ153" i="1"/>
  <c r="BY153" i="1"/>
  <c r="CE153" i="1"/>
  <c r="BB154" i="1"/>
  <c r="BD154" i="1"/>
  <c r="BQ154" i="1"/>
  <c r="BY154" i="1"/>
  <c r="CE154" i="1"/>
  <c r="BB155" i="1"/>
  <c r="BD155" i="1"/>
  <c r="BQ155" i="1"/>
  <c r="BY155" i="1"/>
  <c r="CE155" i="1"/>
  <c r="BB156" i="1"/>
  <c r="BD156" i="1"/>
  <c r="BQ156" i="1"/>
  <c r="BY156" i="1"/>
  <c r="CE156" i="1"/>
  <c r="BB157" i="1"/>
  <c r="BD157" i="1"/>
  <c r="BQ157" i="1"/>
  <c r="BY157" i="1"/>
  <c r="CE157" i="1"/>
  <c r="BB158" i="1"/>
  <c r="BQ158" i="1"/>
  <c r="BY158" i="1"/>
  <c r="BB159" i="1"/>
  <c r="BD159" i="1"/>
  <c r="BQ159" i="1"/>
  <c r="BY159" i="1"/>
  <c r="CE159" i="1"/>
  <c r="BB160" i="1"/>
  <c r="BD160" i="1"/>
  <c r="BQ160" i="1"/>
  <c r="CE160" i="1"/>
  <c r="BB161" i="1"/>
  <c r="BD161" i="1"/>
  <c r="BQ161" i="1"/>
  <c r="CE161" i="1"/>
  <c r="BB162" i="1"/>
  <c r="BQ162" i="1"/>
  <c r="BY162" i="1"/>
  <c r="CE162" i="1"/>
  <c r="BB163" i="1"/>
  <c r="BD163" i="1"/>
  <c r="BQ163" i="1"/>
  <c r="BY163" i="1"/>
  <c r="CE163" i="1"/>
  <c r="BB164" i="1"/>
  <c r="BD164" i="1"/>
  <c r="BQ164" i="1"/>
  <c r="CE164" i="1"/>
  <c r="BB165" i="1"/>
  <c r="BD165" i="1"/>
  <c r="BQ165" i="1"/>
  <c r="CE165" i="1"/>
  <c r="AS166" i="1"/>
  <c r="BB166" i="1"/>
  <c r="BD166" i="1"/>
  <c r="BQ166" i="1"/>
  <c r="BY166" i="1"/>
  <c r="CE166" i="1"/>
  <c r="AS167" i="1"/>
  <c r="BB167" i="1"/>
  <c r="BQ167" i="1"/>
  <c r="CE167" i="1"/>
  <c r="AS168" i="1"/>
  <c r="BB168" i="1"/>
  <c r="BD168" i="1"/>
  <c r="BQ168" i="1"/>
  <c r="CE168" i="1"/>
  <c r="AS169" i="1"/>
  <c r="BB169" i="1"/>
  <c r="BD169" i="1"/>
  <c r="BQ169" i="1"/>
  <c r="CE169" i="1"/>
  <c r="AS170" i="1"/>
  <c r="BB170" i="1"/>
  <c r="BD170" i="1"/>
  <c r="BQ170" i="1"/>
  <c r="CE170" i="1"/>
  <c r="AS171" i="1"/>
  <c r="BB171" i="1"/>
  <c r="BD171" i="1"/>
  <c r="BQ171" i="1"/>
  <c r="BY171" i="1"/>
  <c r="CE171" i="1"/>
  <c r="BB172" i="1"/>
  <c r="BD172" i="1"/>
  <c r="BQ172" i="1"/>
  <c r="CE172" i="1"/>
  <c r="AS173" i="1"/>
  <c r="BB173" i="1"/>
  <c r="BD173" i="1"/>
  <c r="BQ173" i="1"/>
  <c r="CE173" i="1"/>
  <c r="BB174" i="1"/>
  <c r="BQ174" i="1"/>
  <c r="BY174" i="1"/>
  <c r="CE174" i="1"/>
  <c r="BB175" i="1"/>
  <c r="BD175" i="1"/>
  <c r="CE175" i="1"/>
  <c r="BB176" i="1"/>
  <c r="BD176" i="1"/>
  <c r="BQ176" i="1"/>
  <c r="BY176" i="1"/>
  <c r="CE176" i="1"/>
  <c r="BB177" i="1"/>
  <c r="BD177" i="1"/>
  <c r="BQ177" i="1"/>
  <c r="BY177" i="1"/>
  <c r="CE177" i="1"/>
  <c r="BB178" i="1"/>
  <c r="BD178" i="1"/>
  <c r="BQ178" i="1"/>
  <c r="BY178" i="1"/>
  <c r="CE178" i="1"/>
  <c r="BB179" i="1"/>
  <c r="BD179" i="1"/>
  <c r="BQ179" i="1"/>
  <c r="BY179" i="1"/>
  <c r="CE179" i="1"/>
  <c r="BB180" i="1"/>
  <c r="BD180" i="1"/>
  <c r="BQ180" i="1"/>
  <c r="BY180" i="1"/>
  <c r="CE180" i="1"/>
  <c r="BB181" i="1"/>
  <c r="BD181" i="1"/>
  <c r="BQ181" i="1"/>
  <c r="BY181" i="1"/>
  <c r="CE181" i="1"/>
  <c r="BB182" i="1"/>
  <c r="BY182" i="1"/>
  <c r="CE182" i="1"/>
  <c r="AS183" i="1"/>
  <c r="BB183" i="1"/>
  <c r="BD183" i="1"/>
  <c r="BQ183" i="1"/>
  <c r="BY183" i="1"/>
  <c r="CE183" i="1"/>
  <c r="BB184" i="1"/>
  <c r="BD184" i="1"/>
  <c r="BQ184" i="1"/>
  <c r="BY184" i="1"/>
  <c r="CE184" i="1"/>
  <c r="BB185" i="1"/>
  <c r="BD185" i="1"/>
  <c r="BY185" i="1"/>
  <c r="CE185" i="1"/>
  <c r="BB186" i="1"/>
  <c r="BD186" i="1"/>
  <c r="BQ186" i="1"/>
  <c r="BY186" i="1"/>
  <c r="CE186" i="1"/>
  <c r="BB187" i="1"/>
  <c r="BD187" i="1"/>
  <c r="BQ187" i="1"/>
  <c r="BY187" i="1"/>
  <c r="BB188" i="1"/>
  <c r="BD188" i="1"/>
  <c r="BQ188" i="1"/>
  <c r="BY188" i="1"/>
  <c r="CE188" i="1"/>
  <c r="AS189" i="1"/>
  <c r="BB189" i="1"/>
  <c r="BD189" i="1"/>
  <c r="BQ189" i="1"/>
  <c r="BY189" i="1"/>
  <c r="CE189" i="1"/>
  <c r="AS190" i="1"/>
  <c r="BB190" i="1"/>
  <c r="BD190" i="1"/>
  <c r="BQ190" i="1"/>
  <c r="BY190" i="1"/>
  <c r="CE190" i="1"/>
  <c r="BB191" i="1"/>
  <c r="BD191" i="1"/>
  <c r="BQ191" i="1"/>
  <c r="BY191" i="1"/>
  <c r="CE191" i="1"/>
  <c r="AS192" i="1"/>
  <c r="BB192" i="1"/>
  <c r="BD192" i="1"/>
  <c r="BQ192" i="1"/>
  <c r="BY192" i="1"/>
  <c r="CE192" i="1"/>
  <c r="BB193" i="1"/>
  <c r="BD193" i="1"/>
  <c r="BQ193" i="1"/>
  <c r="BY193" i="1"/>
  <c r="CE193" i="1"/>
  <c r="BB194" i="1"/>
  <c r="BQ194" i="1"/>
  <c r="BY194" i="1"/>
  <c r="CE194" i="1"/>
  <c r="AS195" i="1"/>
  <c r="BB195" i="1"/>
  <c r="BQ195" i="1"/>
  <c r="BY195" i="1"/>
  <c r="CE195" i="1"/>
  <c r="AS196" i="1"/>
  <c r="BB196" i="1"/>
  <c r="BD196" i="1"/>
  <c r="BQ196" i="1"/>
  <c r="CE196" i="1"/>
  <c r="BB197" i="1"/>
  <c r="BD197" i="1"/>
  <c r="BY197" i="1"/>
  <c r="CE197" i="1"/>
  <c r="BB198" i="1"/>
  <c r="BD198" i="1"/>
  <c r="BQ198" i="1"/>
  <c r="BY198" i="1"/>
  <c r="CE198" i="1"/>
  <c r="BB199" i="1"/>
  <c r="BD199" i="1"/>
  <c r="BY199" i="1"/>
  <c r="CE199" i="1"/>
  <c r="BB200" i="1"/>
  <c r="BD200" i="1"/>
  <c r="BY200" i="1"/>
  <c r="CE200" i="1"/>
  <c r="BB201" i="1"/>
  <c r="BQ201" i="1"/>
  <c r="CE201" i="1"/>
  <c r="BB202" i="1"/>
  <c r="BD202" i="1"/>
  <c r="BY202" i="1"/>
  <c r="CE202" i="1"/>
  <c r="AS203" i="1"/>
  <c r="BB203" i="1"/>
  <c r="BD203" i="1"/>
  <c r="BQ203" i="1"/>
  <c r="BY203" i="1"/>
  <c r="CE203" i="1"/>
  <c r="AS204" i="1"/>
  <c r="BB204" i="1"/>
  <c r="BD204" i="1"/>
  <c r="BQ204" i="1"/>
  <c r="BY204" i="1"/>
  <c r="CE204" i="1"/>
  <c r="AS205" i="1"/>
  <c r="BB205" i="1"/>
  <c r="BD205" i="1"/>
  <c r="BQ205" i="1"/>
  <c r="BY205" i="1"/>
  <c r="CE205" i="1"/>
  <c r="BB206" i="1"/>
  <c r="BD206" i="1"/>
  <c r="BQ206" i="1"/>
  <c r="BY206" i="1"/>
  <c r="CE206" i="1"/>
  <c r="BB207" i="1"/>
  <c r="BQ207" i="1"/>
  <c r="BY207" i="1"/>
  <c r="CE207" i="1"/>
  <c r="AS208" i="1"/>
  <c r="BB208" i="1"/>
  <c r="BD208" i="1"/>
  <c r="BQ208" i="1"/>
  <c r="BY208" i="1"/>
  <c r="CE208" i="1"/>
  <c r="AS209" i="1"/>
  <c r="BB209" i="1"/>
  <c r="BQ209" i="1"/>
  <c r="BY209" i="1"/>
  <c r="CE209" i="1"/>
  <c r="AS210" i="1"/>
  <c r="BB210" i="1"/>
  <c r="BD210" i="1"/>
  <c r="BQ210" i="1"/>
  <c r="BY210" i="1"/>
  <c r="CE210" i="1"/>
  <c r="BB211" i="1"/>
  <c r="BD211" i="1"/>
  <c r="BQ211" i="1"/>
  <c r="BY211" i="1"/>
  <c r="CE211" i="1"/>
  <c r="BB212" i="1"/>
  <c r="BD212" i="1"/>
  <c r="CE212" i="1"/>
  <c r="AS213" i="1"/>
  <c r="BB213" i="1"/>
  <c r="BD213" i="1"/>
  <c r="BY213" i="1"/>
  <c r="CE213" i="1"/>
  <c r="BB214" i="1"/>
  <c r="BD214" i="1"/>
  <c r="BQ214" i="1"/>
  <c r="BY214" i="1"/>
  <c r="CE214" i="1"/>
  <c r="BB215" i="1"/>
  <c r="BD215" i="1"/>
  <c r="BQ215" i="1"/>
  <c r="BY215" i="1"/>
  <c r="CE215" i="1"/>
  <c r="BB216" i="1"/>
  <c r="BD216" i="1"/>
  <c r="BQ216" i="1"/>
  <c r="BY216" i="1"/>
  <c r="CE216" i="1"/>
  <c r="BB217" i="1"/>
  <c r="BD217" i="1"/>
  <c r="BQ217" i="1"/>
  <c r="BY217" i="1"/>
  <c r="CE217" i="1"/>
  <c r="BB218" i="1"/>
  <c r="BD218" i="1"/>
  <c r="BQ218" i="1"/>
  <c r="BY218" i="1"/>
  <c r="CE218" i="1"/>
  <c r="AS219" i="1"/>
  <c r="BB219" i="1"/>
  <c r="BD219" i="1"/>
  <c r="BQ219" i="1"/>
  <c r="BY219" i="1"/>
  <c r="CE219" i="1"/>
  <c r="AS220" i="1"/>
  <c r="BB220" i="1"/>
  <c r="BD220" i="1"/>
  <c r="BQ220" i="1"/>
  <c r="BY220" i="1"/>
  <c r="CE220" i="1"/>
  <c r="BB221" i="1"/>
  <c r="BD221" i="1"/>
  <c r="BQ221" i="1"/>
  <c r="BY221" i="1"/>
  <c r="CE221" i="1"/>
  <c r="BB222" i="1"/>
  <c r="BD222" i="1"/>
  <c r="BQ222" i="1"/>
  <c r="BY222" i="1"/>
  <c r="CE222" i="1"/>
  <c r="BB223" i="1"/>
  <c r="BD223" i="1"/>
  <c r="BQ223" i="1"/>
  <c r="BY223" i="1"/>
  <c r="CE223" i="1"/>
  <c r="BB224" i="1"/>
  <c r="BD224" i="1"/>
  <c r="BQ224" i="1"/>
  <c r="BY224" i="1"/>
  <c r="CE224" i="1"/>
  <c r="BB225" i="1"/>
  <c r="BD225" i="1"/>
  <c r="BQ225" i="1"/>
  <c r="BY225" i="1"/>
  <c r="CE225" i="1"/>
  <c r="BB226" i="1"/>
  <c r="BD226" i="1"/>
  <c r="BQ226" i="1"/>
  <c r="BY226" i="1"/>
  <c r="CE226" i="1"/>
  <c r="BB227" i="1"/>
  <c r="BD227" i="1"/>
  <c r="BQ227" i="1"/>
  <c r="CE227" i="1"/>
  <c r="BB228" i="1"/>
  <c r="BD228" i="1"/>
  <c r="BQ228" i="1"/>
  <c r="CE228" i="1"/>
  <c r="BB229" i="1"/>
  <c r="BD229" i="1"/>
  <c r="CE229" i="1"/>
  <c r="BB230" i="1"/>
  <c r="BD230" i="1"/>
  <c r="BQ230" i="1"/>
  <c r="BY230" i="1"/>
  <c r="CE230" i="1"/>
  <c r="BB231" i="1"/>
  <c r="BD231" i="1"/>
  <c r="BQ231" i="1"/>
  <c r="BY231" i="1"/>
  <c r="CE231" i="1"/>
  <c r="AS232" i="1"/>
  <c r="BB232" i="1"/>
  <c r="BY232" i="1"/>
  <c r="CE232" i="1"/>
  <c r="BB233" i="1"/>
  <c r="BD233" i="1"/>
  <c r="BY233" i="1"/>
  <c r="CE233" i="1"/>
  <c r="BB234" i="1"/>
  <c r="BD234" i="1"/>
  <c r="BQ234" i="1"/>
  <c r="BY234" i="1"/>
  <c r="CE234" i="1"/>
  <c r="BB235" i="1"/>
  <c r="BD235" i="1"/>
  <c r="BQ235" i="1"/>
  <c r="BY235" i="1"/>
  <c r="CE235" i="1"/>
  <c r="BB236" i="1"/>
  <c r="BD236" i="1"/>
  <c r="BQ236" i="1"/>
  <c r="BY236" i="1"/>
  <c r="CE236" i="1"/>
  <c r="BB237" i="1"/>
  <c r="BD237" i="1"/>
  <c r="BQ237" i="1"/>
  <c r="BY237" i="1"/>
  <c r="CE237" i="1"/>
  <c r="AS238" i="1"/>
  <c r="BB238" i="1"/>
  <c r="BD238" i="1"/>
  <c r="BQ238" i="1"/>
  <c r="BY238" i="1"/>
  <c r="CE238" i="1"/>
  <c r="BB239" i="1"/>
  <c r="BD239" i="1"/>
  <c r="BQ239" i="1"/>
  <c r="BY239" i="1"/>
  <c r="CE239" i="1"/>
  <c r="BB240" i="1"/>
  <c r="BD240" i="1"/>
  <c r="BQ240" i="1"/>
  <c r="BY240" i="1"/>
  <c r="CE240" i="1"/>
  <c r="AS241" i="1"/>
  <c r="BB241" i="1"/>
  <c r="BD241" i="1"/>
  <c r="BQ241" i="1"/>
  <c r="BY241" i="1"/>
  <c r="CE241" i="1"/>
  <c r="BB242" i="1"/>
  <c r="BQ242" i="1"/>
  <c r="BY242" i="1"/>
  <c r="CE242" i="1"/>
  <c r="BB243" i="1"/>
  <c r="BD243" i="1"/>
  <c r="BQ243" i="1"/>
  <c r="BY243" i="1"/>
  <c r="CE243" i="1"/>
  <c r="BB244" i="1"/>
  <c r="BD244" i="1"/>
  <c r="BY244" i="1"/>
  <c r="CE244" i="1"/>
  <c r="BB245" i="1"/>
  <c r="BD245" i="1"/>
  <c r="BQ245" i="1"/>
  <c r="BY245" i="1"/>
  <c r="CE245" i="1"/>
  <c r="BB246" i="1"/>
  <c r="BD246" i="1"/>
  <c r="BQ246" i="1"/>
  <c r="BY246" i="1"/>
  <c r="CE246" i="1"/>
  <c r="BB247" i="1"/>
  <c r="BD247" i="1"/>
  <c r="BY247" i="1"/>
  <c r="CE247" i="1"/>
  <c r="BB248" i="1"/>
  <c r="BD248" i="1"/>
  <c r="BY248" i="1"/>
  <c r="CE248" i="1"/>
  <c r="BB249" i="1"/>
  <c r="BD249" i="1"/>
  <c r="BQ249" i="1"/>
  <c r="BY249" i="1"/>
  <c r="CE249" i="1"/>
  <c r="BB250" i="1"/>
  <c r="BD250" i="1"/>
  <c r="BQ250" i="1"/>
  <c r="BY250" i="1"/>
  <c r="CE250" i="1"/>
  <c r="BB251" i="1"/>
  <c r="BD251" i="1"/>
  <c r="BQ251" i="1"/>
  <c r="BY251" i="1"/>
  <c r="CE251" i="1"/>
  <c r="BB252" i="1"/>
  <c r="BD252" i="1"/>
  <c r="BQ252" i="1"/>
  <c r="BY252" i="1"/>
  <c r="CE252" i="1"/>
  <c r="BB253" i="1"/>
  <c r="BD253" i="1"/>
  <c r="BQ253" i="1"/>
  <c r="BY253" i="1"/>
  <c r="CE253" i="1"/>
  <c r="BB254" i="1"/>
  <c r="BD254" i="1"/>
  <c r="BQ254" i="1"/>
  <c r="BY254" i="1"/>
  <c r="CE254" i="1"/>
  <c r="BB255" i="1"/>
  <c r="BD255" i="1"/>
  <c r="BQ255" i="1"/>
  <c r="BY255" i="1"/>
  <c r="CE255" i="1"/>
  <c r="BB256" i="1"/>
  <c r="BD256" i="1"/>
  <c r="BY256" i="1"/>
  <c r="CE256" i="1"/>
  <c r="BB257" i="1"/>
  <c r="BD257" i="1"/>
  <c r="BQ257" i="1"/>
  <c r="BY257" i="1"/>
  <c r="CE257" i="1"/>
  <c r="BB258" i="1"/>
  <c r="BD258" i="1"/>
  <c r="BQ258" i="1"/>
  <c r="BY258" i="1"/>
  <c r="CE258" i="1"/>
  <c r="BB259" i="1"/>
  <c r="BD259" i="1"/>
  <c r="BQ259" i="1"/>
  <c r="BY259" i="1"/>
  <c r="CE259" i="1"/>
  <c r="BB260" i="1"/>
  <c r="BD260" i="1"/>
  <c r="BQ260" i="1"/>
  <c r="BY260" i="1"/>
  <c r="CE260" i="1"/>
  <c r="BB261" i="1"/>
  <c r="BD261" i="1"/>
  <c r="BQ261" i="1"/>
  <c r="BY261" i="1"/>
  <c r="CE261" i="1"/>
  <c r="BB262" i="1"/>
  <c r="BD262" i="1"/>
  <c r="BQ262" i="1"/>
  <c r="BY262" i="1"/>
  <c r="CE262" i="1"/>
  <c r="BB263" i="1"/>
  <c r="BD263" i="1"/>
  <c r="BQ263" i="1"/>
  <c r="BY263" i="1"/>
  <c r="CE263" i="1"/>
  <c r="BB264" i="1"/>
  <c r="BD264" i="1"/>
  <c r="BQ264" i="1"/>
  <c r="BY264" i="1"/>
  <c r="CE264" i="1"/>
  <c r="BB265" i="1"/>
  <c r="BD265" i="1"/>
  <c r="BQ265" i="1"/>
  <c r="BY265" i="1"/>
  <c r="CE265" i="1"/>
  <c r="BB266" i="1"/>
  <c r="BD266" i="1"/>
  <c r="BQ266" i="1"/>
  <c r="BY266" i="1"/>
  <c r="CE266" i="1"/>
  <c r="BB267" i="1"/>
  <c r="BD267" i="1"/>
  <c r="BQ267" i="1"/>
  <c r="BY267" i="1"/>
  <c r="CE267" i="1"/>
  <c r="BB268" i="1"/>
  <c r="BD268" i="1"/>
  <c r="BY268" i="1"/>
  <c r="CE268" i="1"/>
  <c r="BB269" i="1"/>
  <c r="BQ269" i="1"/>
  <c r="CE269" i="1"/>
  <c r="BB270" i="1"/>
  <c r="BD270" i="1"/>
  <c r="BQ270" i="1"/>
  <c r="BY270" i="1"/>
  <c r="CE270" i="1"/>
  <c r="AS271" i="1"/>
  <c r="BB271" i="1"/>
  <c r="BD271" i="1"/>
  <c r="BY271" i="1"/>
  <c r="CE271" i="1"/>
  <c r="BB272" i="1"/>
  <c r="BD272" i="1"/>
  <c r="BQ272" i="1"/>
  <c r="BY272" i="1"/>
  <c r="CE272" i="1"/>
  <c r="BB273" i="1"/>
  <c r="BD273" i="1"/>
  <c r="BQ273" i="1"/>
  <c r="BY273" i="1"/>
  <c r="CE273" i="1"/>
  <c r="BB274" i="1"/>
  <c r="BD274" i="1"/>
  <c r="BQ274" i="1"/>
  <c r="BY274" i="1"/>
  <c r="CE274" i="1"/>
  <c r="BB275" i="1"/>
  <c r="BD275" i="1"/>
  <c r="BQ275" i="1"/>
  <c r="BY275" i="1"/>
  <c r="CE275" i="1"/>
  <c r="BB276" i="1"/>
  <c r="BD276" i="1"/>
  <c r="BY276" i="1"/>
  <c r="CE276" i="1"/>
  <c r="BB277" i="1"/>
  <c r="BD277" i="1"/>
  <c r="BQ277" i="1"/>
  <c r="BY277" i="1"/>
  <c r="CE277" i="1"/>
  <c r="BB278" i="1"/>
  <c r="BD278" i="1"/>
  <c r="BY278" i="1"/>
  <c r="CE278" i="1"/>
  <c r="BB279" i="1"/>
  <c r="BD279" i="1"/>
  <c r="BQ279" i="1"/>
  <c r="BY279" i="1"/>
  <c r="CE279" i="1"/>
  <c r="BB280" i="1"/>
  <c r="BD280" i="1"/>
  <c r="BQ280" i="1"/>
  <c r="BY280" i="1"/>
  <c r="BB281" i="1"/>
  <c r="BD281" i="1"/>
  <c r="CE281" i="1"/>
  <c r="BB282" i="1"/>
  <c r="BQ282" i="1"/>
  <c r="CE282" i="1"/>
  <c r="BB283" i="1"/>
  <c r="BD283" i="1"/>
  <c r="BQ283" i="1"/>
  <c r="BY283" i="1"/>
  <c r="CE283" i="1"/>
  <c r="AS284" i="1"/>
  <c r="BB284" i="1"/>
  <c r="BQ284" i="1"/>
  <c r="BY284" i="1"/>
  <c r="CE284" i="1"/>
  <c r="BB285" i="1"/>
  <c r="BD285" i="1"/>
  <c r="BQ285" i="1"/>
  <c r="BY285" i="1"/>
  <c r="CE285" i="1"/>
  <c r="BB286" i="1"/>
  <c r="BD286" i="1"/>
  <c r="BQ286" i="1"/>
  <c r="BY286" i="1"/>
  <c r="CE286" i="1"/>
  <c r="BB287" i="1"/>
  <c r="BD287" i="1"/>
  <c r="BQ287" i="1"/>
  <c r="BY287" i="1"/>
  <c r="CE287" i="1"/>
  <c r="BB288" i="1"/>
  <c r="BD288" i="1"/>
  <c r="BQ288" i="1"/>
  <c r="BY288" i="1"/>
  <c r="CE288" i="1"/>
  <c r="BB289" i="1"/>
  <c r="BQ289" i="1"/>
  <c r="BY289" i="1"/>
  <c r="CE289" i="1"/>
  <c r="BB290" i="1"/>
  <c r="BQ290" i="1"/>
  <c r="BY290" i="1"/>
  <c r="CE290" i="1"/>
  <c r="BB291" i="1"/>
  <c r="BQ291" i="1"/>
  <c r="BY291" i="1"/>
  <c r="AS292" i="1"/>
  <c r="BB292" i="1"/>
  <c r="BQ292" i="1"/>
  <c r="BY292" i="1"/>
  <c r="CE292" i="1"/>
  <c r="BB293" i="1"/>
  <c r="BQ293" i="1"/>
  <c r="BY293" i="1"/>
  <c r="BB294" i="1"/>
  <c r="BD294" i="1"/>
  <c r="BQ294" i="1"/>
  <c r="BY294" i="1"/>
  <c r="BB295" i="1"/>
  <c r="BQ295" i="1"/>
  <c r="BY295" i="1"/>
  <c r="CE295" i="1"/>
  <c r="BB296" i="1"/>
  <c r="BD296" i="1"/>
  <c r="BQ296" i="1"/>
  <c r="BY296" i="1"/>
  <c r="CE296" i="1"/>
  <c r="BB297" i="1"/>
  <c r="BQ297" i="1"/>
  <c r="BY297" i="1"/>
  <c r="BB298" i="1"/>
  <c r="BD298" i="1"/>
  <c r="BQ298" i="1"/>
  <c r="BY298" i="1"/>
  <c r="CE298" i="1"/>
  <c r="BB299" i="1"/>
  <c r="BD299" i="1"/>
  <c r="BY299" i="1"/>
  <c r="CE299" i="1"/>
  <c r="BB300" i="1"/>
  <c r="BD300" i="1"/>
  <c r="BY300" i="1"/>
  <c r="CE300" i="1"/>
  <c r="BB301" i="1"/>
  <c r="BD301" i="1"/>
  <c r="BY301" i="1"/>
  <c r="CE301" i="1"/>
  <c r="BB302" i="1"/>
  <c r="BD302" i="1"/>
  <c r="BQ302" i="1"/>
  <c r="BY302" i="1"/>
  <c r="CE302" i="1"/>
  <c r="BB303" i="1"/>
  <c r="BD303" i="1"/>
  <c r="BQ303" i="1"/>
  <c r="BY303" i="1"/>
  <c r="CE303" i="1"/>
  <c r="BB304" i="1"/>
  <c r="BD304" i="1"/>
  <c r="BQ304" i="1"/>
  <c r="BY304" i="1"/>
  <c r="CE304" i="1"/>
  <c r="BB305" i="1"/>
  <c r="BD305" i="1"/>
  <c r="BQ305" i="1"/>
  <c r="BY305" i="1"/>
  <c r="CE305" i="1"/>
  <c r="BB306" i="1"/>
  <c r="BD306" i="1"/>
  <c r="CE306" i="1"/>
  <c r="BB307" i="1"/>
  <c r="BD307" i="1"/>
  <c r="CE307" i="1"/>
  <c r="BB308" i="1"/>
  <c r="BD308" i="1"/>
  <c r="BQ308" i="1"/>
  <c r="CE308" i="1"/>
  <c r="BB309" i="1"/>
  <c r="BD309" i="1"/>
  <c r="BQ309" i="1"/>
  <c r="BY309" i="1"/>
  <c r="CE309" i="1"/>
  <c r="BB310" i="1"/>
  <c r="BD310" i="1"/>
  <c r="BQ310" i="1"/>
  <c r="BY310" i="1"/>
  <c r="CE310" i="1"/>
  <c r="BB311" i="1"/>
  <c r="BD311" i="1"/>
  <c r="CE311" i="1"/>
  <c r="BB312" i="1"/>
  <c r="BQ312" i="1"/>
  <c r="BY312" i="1"/>
  <c r="BB313" i="1"/>
  <c r="BD313" i="1"/>
  <c r="BQ313" i="1"/>
  <c r="BY313" i="1"/>
  <c r="CE313" i="1"/>
  <c r="BB314" i="1"/>
  <c r="BD314" i="1"/>
  <c r="BQ314" i="1"/>
  <c r="BY314" i="1"/>
  <c r="CE314" i="1"/>
  <c r="BB315" i="1"/>
  <c r="BD315" i="1"/>
  <c r="BQ315" i="1"/>
  <c r="BY315" i="1"/>
  <c r="CE315" i="1"/>
  <c r="BB316" i="1"/>
  <c r="BD316" i="1"/>
  <c r="BQ316" i="1"/>
  <c r="BY316" i="1"/>
  <c r="CE316" i="1"/>
  <c r="AS317" i="1"/>
  <c r="BB317" i="1"/>
  <c r="BD317" i="1"/>
  <c r="BQ317" i="1"/>
  <c r="BY317" i="1"/>
  <c r="CE317" i="1"/>
  <c r="W318" i="1"/>
  <c r="BB318" i="1"/>
  <c r="BD318" i="1"/>
  <c r="BQ318" i="1"/>
  <c r="BY318" i="1"/>
  <c r="CE318" i="1"/>
  <c r="BB319" i="1"/>
  <c r="BD319" i="1"/>
  <c r="BY319" i="1"/>
  <c r="CE319" i="1"/>
  <c r="BB320" i="1"/>
  <c r="BQ320" i="1"/>
  <c r="BY320" i="1"/>
  <c r="BB321" i="1"/>
  <c r="BD321" i="1"/>
  <c r="BQ321" i="1"/>
  <c r="BY321" i="1"/>
  <c r="CE321" i="1"/>
  <c r="BB322" i="1"/>
  <c r="BD322" i="1"/>
  <c r="BQ322" i="1"/>
  <c r="BY322" i="1"/>
  <c r="CE322" i="1"/>
  <c r="BB323" i="1"/>
  <c r="BD323" i="1"/>
  <c r="BY323" i="1"/>
  <c r="CE323" i="1"/>
  <c r="BB324" i="1"/>
  <c r="BD324" i="1"/>
  <c r="BQ324" i="1"/>
  <c r="BY324" i="1"/>
  <c r="CE324" i="1"/>
  <c r="BB325" i="1"/>
  <c r="BD325" i="1"/>
  <c r="BQ325" i="1"/>
  <c r="BY325" i="1"/>
  <c r="BB326" i="1"/>
  <c r="BD326" i="1"/>
  <c r="BY326" i="1"/>
  <c r="CE326" i="1"/>
  <c r="BB327" i="1"/>
  <c r="BD327" i="1"/>
  <c r="BQ327" i="1"/>
  <c r="BY327" i="1"/>
  <c r="CE327" i="1"/>
  <c r="BB328" i="1"/>
  <c r="BD328" i="1"/>
  <c r="BQ328" i="1"/>
  <c r="BY328" i="1"/>
  <c r="BB329" i="1"/>
  <c r="BD329" i="1"/>
  <c r="BQ329" i="1"/>
  <c r="BY329" i="1"/>
  <c r="CE329" i="1"/>
  <c r="BB330" i="1"/>
  <c r="BD330" i="1"/>
  <c r="BQ330" i="1"/>
  <c r="BY330" i="1"/>
  <c r="CE330" i="1"/>
  <c r="BB331" i="1"/>
  <c r="BD331" i="1"/>
  <c r="BQ331" i="1"/>
  <c r="BY331" i="1"/>
  <c r="CE331" i="1"/>
  <c r="BB332" i="1"/>
  <c r="BD332" i="1"/>
  <c r="BQ332" i="1"/>
  <c r="BY332" i="1"/>
  <c r="CE332" i="1"/>
  <c r="BB333" i="1"/>
  <c r="BD333" i="1"/>
  <c r="BQ333" i="1"/>
  <c r="BY333" i="1"/>
  <c r="CE333" i="1"/>
  <c r="BB334" i="1"/>
  <c r="BD334" i="1"/>
  <c r="BQ334" i="1"/>
  <c r="BY334" i="1"/>
  <c r="BB335" i="1"/>
  <c r="BD335" i="1"/>
  <c r="BQ335" i="1"/>
  <c r="BY335" i="1"/>
  <c r="CE335" i="1"/>
  <c r="BB336" i="1"/>
  <c r="BQ336" i="1"/>
  <c r="BY336" i="1"/>
  <c r="BB337" i="1"/>
  <c r="BQ337" i="1"/>
  <c r="BY337" i="1"/>
  <c r="CE337" i="1"/>
  <c r="BB338" i="1"/>
  <c r="BD338" i="1"/>
  <c r="BQ338" i="1"/>
  <c r="BY338" i="1"/>
  <c r="CE338" i="1"/>
  <c r="BB339" i="1"/>
  <c r="BD339" i="1"/>
  <c r="BQ339" i="1"/>
  <c r="BY339" i="1"/>
  <c r="CE339" i="1"/>
  <c r="BB340" i="1"/>
  <c r="BD340" i="1"/>
  <c r="BQ340" i="1"/>
  <c r="BY340" i="1"/>
  <c r="CE340" i="1"/>
  <c r="BB341" i="1"/>
  <c r="BD341" i="1"/>
  <c r="BQ341" i="1"/>
  <c r="BY341" i="1"/>
  <c r="BB342" i="1"/>
  <c r="BD342" i="1"/>
  <c r="BQ342" i="1"/>
  <c r="CE342" i="1"/>
  <c r="BB343" i="1"/>
  <c r="BD343" i="1"/>
  <c r="BQ343" i="1"/>
  <c r="BY343" i="1"/>
  <c r="CE343" i="1"/>
  <c r="BB344" i="1"/>
  <c r="BD344" i="1"/>
  <c r="BQ344" i="1"/>
  <c r="BY344" i="1"/>
  <c r="CE344" i="1"/>
  <c r="BB345" i="1"/>
  <c r="BD345" i="1"/>
  <c r="BQ345" i="1"/>
  <c r="BY345" i="1"/>
  <c r="CE345" i="1"/>
  <c r="BB346" i="1"/>
  <c r="BD346" i="1"/>
  <c r="BQ346" i="1"/>
  <c r="CE346" i="1"/>
  <c r="BB347" i="1"/>
  <c r="BD347" i="1"/>
  <c r="CE347" i="1"/>
  <c r="BB348" i="1"/>
  <c r="BD348" i="1"/>
  <c r="BQ348" i="1"/>
  <c r="CE348" i="1"/>
  <c r="BB349" i="1"/>
  <c r="BD349" i="1"/>
  <c r="BQ349" i="1"/>
  <c r="CE349" i="1"/>
  <c r="BB350" i="1"/>
  <c r="BD350" i="1"/>
  <c r="BQ350" i="1"/>
  <c r="BY350" i="1"/>
  <c r="CE350" i="1"/>
  <c r="BB351" i="1"/>
  <c r="BD351" i="1"/>
  <c r="BQ351" i="1"/>
  <c r="BY351" i="1"/>
  <c r="CE351" i="1"/>
  <c r="BB352" i="1"/>
  <c r="BQ352" i="1"/>
  <c r="BY352" i="1"/>
  <c r="CE352" i="1"/>
  <c r="BB353" i="1"/>
  <c r="BD353" i="1"/>
  <c r="BQ353" i="1"/>
  <c r="BY353" i="1"/>
  <c r="CE353" i="1"/>
  <c r="BB354" i="1"/>
  <c r="BD354" i="1"/>
  <c r="BQ354" i="1"/>
  <c r="CE354" i="1"/>
  <c r="BB355" i="1"/>
  <c r="BD355" i="1"/>
  <c r="BQ355" i="1"/>
  <c r="BY355" i="1"/>
  <c r="CE355" i="1"/>
  <c r="BB356" i="1"/>
  <c r="BD356" i="1"/>
  <c r="BQ356" i="1"/>
  <c r="CE356" i="1"/>
  <c r="BB357" i="1"/>
  <c r="BD357" i="1"/>
  <c r="BQ357" i="1"/>
  <c r="BY357" i="1"/>
  <c r="CE357" i="1"/>
  <c r="BB358" i="1"/>
  <c r="BD358" i="1"/>
  <c r="BQ358" i="1"/>
  <c r="CE358" i="1"/>
  <c r="BB359" i="1"/>
  <c r="BD359" i="1"/>
  <c r="BQ359" i="1"/>
  <c r="CE359" i="1"/>
  <c r="BB360" i="1"/>
  <c r="BD360" i="1"/>
  <c r="BQ360" i="1"/>
  <c r="BY360" i="1"/>
  <c r="CE360" i="1"/>
  <c r="BB361" i="1"/>
  <c r="BD361" i="1"/>
  <c r="BQ361" i="1"/>
  <c r="BY361" i="1"/>
  <c r="CE361" i="1"/>
  <c r="AS362" i="1"/>
  <c r="BB362" i="1"/>
  <c r="BD362" i="1"/>
  <c r="BQ362" i="1"/>
  <c r="BY362" i="1"/>
  <c r="CE362" i="1"/>
  <c r="AS363" i="1"/>
  <c r="BB363" i="1"/>
  <c r="BD363" i="1"/>
  <c r="BQ363" i="1"/>
  <c r="BY363" i="1"/>
  <c r="CE363" i="1"/>
  <c r="BB364" i="1"/>
  <c r="BD364" i="1"/>
  <c r="BQ364" i="1"/>
  <c r="BY364" i="1"/>
  <c r="CE364" i="1"/>
  <c r="BB365" i="1"/>
  <c r="BQ365" i="1"/>
  <c r="CE365" i="1"/>
  <c r="BB366" i="1"/>
  <c r="BD366" i="1"/>
  <c r="BQ366" i="1"/>
  <c r="BY366" i="1"/>
  <c r="CE366" i="1"/>
  <c r="BB367" i="1"/>
  <c r="BD367" i="1"/>
  <c r="BQ367" i="1"/>
  <c r="BY367" i="1"/>
  <c r="CE367" i="1"/>
  <c r="BB368" i="1"/>
  <c r="BD368" i="1"/>
  <c r="BQ368" i="1"/>
  <c r="CE368" i="1"/>
  <c r="BB369" i="1"/>
  <c r="BD369" i="1"/>
  <c r="BQ369" i="1"/>
  <c r="BY369" i="1"/>
  <c r="CE369" i="1"/>
  <c r="BB370" i="1"/>
  <c r="BD370" i="1"/>
  <c r="BQ370" i="1"/>
  <c r="CE370" i="1"/>
  <c r="BB371" i="1"/>
  <c r="BD371" i="1"/>
  <c r="BQ371" i="1"/>
  <c r="CE371" i="1"/>
  <c r="BB372" i="1"/>
  <c r="BD372" i="1"/>
  <c r="BQ372" i="1"/>
  <c r="CE372" i="1"/>
  <c r="BB373" i="1"/>
  <c r="BD373" i="1"/>
  <c r="BQ373" i="1"/>
  <c r="BY373" i="1"/>
  <c r="CE373" i="1"/>
  <c r="BB374" i="1"/>
  <c r="BD374" i="1"/>
  <c r="BQ374" i="1"/>
  <c r="CE374" i="1"/>
  <c r="AS375" i="1"/>
  <c r="BB375" i="1"/>
  <c r="BD375" i="1"/>
  <c r="BQ375" i="1"/>
  <c r="CE375" i="1"/>
  <c r="BB376" i="1"/>
  <c r="BD376" i="1"/>
  <c r="BQ376" i="1"/>
  <c r="CE376" i="1"/>
  <c r="BB377" i="1"/>
  <c r="BQ377" i="1"/>
  <c r="CE377" i="1"/>
  <c r="AS378" i="1"/>
  <c r="BB378" i="1"/>
  <c r="BD378" i="1"/>
  <c r="BQ378" i="1"/>
  <c r="BY378" i="1"/>
  <c r="CE378" i="1"/>
  <c r="BB379" i="1"/>
  <c r="BD379" i="1"/>
  <c r="BQ379" i="1"/>
  <c r="BY379" i="1"/>
  <c r="CE379" i="1"/>
  <c r="BB380" i="1"/>
  <c r="BD380" i="1"/>
  <c r="BQ380" i="1"/>
  <c r="BY380" i="1"/>
  <c r="CE380" i="1"/>
  <c r="BB381" i="1"/>
  <c r="BD381" i="1"/>
  <c r="BQ381" i="1"/>
  <c r="BY381" i="1"/>
  <c r="CE381" i="1"/>
  <c r="BB382" i="1"/>
  <c r="BD382" i="1"/>
  <c r="BQ382" i="1"/>
  <c r="CE382" i="1"/>
  <c r="BB383" i="1"/>
  <c r="BD383" i="1"/>
  <c r="BQ383" i="1"/>
  <c r="BY383" i="1"/>
  <c r="CE383" i="1"/>
  <c r="AS384" i="1"/>
  <c r="BB384" i="1"/>
  <c r="BD384" i="1"/>
  <c r="BQ384" i="1"/>
  <c r="BY384" i="1"/>
  <c r="CE384" i="1"/>
  <c r="BB385" i="1"/>
  <c r="BD385" i="1"/>
  <c r="BQ385" i="1"/>
  <c r="BY385" i="1"/>
  <c r="CE385" i="1"/>
  <c r="AS386" i="1"/>
  <c r="BB386" i="1"/>
  <c r="BD386" i="1"/>
  <c r="BQ386" i="1"/>
  <c r="BY386" i="1"/>
  <c r="CE386" i="1"/>
  <c r="BB387" i="1"/>
  <c r="BD387" i="1"/>
  <c r="BQ387" i="1"/>
  <c r="CE387" i="1"/>
  <c r="BB388" i="1"/>
  <c r="BD388" i="1"/>
  <c r="BQ388" i="1"/>
  <c r="BY388" i="1"/>
  <c r="CE388" i="1"/>
  <c r="BB389" i="1"/>
  <c r="BD389" i="1"/>
  <c r="BQ389" i="1"/>
  <c r="BY389" i="1"/>
  <c r="CE389" i="1"/>
  <c r="BB390" i="1"/>
  <c r="BD390" i="1"/>
  <c r="BQ390" i="1"/>
  <c r="CE390" i="1"/>
  <c r="BB391" i="1"/>
  <c r="BD391" i="1"/>
  <c r="BQ391" i="1"/>
  <c r="BY391" i="1"/>
  <c r="CE391" i="1"/>
  <c r="BB392" i="1"/>
  <c r="BD392" i="1"/>
  <c r="BY392" i="1"/>
  <c r="CE392" i="1"/>
  <c r="BB393" i="1"/>
  <c r="BD393" i="1"/>
  <c r="BQ393" i="1"/>
  <c r="BY393" i="1"/>
  <c r="CE393" i="1"/>
  <c r="AS394" i="1"/>
  <c r="BB394" i="1"/>
  <c r="BD394" i="1"/>
  <c r="BQ394" i="1"/>
  <c r="CE394" i="1"/>
  <c r="BB395" i="1"/>
  <c r="BD395" i="1"/>
  <c r="BQ395" i="1"/>
  <c r="CE395" i="1"/>
  <c r="BB396" i="1"/>
  <c r="BD396" i="1"/>
  <c r="BQ396" i="1"/>
  <c r="BY396" i="1"/>
  <c r="CE396" i="1"/>
  <c r="BB397" i="1"/>
  <c r="BD397" i="1"/>
  <c r="BQ397" i="1"/>
  <c r="CE397" i="1"/>
  <c r="BB398" i="1"/>
  <c r="BD398" i="1"/>
  <c r="BQ398" i="1"/>
  <c r="BY398" i="1"/>
  <c r="CE398" i="1"/>
  <c r="AS399" i="1"/>
  <c r="BB399" i="1"/>
  <c r="BD399" i="1"/>
  <c r="BQ399" i="1"/>
  <c r="CE399" i="1"/>
  <c r="BB400" i="1"/>
  <c r="BD400" i="1"/>
  <c r="BQ400" i="1"/>
  <c r="BY400" i="1"/>
  <c r="CE400" i="1"/>
  <c r="BB401" i="1"/>
  <c r="BD401" i="1"/>
  <c r="BQ401" i="1"/>
  <c r="BY401" i="1"/>
  <c r="CE401" i="1"/>
  <c r="BB402" i="1"/>
  <c r="BD402" i="1"/>
  <c r="BQ402" i="1"/>
  <c r="CE402" i="1"/>
  <c r="BB403" i="1"/>
  <c r="BD403" i="1"/>
  <c r="BQ403" i="1"/>
  <c r="BY403" i="1"/>
  <c r="CE403" i="1"/>
  <c r="BB404" i="1"/>
  <c r="BD404" i="1"/>
  <c r="BQ404" i="1"/>
  <c r="CE404" i="1"/>
  <c r="BB405" i="1"/>
  <c r="BD405" i="1"/>
  <c r="BQ405" i="1"/>
  <c r="BY405" i="1"/>
  <c r="CE405" i="1"/>
  <c r="BB406" i="1"/>
  <c r="BD406" i="1"/>
  <c r="BQ406" i="1"/>
  <c r="BY406" i="1"/>
  <c r="CE406" i="1"/>
  <c r="BB407" i="1"/>
  <c r="BD407" i="1"/>
  <c r="BQ407" i="1"/>
  <c r="BY407" i="1"/>
  <c r="CE407" i="1"/>
  <c r="BB408" i="1"/>
  <c r="BD408" i="1"/>
  <c r="BQ408" i="1"/>
  <c r="BY408" i="1"/>
  <c r="CE408" i="1"/>
  <c r="BB409" i="1"/>
  <c r="BD409" i="1"/>
  <c r="BQ409" i="1"/>
  <c r="CE409" i="1"/>
  <c r="AS410" i="1"/>
  <c r="BB410" i="1"/>
  <c r="BQ410" i="1"/>
  <c r="BY410" i="1"/>
  <c r="CE410" i="1"/>
  <c r="AS411" i="1"/>
  <c r="BB411" i="1"/>
  <c r="BD411" i="1"/>
  <c r="BQ411" i="1"/>
  <c r="BY411" i="1"/>
  <c r="CE411" i="1"/>
  <c r="BB412" i="1"/>
  <c r="BD412" i="1"/>
  <c r="BQ412" i="1"/>
  <c r="BY412" i="1"/>
  <c r="CE412" i="1"/>
  <c r="BB413" i="1"/>
  <c r="BD413" i="1"/>
  <c r="BQ413" i="1"/>
  <c r="BY413" i="1"/>
  <c r="CE413" i="1"/>
  <c r="AS414" i="1"/>
  <c r="BB414" i="1"/>
  <c r="BD414" i="1"/>
  <c r="BQ414" i="1"/>
  <c r="BY414" i="1"/>
  <c r="CE414" i="1"/>
  <c r="BB415" i="1"/>
  <c r="BD415" i="1"/>
  <c r="BQ415" i="1"/>
  <c r="BY415" i="1"/>
  <c r="CE415" i="1"/>
  <c r="AS416" i="1"/>
  <c r="BB416" i="1"/>
  <c r="BD416" i="1"/>
  <c r="BQ416" i="1"/>
  <c r="BY416" i="1"/>
  <c r="CE416" i="1"/>
  <c r="AS417" i="1"/>
  <c r="BB417" i="1"/>
  <c r="BD417" i="1"/>
  <c r="BQ417" i="1"/>
  <c r="BY417" i="1"/>
  <c r="CE417" i="1"/>
  <c r="BB418" i="1"/>
  <c r="BD418" i="1"/>
  <c r="BQ418" i="1"/>
  <c r="BY418" i="1"/>
  <c r="CE418" i="1"/>
  <c r="BB419" i="1"/>
  <c r="BD419" i="1"/>
  <c r="BQ419" i="1"/>
  <c r="BY419" i="1"/>
  <c r="CE419" i="1"/>
  <c r="BB420" i="1"/>
  <c r="BD420" i="1"/>
  <c r="BQ420" i="1"/>
  <c r="BY420" i="1"/>
  <c r="CE420" i="1"/>
  <c r="BB421" i="1"/>
  <c r="BD421" i="1"/>
  <c r="BQ421" i="1"/>
  <c r="BY421" i="1"/>
  <c r="CE421" i="1"/>
  <c r="BB422" i="1"/>
  <c r="BD422" i="1"/>
  <c r="BQ422" i="1"/>
  <c r="BY422" i="1"/>
  <c r="CE422" i="1"/>
  <c r="BB423" i="1"/>
  <c r="BD423" i="1"/>
  <c r="BY423" i="1"/>
  <c r="CE423" i="1"/>
  <c r="BB424" i="1"/>
  <c r="BD424" i="1"/>
  <c r="BY424" i="1"/>
  <c r="CE424" i="1"/>
  <c r="BB425" i="1"/>
  <c r="BD425" i="1"/>
  <c r="BQ425" i="1"/>
  <c r="CE425" i="1"/>
  <c r="BB426" i="1"/>
  <c r="BD426" i="1"/>
  <c r="BQ426" i="1"/>
  <c r="BY426" i="1"/>
  <c r="CE426" i="1"/>
  <c r="BB427" i="1"/>
  <c r="BD427" i="1"/>
  <c r="BQ427" i="1"/>
  <c r="BY427" i="1"/>
  <c r="CE427" i="1"/>
  <c r="BB428" i="1"/>
  <c r="BD428" i="1"/>
  <c r="BQ428" i="1"/>
  <c r="BY428" i="1"/>
  <c r="CE428" i="1"/>
  <c r="BB429" i="1"/>
  <c r="BD429" i="1"/>
  <c r="BQ429" i="1"/>
  <c r="BY429" i="1"/>
  <c r="CE429" i="1"/>
  <c r="BB430" i="1"/>
  <c r="BD430" i="1"/>
  <c r="BQ430" i="1"/>
  <c r="BY430" i="1"/>
  <c r="CE430" i="1"/>
  <c r="BB431" i="1"/>
  <c r="BD431" i="1"/>
  <c r="BQ431" i="1"/>
  <c r="BY431" i="1"/>
  <c r="CE431" i="1"/>
  <c r="BB432" i="1"/>
  <c r="BD432" i="1"/>
  <c r="BQ432" i="1"/>
  <c r="BY432" i="1"/>
  <c r="CE432" i="1"/>
  <c r="BB433" i="1"/>
  <c r="BD433" i="1"/>
  <c r="BQ433" i="1"/>
  <c r="BY433" i="1"/>
  <c r="CE433" i="1"/>
  <c r="BB434" i="1"/>
  <c r="BD434" i="1"/>
  <c r="BQ434" i="1"/>
  <c r="CE434" i="1"/>
  <c r="BB435" i="1"/>
  <c r="BD435" i="1"/>
  <c r="BQ435" i="1"/>
  <c r="BY435" i="1"/>
  <c r="CE435" i="1"/>
  <c r="BB436" i="1"/>
  <c r="BD436" i="1"/>
  <c r="BQ436" i="1"/>
  <c r="BY436" i="1"/>
  <c r="CE436" i="1"/>
  <c r="BB437" i="1"/>
  <c r="BD437" i="1"/>
  <c r="BQ437" i="1"/>
  <c r="BY437" i="1"/>
  <c r="CE437" i="1"/>
  <c r="BB438" i="1"/>
  <c r="BD438" i="1"/>
  <c r="BQ438" i="1"/>
  <c r="BY438" i="1"/>
  <c r="CE438" i="1"/>
  <c r="BB439" i="1"/>
  <c r="BD439" i="1"/>
  <c r="BQ439" i="1"/>
  <c r="BY439" i="1"/>
  <c r="CE439" i="1"/>
  <c r="BB440" i="1"/>
  <c r="BD440" i="1"/>
  <c r="BQ440" i="1"/>
  <c r="BY440" i="1"/>
  <c r="CE440" i="1"/>
  <c r="BB441" i="1"/>
  <c r="BD441" i="1"/>
  <c r="BQ441" i="1"/>
  <c r="BY441" i="1"/>
  <c r="CE441" i="1"/>
  <c r="AS442" i="1"/>
  <c r="BB442" i="1"/>
  <c r="BD442" i="1"/>
  <c r="BQ442" i="1"/>
  <c r="BY442" i="1"/>
  <c r="CE442" i="1"/>
  <c r="BB443" i="1"/>
  <c r="BD443" i="1"/>
  <c r="BQ443" i="1"/>
  <c r="BY443" i="1"/>
  <c r="CE443" i="1"/>
  <c r="BB444" i="1"/>
  <c r="BD444" i="1"/>
  <c r="BQ444" i="1"/>
  <c r="BY444" i="1"/>
  <c r="CE444" i="1"/>
  <c r="BB445" i="1"/>
  <c r="BD445" i="1"/>
  <c r="BQ445" i="1"/>
  <c r="BY445" i="1"/>
  <c r="CE445" i="1"/>
  <c r="BB446" i="1"/>
  <c r="BD446" i="1"/>
  <c r="BQ446" i="1"/>
  <c r="BY446" i="1"/>
  <c r="CE446" i="1"/>
  <c r="BB447" i="1"/>
  <c r="BD447" i="1"/>
  <c r="BQ447" i="1"/>
  <c r="BY447" i="1"/>
  <c r="CE447" i="1"/>
  <c r="BB448" i="1"/>
  <c r="BD448" i="1"/>
  <c r="BQ448" i="1"/>
  <c r="BY448" i="1"/>
  <c r="CE448" i="1"/>
  <c r="BB449" i="1"/>
  <c r="BD449" i="1"/>
  <c r="BQ449" i="1"/>
  <c r="BY449" i="1"/>
  <c r="CE449" i="1"/>
  <c r="BB450" i="1"/>
  <c r="BD450" i="1"/>
  <c r="BQ450" i="1"/>
  <c r="CE450" i="1"/>
  <c r="BB451" i="1"/>
  <c r="BD451" i="1"/>
  <c r="BQ451" i="1"/>
  <c r="BY451" i="1"/>
  <c r="CE451" i="1"/>
  <c r="AS452" i="1"/>
  <c r="BB452" i="1"/>
  <c r="BQ452" i="1"/>
  <c r="BY452" i="1"/>
  <c r="CE452" i="1"/>
  <c r="BB453" i="1"/>
  <c r="BD453" i="1"/>
  <c r="BQ453" i="1"/>
  <c r="BY453" i="1"/>
  <c r="CE453" i="1"/>
  <c r="BB454" i="1"/>
  <c r="BD454" i="1"/>
  <c r="BQ454" i="1"/>
  <c r="BY454" i="1"/>
  <c r="CE454" i="1"/>
  <c r="BB455" i="1"/>
  <c r="BD455" i="1"/>
  <c r="BQ455" i="1"/>
  <c r="BY455" i="1"/>
  <c r="CE455" i="1"/>
  <c r="AS456" i="1"/>
  <c r="BB456" i="1"/>
  <c r="BD456" i="1"/>
  <c r="BQ456" i="1"/>
  <c r="BY456" i="1"/>
  <c r="CE456" i="1"/>
  <c r="AS457" i="1"/>
  <c r="BB457" i="1"/>
  <c r="BD457" i="1"/>
  <c r="BQ457" i="1"/>
  <c r="BY457" i="1"/>
  <c r="CE457" i="1"/>
  <c r="BB458" i="1"/>
  <c r="BQ458" i="1"/>
  <c r="BY458" i="1"/>
  <c r="CE458" i="1"/>
  <c r="BB459" i="1"/>
  <c r="BD459" i="1"/>
  <c r="BQ459" i="1"/>
  <c r="CE459" i="1"/>
  <c r="BB460" i="1"/>
  <c r="BD460" i="1"/>
  <c r="BQ460" i="1"/>
  <c r="BY460" i="1"/>
  <c r="CE460" i="1"/>
  <c r="BB461" i="1"/>
  <c r="BD461" i="1"/>
  <c r="BQ461" i="1"/>
  <c r="BY461" i="1"/>
  <c r="CE461" i="1"/>
  <c r="BB462" i="1"/>
  <c r="BD462" i="1"/>
  <c r="BQ462" i="1"/>
  <c r="BY462" i="1"/>
  <c r="CE462" i="1"/>
  <c r="AS463" i="1"/>
  <c r="BB463" i="1"/>
  <c r="BD463" i="1"/>
  <c r="BQ463" i="1"/>
  <c r="BY463" i="1"/>
  <c r="CE463" i="1"/>
  <c r="AS464" i="1"/>
  <c r="BB464" i="1"/>
  <c r="BD464" i="1"/>
  <c r="BQ464" i="1"/>
  <c r="BY464" i="1"/>
  <c r="CE464" i="1"/>
  <c r="AS465" i="1"/>
  <c r="BB465" i="1"/>
  <c r="BD465" i="1"/>
  <c r="BQ465" i="1"/>
  <c r="BY465" i="1"/>
  <c r="CE465" i="1"/>
  <c r="AS466" i="1"/>
  <c r="BB466" i="1"/>
  <c r="BD466" i="1"/>
  <c r="BQ466" i="1"/>
  <c r="BY466" i="1"/>
  <c r="CE466" i="1"/>
  <c r="BB467" i="1"/>
  <c r="BD467" i="1"/>
  <c r="BQ467" i="1"/>
  <c r="BY467" i="1"/>
  <c r="CE467" i="1"/>
  <c r="BB468" i="1"/>
  <c r="BD468" i="1"/>
  <c r="BQ468" i="1"/>
  <c r="BY468" i="1"/>
  <c r="CE468" i="1"/>
  <c r="BB469" i="1"/>
  <c r="BD469" i="1"/>
  <c r="BQ469" i="1"/>
  <c r="BY469" i="1"/>
  <c r="CE469" i="1"/>
  <c r="BB470" i="1"/>
  <c r="BD470" i="1"/>
  <c r="BQ470" i="1"/>
  <c r="BY470" i="1"/>
  <c r="CE470" i="1"/>
  <c r="AS471" i="1"/>
  <c r="BB471" i="1"/>
  <c r="BD471" i="1"/>
  <c r="BQ471" i="1"/>
  <c r="BY471" i="1"/>
  <c r="CE471" i="1"/>
  <c r="BB472" i="1"/>
  <c r="BD472" i="1"/>
  <c r="BQ472" i="1"/>
  <c r="BY472" i="1"/>
  <c r="CE472" i="1"/>
  <c r="AS473" i="1"/>
  <c r="BB473" i="1"/>
  <c r="BD473" i="1"/>
  <c r="BQ473" i="1"/>
  <c r="BY473" i="1"/>
  <c r="CE473" i="1"/>
  <c r="AS474" i="1"/>
  <c r="BB474" i="1"/>
  <c r="BD474" i="1"/>
  <c r="BQ474" i="1"/>
  <c r="BY474" i="1"/>
  <c r="CE474" i="1"/>
  <c r="BB475" i="1"/>
  <c r="BD475" i="1"/>
  <c r="BQ475" i="1"/>
  <c r="BY475" i="1"/>
  <c r="CE475" i="1"/>
  <c r="AS476" i="1"/>
  <c r="BB476" i="1"/>
  <c r="BD476" i="1"/>
  <c r="BQ476" i="1"/>
  <c r="BY476" i="1"/>
  <c r="CE476" i="1"/>
  <c r="BB477" i="1"/>
  <c r="BD477" i="1"/>
  <c r="BQ477" i="1"/>
  <c r="BY477" i="1"/>
  <c r="CE477" i="1"/>
  <c r="BB478" i="1"/>
  <c r="BD478" i="1"/>
  <c r="BQ478" i="1"/>
  <c r="BY478" i="1"/>
  <c r="CE478" i="1"/>
  <c r="BB479" i="1"/>
  <c r="BD479" i="1"/>
  <c r="BQ479" i="1"/>
  <c r="BY479" i="1"/>
  <c r="CE479" i="1"/>
  <c r="BB480" i="1"/>
  <c r="BD480" i="1"/>
  <c r="BQ480" i="1"/>
  <c r="BY480" i="1"/>
  <c r="CE480" i="1"/>
  <c r="BB481" i="1"/>
  <c r="BD481" i="1"/>
  <c r="BQ481" i="1"/>
  <c r="BY481" i="1"/>
  <c r="CE481" i="1"/>
  <c r="BB482" i="1"/>
  <c r="BD482" i="1"/>
  <c r="BQ482" i="1"/>
  <c r="BY482" i="1"/>
  <c r="CE482" i="1"/>
  <c r="BB483" i="1"/>
  <c r="BD483" i="1"/>
  <c r="BQ483" i="1"/>
  <c r="BY483" i="1"/>
  <c r="CE483" i="1"/>
  <c r="BB484" i="1"/>
  <c r="BD484" i="1"/>
  <c r="BQ484" i="1"/>
  <c r="BY484" i="1"/>
  <c r="CE484" i="1"/>
  <c r="AS485" i="1"/>
  <c r="BB485" i="1"/>
  <c r="BD485" i="1"/>
  <c r="BQ485" i="1"/>
  <c r="BY485" i="1"/>
  <c r="CE485" i="1"/>
  <c r="BB486" i="1"/>
  <c r="BQ486" i="1"/>
  <c r="BY486" i="1"/>
  <c r="CE486" i="1"/>
  <c r="AS487" i="1"/>
  <c r="BB487" i="1"/>
  <c r="BD487" i="1"/>
  <c r="BQ487" i="1"/>
  <c r="BY487" i="1"/>
  <c r="CE487" i="1"/>
  <c r="AS488" i="1"/>
  <c r="BB488" i="1"/>
  <c r="BD488" i="1"/>
  <c r="BQ488" i="1"/>
  <c r="BY488" i="1"/>
  <c r="CE488" i="1"/>
  <c r="BB489" i="1"/>
  <c r="BD489" i="1"/>
  <c r="BQ489" i="1"/>
  <c r="BY489" i="1"/>
  <c r="CE489" i="1"/>
  <c r="BB490" i="1"/>
  <c r="BD490" i="1"/>
  <c r="BQ490" i="1"/>
  <c r="CE490" i="1"/>
  <c r="AS491" i="1"/>
  <c r="BB491" i="1"/>
  <c r="BD491" i="1"/>
  <c r="BQ491" i="1"/>
  <c r="BY491" i="1"/>
  <c r="CE491" i="1"/>
  <c r="AS492" i="1"/>
  <c r="BB492" i="1"/>
  <c r="BD492" i="1"/>
  <c r="BQ492" i="1"/>
  <c r="BY492" i="1"/>
  <c r="CE492" i="1"/>
  <c r="BB493" i="1"/>
  <c r="BD493" i="1"/>
  <c r="BQ493" i="1"/>
  <c r="BY493" i="1"/>
  <c r="CE493" i="1"/>
  <c r="BB494" i="1"/>
  <c r="BD494" i="1"/>
  <c r="BQ494" i="1"/>
  <c r="BY494" i="1"/>
  <c r="CE494" i="1"/>
  <c r="BB495" i="1"/>
  <c r="BD495" i="1"/>
  <c r="BQ495" i="1"/>
  <c r="CE495" i="1"/>
  <c r="AS496" i="1"/>
  <c r="BB496" i="1"/>
  <c r="BD496" i="1"/>
  <c r="BQ496" i="1"/>
  <c r="BY496" i="1"/>
  <c r="CE496" i="1"/>
  <c r="BB497" i="1"/>
  <c r="BQ497" i="1"/>
  <c r="BY497" i="1"/>
  <c r="CE497" i="1"/>
  <c r="BB498" i="1"/>
  <c r="BD498" i="1"/>
  <c r="BQ498" i="1"/>
  <c r="BY498" i="1"/>
  <c r="CE498" i="1"/>
  <c r="AS499" i="1"/>
  <c r="BB499" i="1"/>
  <c r="BD499" i="1"/>
  <c r="BQ499" i="1"/>
  <c r="BY499" i="1"/>
  <c r="CE499" i="1"/>
  <c r="BB500" i="1"/>
  <c r="BD500" i="1"/>
  <c r="BQ500" i="1"/>
  <c r="BY500" i="1"/>
  <c r="CE500" i="1"/>
  <c r="BB501" i="1"/>
  <c r="BD501" i="1"/>
  <c r="BQ501" i="1"/>
  <c r="BY501" i="1"/>
  <c r="CE501" i="1"/>
  <c r="AS502" i="1"/>
  <c r="BB502" i="1"/>
  <c r="BD502" i="1"/>
  <c r="BQ502" i="1"/>
  <c r="BY502" i="1"/>
  <c r="CE502" i="1"/>
  <c r="BB503" i="1"/>
  <c r="BQ503" i="1"/>
  <c r="BY503" i="1"/>
  <c r="CE503" i="1"/>
  <c r="AS504" i="1"/>
  <c r="BB504" i="1"/>
  <c r="BD504" i="1"/>
  <c r="BQ504" i="1"/>
  <c r="BY504" i="1"/>
  <c r="CE504" i="1"/>
  <c r="BB505" i="1"/>
  <c r="BD505" i="1"/>
  <c r="BQ505" i="1"/>
  <c r="CE505" i="1"/>
  <c r="BB506" i="1"/>
  <c r="BD506" i="1"/>
  <c r="BQ506" i="1"/>
  <c r="BY506" i="1"/>
  <c r="CE506" i="1"/>
  <c r="BB507" i="1"/>
  <c r="BD507" i="1"/>
  <c r="BQ507" i="1"/>
  <c r="BY507" i="1"/>
  <c r="CE507" i="1"/>
  <c r="BB508" i="1"/>
  <c r="BD508" i="1"/>
  <c r="BQ508" i="1"/>
  <c r="BY508" i="1"/>
  <c r="CE508" i="1"/>
  <c r="BB509" i="1"/>
  <c r="BD509" i="1"/>
  <c r="BQ509" i="1"/>
  <c r="BY509" i="1"/>
  <c r="CE509" i="1"/>
  <c r="AS510" i="1"/>
  <c r="BB510" i="1"/>
  <c r="BD510" i="1"/>
  <c r="BQ510" i="1"/>
  <c r="BY510" i="1"/>
  <c r="CE510" i="1"/>
  <c r="AS511" i="1"/>
  <c r="BB511" i="1"/>
  <c r="BD511" i="1"/>
  <c r="BQ511" i="1"/>
  <c r="CE511" i="1"/>
  <c r="BB512" i="1"/>
  <c r="BD512" i="1"/>
  <c r="BQ512" i="1"/>
  <c r="BY512" i="1"/>
  <c r="CE512" i="1"/>
  <c r="AS513" i="1"/>
  <c r="BB513" i="1"/>
  <c r="BD513" i="1"/>
  <c r="BQ513" i="1"/>
  <c r="CE513" i="1"/>
  <c r="BB514" i="1"/>
  <c r="BD514" i="1"/>
  <c r="BQ514" i="1"/>
  <c r="CE514" i="1"/>
  <c r="AS515" i="1"/>
  <c r="BB515" i="1"/>
  <c r="BD515" i="1"/>
  <c r="BQ515" i="1"/>
  <c r="BY515" i="1"/>
  <c r="CE515" i="1"/>
  <c r="AS516" i="1"/>
  <c r="BB516" i="1"/>
  <c r="BD516" i="1"/>
  <c r="BQ516" i="1"/>
  <c r="BY516" i="1"/>
  <c r="CE516" i="1"/>
  <c r="AS517" i="1"/>
  <c r="BB517" i="1"/>
  <c r="BD517" i="1"/>
  <c r="BQ517" i="1"/>
  <c r="BY517" i="1"/>
  <c r="CE517" i="1"/>
  <c r="AS518" i="1"/>
  <c r="BB518" i="1"/>
  <c r="BD518" i="1"/>
  <c r="BQ518" i="1"/>
  <c r="BY518" i="1"/>
  <c r="CE518" i="1"/>
  <c r="BB519" i="1"/>
  <c r="BD519" i="1"/>
  <c r="BQ519" i="1"/>
  <c r="BY519" i="1"/>
  <c r="CE519" i="1"/>
  <c r="AS520" i="1"/>
  <c r="BB520" i="1"/>
  <c r="BD520" i="1"/>
  <c r="BQ520" i="1"/>
  <c r="BY520" i="1"/>
  <c r="CE520" i="1"/>
  <c r="AS521" i="1"/>
  <c r="BB521" i="1"/>
  <c r="BD521" i="1"/>
  <c r="BQ521" i="1"/>
  <c r="BY521" i="1"/>
  <c r="CE521" i="1"/>
  <c r="AS522" i="1"/>
  <c r="BB522" i="1"/>
  <c r="BD522" i="1"/>
  <c r="BQ522" i="1"/>
  <c r="BY522" i="1"/>
  <c r="CE522" i="1"/>
  <c r="AS523" i="1"/>
  <c r="BB523" i="1"/>
  <c r="BD523" i="1"/>
  <c r="BQ523" i="1"/>
  <c r="BY523" i="1"/>
  <c r="CE523" i="1"/>
  <c r="AS524" i="1"/>
  <c r="BB524" i="1"/>
  <c r="BD524" i="1"/>
  <c r="BQ524" i="1"/>
  <c r="CE524" i="1"/>
  <c r="AS525" i="1"/>
  <c r="BB525" i="1"/>
  <c r="BD525" i="1"/>
  <c r="BQ525" i="1"/>
  <c r="CE525" i="1"/>
  <c r="AS526" i="1"/>
  <c r="BB526" i="1"/>
  <c r="BD526" i="1"/>
  <c r="BQ526" i="1"/>
  <c r="CE526" i="1"/>
  <c r="AS527" i="1"/>
  <c r="BB527" i="1"/>
  <c r="BD527" i="1"/>
  <c r="BQ527" i="1"/>
  <c r="BY527" i="1"/>
  <c r="CE527" i="1"/>
  <c r="BB528" i="1"/>
  <c r="BD528" i="1"/>
  <c r="BQ528" i="1"/>
  <c r="BY528" i="1"/>
  <c r="CE528" i="1"/>
  <c r="AS529" i="1"/>
  <c r="BB529" i="1"/>
  <c r="BD529" i="1"/>
  <c r="BQ529" i="1"/>
  <c r="BY529" i="1"/>
  <c r="CE529" i="1"/>
  <c r="AS530" i="1"/>
  <c r="BB530" i="1"/>
  <c r="BD530" i="1"/>
  <c r="BQ530" i="1"/>
  <c r="BY530" i="1"/>
  <c r="CE530" i="1"/>
  <c r="AS531" i="1"/>
  <c r="BB531" i="1"/>
  <c r="BD531" i="1"/>
  <c r="BQ531" i="1"/>
  <c r="BY531" i="1"/>
  <c r="CE531" i="1"/>
  <c r="AS532" i="1"/>
  <c r="BB532" i="1"/>
  <c r="BD532" i="1"/>
  <c r="BQ532" i="1"/>
  <c r="BY532" i="1"/>
  <c r="CE532" i="1"/>
  <c r="BB533" i="1"/>
  <c r="BD533" i="1"/>
  <c r="BQ533" i="1"/>
  <c r="BY533" i="1"/>
  <c r="CE533" i="1"/>
  <c r="BB534" i="1"/>
  <c r="BD534" i="1"/>
  <c r="BQ534" i="1"/>
  <c r="BY534" i="1"/>
  <c r="CE534" i="1"/>
  <c r="AS535" i="1"/>
  <c r="BB535" i="1"/>
  <c r="BD535" i="1"/>
  <c r="BQ535" i="1"/>
  <c r="BY535" i="1"/>
  <c r="CE535" i="1"/>
  <c r="AS536" i="1"/>
  <c r="BB536" i="1"/>
  <c r="BD536" i="1"/>
  <c r="BQ536" i="1"/>
  <c r="BY536" i="1"/>
  <c r="CE536" i="1"/>
  <c r="BB537" i="1"/>
  <c r="BD537" i="1"/>
  <c r="BQ537" i="1"/>
  <c r="BY537" i="1"/>
  <c r="CE537" i="1"/>
  <c r="AS538" i="1"/>
  <c r="BB538" i="1"/>
  <c r="BD538" i="1"/>
  <c r="BQ538" i="1"/>
  <c r="BY538" i="1"/>
  <c r="CE538" i="1"/>
  <c r="BB539" i="1"/>
  <c r="BD539" i="1"/>
  <c r="BQ539" i="1"/>
  <c r="BY539" i="1"/>
  <c r="AS540" i="1"/>
  <c r="BB540" i="1"/>
  <c r="BD540" i="1"/>
  <c r="BQ540" i="1"/>
  <c r="BY540" i="1"/>
  <c r="CE540" i="1"/>
  <c r="AS541" i="1"/>
  <c r="BB541" i="1"/>
  <c r="BD541" i="1"/>
  <c r="BQ541" i="1"/>
  <c r="BY541" i="1"/>
  <c r="CE541" i="1"/>
  <c r="BB542" i="1"/>
  <c r="BD542" i="1"/>
  <c r="BQ542" i="1"/>
  <c r="BY542" i="1"/>
  <c r="CE542" i="1"/>
  <c r="BB543" i="1"/>
  <c r="BD543" i="1"/>
  <c r="BQ543" i="1"/>
  <c r="BY543" i="1"/>
  <c r="CE543" i="1"/>
  <c r="BB544" i="1"/>
  <c r="BD544" i="1"/>
  <c r="BQ544" i="1"/>
  <c r="BY544" i="1"/>
  <c r="CE544" i="1"/>
  <c r="BQ545" i="1"/>
  <c r="BY545" i="1"/>
  <c r="CE545" i="1"/>
  <c r="BB546" i="1"/>
  <c r="BD546" i="1"/>
  <c r="BQ546" i="1"/>
  <c r="BY546" i="1"/>
  <c r="CE546" i="1"/>
  <c r="BB547" i="1"/>
  <c r="BD547" i="1"/>
  <c r="BQ547" i="1"/>
  <c r="BY547" i="1"/>
  <c r="CE547" i="1"/>
  <c r="BB548" i="1"/>
  <c r="BD548" i="1"/>
  <c r="BY548" i="1"/>
  <c r="CE548" i="1"/>
  <c r="BB549" i="1"/>
  <c r="BD549" i="1"/>
  <c r="BQ549" i="1"/>
  <c r="BY549" i="1"/>
  <c r="CE549" i="1"/>
  <c r="BB550" i="1"/>
  <c r="BD550" i="1"/>
  <c r="BQ550" i="1"/>
  <c r="BY550" i="1"/>
  <c r="CE550" i="1"/>
  <c r="BB551" i="1"/>
  <c r="BD551" i="1"/>
  <c r="BQ551" i="1"/>
  <c r="BY551" i="1"/>
  <c r="CE551" i="1"/>
  <c r="BB552" i="1"/>
  <c r="BD552" i="1"/>
  <c r="BQ552" i="1"/>
  <c r="BY552" i="1"/>
  <c r="CE552" i="1"/>
  <c r="BB553" i="1"/>
  <c r="BD553" i="1"/>
  <c r="BQ553" i="1"/>
  <c r="BY553" i="1"/>
  <c r="CE553" i="1"/>
  <c r="BB554" i="1"/>
  <c r="BD554" i="1"/>
  <c r="BQ554" i="1"/>
  <c r="BY554" i="1"/>
  <c r="CE554" i="1"/>
  <c r="BB555" i="1"/>
  <c r="BD555" i="1"/>
  <c r="BQ555" i="1"/>
  <c r="BY555" i="1"/>
  <c r="CE555" i="1"/>
  <c r="BB556" i="1"/>
  <c r="BD556" i="1"/>
  <c r="BQ556" i="1"/>
  <c r="BY556" i="1"/>
  <c r="CE556" i="1"/>
  <c r="BB557" i="1"/>
  <c r="BD557" i="1"/>
  <c r="BQ557" i="1"/>
  <c r="BY557" i="1"/>
  <c r="CE557" i="1"/>
  <c r="AS558" i="1"/>
  <c r="BB558" i="1"/>
  <c r="BD558" i="1"/>
  <c r="BQ558" i="1"/>
  <c r="CE558" i="1"/>
  <c r="BB559" i="1"/>
  <c r="BD559" i="1"/>
  <c r="BQ559" i="1"/>
  <c r="BY559" i="1"/>
  <c r="CE559" i="1"/>
  <c r="AS560" i="1"/>
  <c r="BB560" i="1"/>
  <c r="BD560" i="1"/>
  <c r="BQ560" i="1"/>
  <c r="CE560" i="1"/>
  <c r="AS561" i="1"/>
  <c r="BB561" i="1"/>
  <c r="BD561" i="1"/>
  <c r="BQ561" i="1"/>
  <c r="CE561" i="1"/>
  <c r="AS562" i="1"/>
  <c r="BB562" i="1"/>
  <c r="BD562" i="1"/>
  <c r="BQ562" i="1"/>
  <c r="BY562" i="1"/>
  <c r="CE562" i="1"/>
  <c r="BB563" i="1"/>
  <c r="BD563" i="1"/>
  <c r="BQ563" i="1"/>
  <c r="BY563" i="1"/>
  <c r="CE563" i="1"/>
  <c r="BB564" i="1"/>
  <c r="BD564" i="1"/>
  <c r="BQ564" i="1"/>
  <c r="CE564" i="1"/>
  <c r="BB565" i="1"/>
  <c r="BD565" i="1"/>
  <c r="BQ565" i="1"/>
  <c r="BY565" i="1"/>
  <c r="CE565" i="1"/>
  <c r="BB566" i="1"/>
  <c r="BD566" i="1"/>
  <c r="BQ566" i="1"/>
  <c r="BY566" i="1"/>
  <c r="CE566" i="1"/>
  <c r="AS567" i="1"/>
  <c r="BB567" i="1"/>
  <c r="BD567" i="1"/>
  <c r="BQ567" i="1"/>
  <c r="BY567" i="1"/>
  <c r="CE567" i="1"/>
  <c r="BB568" i="1"/>
  <c r="BD568" i="1"/>
  <c r="BQ568" i="1"/>
  <c r="BY568" i="1"/>
  <c r="CE568" i="1"/>
  <c r="BB569" i="1"/>
  <c r="BD569" i="1"/>
  <c r="BQ569" i="1"/>
  <c r="BY569" i="1"/>
  <c r="CE569" i="1"/>
  <c r="AS570" i="1"/>
  <c r="BB570" i="1"/>
  <c r="BD570" i="1"/>
  <c r="BQ570" i="1"/>
  <c r="BY570" i="1"/>
  <c r="CE570" i="1"/>
  <c r="BB571" i="1"/>
  <c r="BD571" i="1"/>
  <c r="BQ571" i="1"/>
  <c r="BY571" i="1"/>
  <c r="CE571" i="1"/>
  <c r="BB572" i="1"/>
  <c r="BD572" i="1"/>
  <c r="BQ572" i="1"/>
  <c r="BY572" i="1"/>
  <c r="CE572" i="1"/>
  <c r="BB573" i="1"/>
  <c r="BD573" i="1"/>
  <c r="BQ573" i="1"/>
  <c r="BY573" i="1"/>
  <c r="CE573" i="1"/>
  <c r="AS574" i="1"/>
  <c r="BB574" i="1"/>
  <c r="BD574" i="1"/>
  <c r="BQ574" i="1"/>
  <c r="BY574" i="1"/>
  <c r="CE574" i="1"/>
  <c r="BB575" i="1"/>
  <c r="BD575" i="1"/>
  <c r="BQ575" i="1"/>
  <c r="BY575" i="1"/>
  <c r="CE575" i="1"/>
  <c r="BB576" i="1"/>
  <c r="BQ576" i="1"/>
  <c r="BY576" i="1"/>
  <c r="CE576" i="1"/>
  <c r="BB577" i="1"/>
  <c r="BD577" i="1"/>
  <c r="BQ577" i="1"/>
  <c r="BY577" i="1"/>
  <c r="CE577" i="1"/>
  <c r="BB578" i="1"/>
  <c r="BD578" i="1"/>
  <c r="BQ578" i="1"/>
  <c r="BY578" i="1"/>
  <c r="CE578" i="1"/>
  <c r="BB579" i="1"/>
  <c r="BD579" i="1"/>
  <c r="BQ579" i="1"/>
  <c r="BY579" i="1"/>
  <c r="CE579" i="1"/>
  <c r="BB580" i="1"/>
  <c r="BD580" i="1"/>
  <c r="BQ580" i="1"/>
  <c r="BY580" i="1"/>
  <c r="CE580" i="1"/>
  <c r="BB581" i="1"/>
  <c r="BD581" i="1"/>
  <c r="BQ581" i="1"/>
  <c r="BY581" i="1"/>
  <c r="CE581" i="1"/>
  <c r="BB582" i="1"/>
  <c r="BD582" i="1"/>
  <c r="BQ582" i="1"/>
  <c r="BY582" i="1"/>
  <c r="CE582" i="1"/>
  <c r="BB583" i="1"/>
  <c r="BD583" i="1"/>
  <c r="BQ583" i="1"/>
  <c r="BY583" i="1"/>
  <c r="CE583" i="1"/>
  <c r="BB584" i="1"/>
  <c r="BD584" i="1"/>
  <c r="BQ584" i="1"/>
  <c r="BY584" i="1"/>
  <c r="CE584" i="1"/>
  <c r="BB585" i="1"/>
  <c r="BD585" i="1"/>
  <c r="BQ585" i="1"/>
  <c r="BY585" i="1"/>
  <c r="CE585" i="1"/>
  <c r="AS586" i="1"/>
  <c r="BB586" i="1"/>
  <c r="BD586" i="1"/>
  <c r="BQ586" i="1"/>
  <c r="BY586" i="1"/>
  <c r="CE586" i="1"/>
  <c r="BB587" i="1"/>
  <c r="BD587" i="1"/>
  <c r="BQ587" i="1"/>
  <c r="BY587" i="1"/>
  <c r="CE587" i="1"/>
  <c r="BB588" i="1"/>
  <c r="BD588" i="1"/>
  <c r="BQ588" i="1"/>
  <c r="BY588" i="1"/>
  <c r="CE588" i="1"/>
  <c r="BB589" i="1"/>
  <c r="BD589" i="1"/>
  <c r="BQ589" i="1"/>
  <c r="BY589" i="1"/>
  <c r="CE589" i="1"/>
  <c r="BB590" i="1"/>
  <c r="BD590" i="1"/>
  <c r="BQ590" i="1"/>
  <c r="BY590" i="1"/>
  <c r="CE590" i="1"/>
  <c r="BB591" i="1"/>
  <c r="BD591" i="1"/>
  <c r="BQ591" i="1"/>
  <c r="BY591" i="1"/>
  <c r="CE591" i="1"/>
  <c r="AS592" i="1"/>
  <c r="BB592" i="1"/>
  <c r="BD592" i="1"/>
  <c r="BQ592" i="1"/>
  <c r="CE592" i="1"/>
  <c r="BB593" i="1"/>
  <c r="BD593" i="1"/>
  <c r="BQ593" i="1"/>
  <c r="BY593" i="1"/>
  <c r="CE593" i="1"/>
  <c r="BB594" i="1"/>
  <c r="BD594" i="1"/>
  <c r="BQ594" i="1"/>
  <c r="BY594" i="1"/>
  <c r="CE594" i="1"/>
  <c r="BB595" i="1"/>
  <c r="BD595" i="1"/>
  <c r="BQ595" i="1"/>
  <c r="BY595" i="1"/>
  <c r="CE595" i="1"/>
  <c r="BB596" i="1"/>
  <c r="BD596" i="1"/>
  <c r="BQ596" i="1"/>
  <c r="BY596" i="1"/>
  <c r="CE596" i="1"/>
  <c r="BB597" i="1"/>
  <c r="BD597" i="1"/>
  <c r="BQ597" i="1"/>
  <c r="BY597" i="1"/>
  <c r="CE597" i="1"/>
  <c r="BB598" i="1"/>
  <c r="BD598" i="1"/>
  <c r="BQ598" i="1"/>
  <c r="BY598" i="1"/>
  <c r="CE598" i="1"/>
  <c r="BB599" i="1"/>
  <c r="BD599" i="1"/>
  <c r="BQ599" i="1"/>
  <c r="BY599" i="1"/>
  <c r="CE599" i="1"/>
  <c r="BB600" i="1"/>
  <c r="BD600" i="1"/>
  <c r="BQ600" i="1"/>
  <c r="BY600" i="1"/>
  <c r="CE600" i="1"/>
  <c r="BB601" i="1"/>
  <c r="BD601" i="1"/>
  <c r="BQ601" i="1"/>
  <c r="BY601" i="1"/>
  <c r="CE601" i="1"/>
  <c r="BB602" i="1"/>
  <c r="BQ602" i="1"/>
  <c r="BY602" i="1"/>
  <c r="CE602" i="1"/>
  <c r="BB603" i="1"/>
  <c r="BD603" i="1"/>
  <c r="BQ603" i="1"/>
  <c r="BY603" i="1"/>
  <c r="CE603" i="1"/>
  <c r="BB604" i="1"/>
  <c r="BD604" i="1"/>
  <c r="BQ604" i="1"/>
  <c r="BY604" i="1"/>
  <c r="CE604" i="1"/>
  <c r="BB605" i="1"/>
  <c r="BD605" i="1"/>
  <c r="BQ605" i="1"/>
  <c r="BY605" i="1"/>
  <c r="CE605" i="1"/>
  <c r="BB606" i="1"/>
  <c r="BD606" i="1"/>
  <c r="BY606" i="1"/>
  <c r="CE606" i="1"/>
  <c r="AS607" i="1"/>
  <c r="BB607" i="1"/>
  <c r="BD607" i="1"/>
  <c r="BQ607" i="1"/>
  <c r="BY607" i="1"/>
  <c r="CE607" i="1"/>
  <c r="BB608" i="1"/>
  <c r="BD608" i="1"/>
  <c r="BQ608" i="1"/>
  <c r="BY608" i="1"/>
  <c r="CE608" i="1"/>
  <c r="BB609" i="1"/>
  <c r="BD609" i="1"/>
  <c r="BQ609" i="1"/>
  <c r="BY609" i="1"/>
  <c r="CE609" i="1"/>
  <c r="BB610" i="1"/>
  <c r="BD610" i="1"/>
  <c r="BQ610" i="1"/>
  <c r="BY610" i="1"/>
  <c r="CE610" i="1"/>
  <c r="AS611" i="1"/>
  <c r="BB611" i="1"/>
  <c r="BD611" i="1"/>
  <c r="BQ611" i="1"/>
  <c r="BY611" i="1"/>
  <c r="CE611" i="1"/>
  <c r="BB612" i="1"/>
  <c r="BD612" i="1"/>
  <c r="BQ612" i="1"/>
  <c r="BY612" i="1"/>
  <c r="CE612" i="1"/>
  <c r="BB613" i="1"/>
  <c r="BD613" i="1"/>
  <c r="BQ613" i="1"/>
  <c r="BY613" i="1"/>
  <c r="CE613" i="1"/>
  <c r="BB614" i="1"/>
  <c r="BD614" i="1"/>
  <c r="BQ614" i="1"/>
  <c r="BY614" i="1"/>
  <c r="CE614" i="1"/>
  <c r="BB615" i="1"/>
  <c r="BD615" i="1"/>
  <c r="BQ615" i="1"/>
  <c r="BY615" i="1"/>
  <c r="CE615" i="1"/>
  <c r="BB616" i="1"/>
  <c r="BD616" i="1"/>
  <c r="BY616" i="1"/>
  <c r="CE616" i="1"/>
  <c r="BB617" i="1"/>
  <c r="BD617" i="1"/>
  <c r="BQ617" i="1"/>
  <c r="BY617" i="1"/>
  <c r="CE617" i="1"/>
  <c r="BB618" i="1"/>
  <c r="BD618" i="1"/>
  <c r="BQ618" i="1"/>
  <c r="BY618" i="1"/>
  <c r="CE618" i="1"/>
  <c r="BB619" i="1"/>
  <c r="BD619" i="1"/>
  <c r="BQ619" i="1"/>
  <c r="BY619" i="1"/>
  <c r="CE619" i="1"/>
  <c r="AS620" i="1"/>
  <c r="BB620" i="1"/>
  <c r="BD620" i="1"/>
  <c r="BQ620" i="1"/>
  <c r="BY620" i="1"/>
  <c r="CE620" i="1"/>
  <c r="BB621" i="1"/>
  <c r="BD621" i="1"/>
  <c r="BQ621" i="1"/>
  <c r="BY621" i="1"/>
  <c r="CE621" i="1"/>
  <c r="BB622" i="1"/>
  <c r="BD622" i="1"/>
  <c r="BY622" i="1"/>
  <c r="CE622" i="1"/>
  <c r="BB623" i="1"/>
  <c r="BD623" i="1"/>
  <c r="BQ623" i="1"/>
  <c r="BY623" i="1"/>
  <c r="CE623" i="1"/>
  <c r="BB624" i="1"/>
  <c r="BD624" i="1"/>
  <c r="BQ624" i="1"/>
  <c r="BY624" i="1"/>
  <c r="CE624" i="1"/>
  <c r="BB625" i="1"/>
  <c r="BD625" i="1"/>
  <c r="BQ625" i="1"/>
  <c r="BY625" i="1"/>
  <c r="CE625" i="1"/>
  <c r="BB626" i="1"/>
  <c r="BD626" i="1"/>
  <c r="BQ626" i="1"/>
  <c r="BY626" i="1"/>
  <c r="CE626" i="1"/>
  <c r="BB627" i="1"/>
  <c r="BD627" i="1"/>
  <c r="BQ627" i="1"/>
  <c r="BY627" i="1"/>
  <c r="CE627" i="1"/>
  <c r="BB628" i="1"/>
  <c r="BD628" i="1"/>
  <c r="BY628" i="1"/>
  <c r="CE628" i="1"/>
  <c r="AS629" i="1"/>
  <c r="BB629" i="1"/>
  <c r="BD629" i="1"/>
  <c r="BQ629" i="1"/>
  <c r="BY629" i="1"/>
  <c r="CE629" i="1"/>
  <c r="BB630" i="1"/>
  <c r="BD630" i="1"/>
  <c r="BY630" i="1"/>
  <c r="CE630" i="1"/>
  <c r="AS631" i="1"/>
  <c r="BB631" i="1"/>
  <c r="BD631" i="1"/>
  <c r="BQ631" i="1"/>
  <c r="BY631" i="1"/>
  <c r="CE631" i="1"/>
  <c r="AS632" i="1"/>
  <c r="BB632" i="1"/>
  <c r="BD632" i="1"/>
  <c r="BY632" i="1"/>
  <c r="CE632" i="1"/>
  <c r="BB633" i="1"/>
  <c r="BD633" i="1"/>
  <c r="BQ633" i="1"/>
  <c r="BY633" i="1"/>
  <c r="CE633" i="1"/>
  <c r="BB634" i="1"/>
  <c r="BD634" i="1"/>
  <c r="BQ634" i="1"/>
  <c r="BY634" i="1"/>
  <c r="CE634" i="1"/>
  <c r="BB635" i="1"/>
  <c r="BD635" i="1"/>
  <c r="BY635" i="1"/>
  <c r="CE635" i="1"/>
  <c r="BB636" i="1"/>
  <c r="BD636" i="1"/>
  <c r="BQ636" i="1"/>
  <c r="BY636" i="1"/>
  <c r="CE636" i="1"/>
  <c r="BB637" i="1"/>
  <c r="BD637" i="1"/>
  <c r="BY637" i="1"/>
  <c r="CE637" i="1"/>
  <c r="BB638" i="1"/>
  <c r="BD638" i="1"/>
  <c r="BY638" i="1"/>
  <c r="CE638" i="1"/>
  <c r="BB639" i="1"/>
  <c r="BQ639" i="1"/>
  <c r="BY639" i="1"/>
  <c r="CE639" i="1"/>
  <c r="BB640" i="1"/>
  <c r="BD640" i="1"/>
  <c r="BQ640" i="1"/>
  <c r="BY640" i="1"/>
  <c r="CE640" i="1"/>
  <c r="AS641" i="1"/>
  <c r="BB641" i="1"/>
  <c r="BD641" i="1"/>
  <c r="BQ641" i="1"/>
  <c r="BY641" i="1"/>
  <c r="CE641" i="1"/>
  <c r="BB642" i="1"/>
  <c r="BD642" i="1"/>
  <c r="BY642" i="1"/>
  <c r="CE642" i="1"/>
  <c r="BB643" i="1"/>
  <c r="BD643" i="1"/>
  <c r="BQ643" i="1"/>
  <c r="BY643" i="1"/>
  <c r="CE643" i="1"/>
  <c r="BB644" i="1"/>
  <c r="BD644" i="1"/>
  <c r="BY644" i="1"/>
  <c r="CE644" i="1"/>
  <c r="AS645" i="1"/>
  <c r="BB645" i="1"/>
  <c r="BD645" i="1"/>
  <c r="BQ645" i="1"/>
  <c r="BY645" i="1"/>
  <c r="CE645" i="1"/>
  <c r="BB646" i="1"/>
  <c r="BD646" i="1"/>
  <c r="BQ646" i="1"/>
  <c r="BY646" i="1"/>
  <c r="CE646" i="1"/>
  <c r="BB647" i="1"/>
  <c r="BQ647" i="1"/>
  <c r="BY647" i="1"/>
  <c r="CE647" i="1"/>
  <c r="BB648" i="1"/>
  <c r="BD648" i="1"/>
  <c r="BQ648" i="1"/>
  <c r="BY648" i="1"/>
  <c r="CE648" i="1"/>
  <c r="BB649" i="1"/>
  <c r="BD649" i="1"/>
  <c r="BY649" i="1"/>
  <c r="CE649" i="1"/>
  <c r="BB650" i="1"/>
  <c r="BD650" i="1"/>
  <c r="BY650" i="1"/>
  <c r="CE650" i="1"/>
  <c r="BB651" i="1"/>
  <c r="BD651" i="1"/>
  <c r="BQ651" i="1"/>
  <c r="BY651" i="1"/>
  <c r="CE651" i="1"/>
  <c r="BB652" i="1"/>
  <c r="BD652" i="1"/>
  <c r="BQ652" i="1"/>
  <c r="BY652" i="1"/>
  <c r="CE652" i="1"/>
  <c r="AS653" i="1"/>
  <c r="BB653" i="1"/>
  <c r="BD653" i="1"/>
  <c r="BQ653" i="1"/>
  <c r="BY653" i="1"/>
  <c r="CE653" i="1"/>
  <c r="BB654" i="1"/>
  <c r="BD654" i="1"/>
  <c r="BY654" i="1"/>
  <c r="CE654" i="1"/>
  <c r="AS655" i="1"/>
  <c r="BB655" i="1"/>
  <c r="BD655" i="1"/>
  <c r="BY655" i="1"/>
  <c r="CE655" i="1"/>
  <c r="BB656" i="1"/>
  <c r="BD656" i="1"/>
  <c r="BY656" i="1"/>
  <c r="CE656" i="1"/>
  <c r="BB657" i="1"/>
  <c r="BD657" i="1"/>
  <c r="BQ657" i="1"/>
  <c r="BY657" i="1"/>
  <c r="CE657" i="1"/>
  <c r="AS658" i="1"/>
  <c r="BB658" i="1"/>
  <c r="BD658" i="1"/>
  <c r="BQ658" i="1"/>
  <c r="BY658" i="1"/>
  <c r="CE658" i="1"/>
  <c r="BB659" i="1"/>
  <c r="BD659" i="1"/>
  <c r="BQ659" i="1"/>
  <c r="BY659" i="1"/>
  <c r="CE659" i="1"/>
  <c r="BB660" i="1"/>
  <c r="BD660" i="1"/>
  <c r="BY660" i="1"/>
  <c r="CE660" i="1"/>
  <c r="BB661" i="1"/>
  <c r="BD661" i="1"/>
  <c r="BY661" i="1"/>
  <c r="CE661" i="1"/>
  <c r="BB662" i="1"/>
  <c r="BQ662" i="1"/>
  <c r="BY662" i="1"/>
  <c r="CE662" i="1"/>
  <c r="BB663" i="1"/>
  <c r="BD663" i="1"/>
  <c r="BQ663" i="1"/>
  <c r="BY663" i="1"/>
  <c r="CE663" i="1"/>
  <c r="BB664" i="1"/>
  <c r="BD664" i="1"/>
  <c r="BY664" i="1"/>
  <c r="CE664" i="1"/>
  <c r="BB665" i="1"/>
  <c r="BD665" i="1"/>
  <c r="BQ665" i="1"/>
  <c r="BY665" i="1"/>
  <c r="CE665" i="1"/>
  <c r="BB666" i="1"/>
  <c r="BD666" i="1"/>
  <c r="BY666" i="1"/>
  <c r="CE666" i="1"/>
  <c r="AS667" i="1"/>
  <c r="BB667" i="1"/>
  <c r="BD667" i="1"/>
  <c r="BQ667" i="1"/>
  <c r="BY667" i="1"/>
  <c r="CE667" i="1"/>
  <c r="BB668" i="1"/>
  <c r="BD668" i="1"/>
  <c r="BQ668" i="1"/>
  <c r="BY668" i="1"/>
  <c r="CE668" i="1"/>
  <c r="BB669" i="1"/>
  <c r="BD669" i="1"/>
  <c r="BQ669" i="1"/>
  <c r="BY669" i="1"/>
  <c r="CE669" i="1"/>
  <c r="AS670" i="1"/>
  <c r="BB670" i="1"/>
  <c r="BD670" i="1"/>
  <c r="BY670" i="1"/>
  <c r="CE670" i="1"/>
  <c r="AS671" i="1"/>
  <c r="BB671" i="1"/>
  <c r="BD671" i="1"/>
  <c r="BQ671" i="1"/>
  <c r="BY671" i="1"/>
  <c r="CE671" i="1"/>
  <c r="BB672" i="1"/>
  <c r="BD672" i="1"/>
  <c r="BQ672" i="1"/>
  <c r="BY672" i="1"/>
  <c r="CE672" i="1"/>
  <c r="AS673" i="1"/>
  <c r="BB673" i="1"/>
  <c r="BD673" i="1"/>
  <c r="BQ673" i="1"/>
  <c r="BY673" i="1"/>
  <c r="CE673" i="1"/>
  <c r="BB674" i="1"/>
  <c r="BD674" i="1"/>
  <c r="BQ674" i="1"/>
  <c r="BY674" i="1"/>
  <c r="CE674" i="1"/>
  <c r="BB675" i="1"/>
  <c r="BD675" i="1"/>
  <c r="BQ675" i="1"/>
  <c r="BY675" i="1"/>
  <c r="CE675" i="1"/>
  <c r="BB676" i="1"/>
  <c r="BD676" i="1"/>
  <c r="BQ676" i="1"/>
  <c r="BY676" i="1"/>
  <c r="CE676" i="1"/>
  <c r="BB677" i="1"/>
  <c r="BD677" i="1"/>
  <c r="BY677" i="1"/>
  <c r="CE677" i="1"/>
  <c r="AS678" i="1"/>
  <c r="BB678" i="1"/>
  <c r="BD678" i="1"/>
  <c r="BQ678" i="1"/>
  <c r="BY678" i="1"/>
  <c r="CE678" i="1"/>
  <c r="BB679" i="1"/>
  <c r="BD679" i="1"/>
  <c r="BQ679" i="1"/>
  <c r="BY679" i="1"/>
  <c r="CE679" i="1"/>
  <c r="BB680" i="1"/>
  <c r="BD680" i="1"/>
  <c r="BQ680" i="1"/>
  <c r="BY680" i="1"/>
  <c r="CE680" i="1"/>
  <c r="BB681" i="1"/>
  <c r="BD681" i="1"/>
  <c r="BY681" i="1"/>
  <c r="CE681" i="1"/>
  <c r="BB682" i="1"/>
  <c r="BD682" i="1"/>
  <c r="BQ682" i="1"/>
  <c r="BY682" i="1"/>
  <c r="CE682" i="1"/>
  <c r="BB683" i="1"/>
  <c r="BD683" i="1"/>
  <c r="BQ683" i="1"/>
  <c r="BY683" i="1"/>
  <c r="CE683" i="1"/>
  <c r="BB684" i="1"/>
  <c r="BD684" i="1"/>
  <c r="BQ684" i="1"/>
  <c r="BY684" i="1"/>
  <c r="CE684" i="1"/>
  <c r="AS685" i="1"/>
  <c r="BB685" i="1"/>
  <c r="BD685" i="1"/>
  <c r="BQ685" i="1"/>
  <c r="BY685" i="1"/>
  <c r="CE685" i="1"/>
  <c r="BB686" i="1"/>
  <c r="BY686" i="1"/>
  <c r="CE686" i="1"/>
  <c r="BB687" i="1"/>
  <c r="BD687" i="1"/>
  <c r="BQ687" i="1"/>
  <c r="BY687" i="1"/>
  <c r="CE687" i="1"/>
  <c r="BB688" i="1"/>
  <c r="BD688" i="1"/>
  <c r="BQ688" i="1"/>
  <c r="BY688" i="1"/>
  <c r="CE688" i="1"/>
  <c r="AS689" i="1"/>
  <c r="BB689" i="1"/>
  <c r="BD689" i="1"/>
  <c r="BQ689" i="1"/>
  <c r="BY689" i="1"/>
  <c r="CE689" i="1"/>
  <c r="AS690" i="1"/>
  <c r="BB690" i="1"/>
  <c r="BD690" i="1"/>
  <c r="BQ690" i="1"/>
  <c r="BY690" i="1"/>
  <c r="CE690" i="1"/>
  <c r="BB691" i="1"/>
  <c r="BD691" i="1"/>
  <c r="BQ691" i="1"/>
  <c r="BY691" i="1"/>
  <c r="CE691" i="1"/>
  <c r="BB692" i="1"/>
  <c r="BD692" i="1"/>
  <c r="BY692" i="1"/>
  <c r="CE692" i="1"/>
  <c r="BB693" i="1"/>
  <c r="BD693" i="1"/>
  <c r="BY693" i="1"/>
  <c r="CE693" i="1"/>
  <c r="AS694" i="1"/>
  <c r="BB694" i="1"/>
  <c r="BD694" i="1"/>
  <c r="BQ694" i="1"/>
  <c r="BY694" i="1"/>
  <c r="CE694" i="1"/>
  <c r="AS695" i="1"/>
  <c r="BB695" i="1"/>
  <c r="BD695" i="1"/>
  <c r="BQ695" i="1"/>
  <c r="BY695" i="1"/>
  <c r="CE695" i="1"/>
  <c r="AS696" i="1"/>
  <c r="BB696" i="1"/>
  <c r="BD696" i="1"/>
  <c r="BQ696" i="1"/>
  <c r="BY696" i="1"/>
  <c r="CE696" i="1"/>
  <c r="BB697" i="1"/>
  <c r="BD697" i="1"/>
  <c r="BQ697" i="1"/>
  <c r="BY697" i="1"/>
  <c r="CE697" i="1"/>
  <c r="BB698" i="1"/>
  <c r="BD698" i="1"/>
  <c r="BQ698" i="1"/>
  <c r="BY698" i="1"/>
  <c r="CE698" i="1"/>
  <c r="BB699" i="1"/>
  <c r="BD699" i="1"/>
  <c r="BQ699" i="1"/>
  <c r="BY699" i="1"/>
  <c r="CE699" i="1"/>
  <c r="BB700" i="1"/>
  <c r="BD700" i="1"/>
  <c r="BQ700" i="1"/>
  <c r="BY700" i="1"/>
  <c r="CE700" i="1"/>
  <c r="BB701" i="1"/>
  <c r="BD701" i="1"/>
  <c r="BQ701" i="1"/>
  <c r="BY701" i="1"/>
  <c r="CE701" i="1"/>
  <c r="AS702" i="1"/>
  <c r="BB702" i="1"/>
  <c r="BD702" i="1"/>
  <c r="BY702" i="1"/>
  <c r="CE702" i="1"/>
  <c r="BB703" i="1"/>
  <c r="BD703" i="1"/>
  <c r="BY703" i="1"/>
  <c r="CE703" i="1"/>
  <c r="AS704" i="1"/>
  <c r="BB704" i="1"/>
  <c r="BD704" i="1"/>
  <c r="BY704" i="1"/>
  <c r="CE704" i="1"/>
  <c r="AS705" i="1"/>
  <c r="BB705" i="1"/>
  <c r="BD705" i="1"/>
  <c r="BQ705" i="1"/>
  <c r="BY705" i="1"/>
  <c r="CE705" i="1"/>
  <c r="BB706" i="1"/>
  <c r="BD706" i="1"/>
  <c r="BQ706" i="1"/>
  <c r="BY706" i="1"/>
  <c r="CE706" i="1"/>
  <c r="BB707" i="1"/>
  <c r="BQ707" i="1"/>
  <c r="BY707" i="1"/>
  <c r="CE707" i="1"/>
  <c r="AS708" i="1"/>
  <c r="BB708" i="1"/>
  <c r="BD708" i="1"/>
  <c r="BQ708" i="1"/>
  <c r="BY708" i="1"/>
  <c r="CE708" i="1"/>
  <c r="AS709" i="1"/>
  <c r="BB709" i="1"/>
  <c r="BQ709" i="1"/>
  <c r="BY709" i="1"/>
  <c r="CE709" i="1"/>
  <c r="AS710" i="1"/>
  <c r="BB710" i="1"/>
  <c r="BD710" i="1"/>
  <c r="BY710" i="1"/>
  <c r="CE710" i="1"/>
  <c r="BB711" i="1"/>
  <c r="BD711" i="1"/>
  <c r="BQ711" i="1"/>
  <c r="BY711" i="1"/>
  <c r="CE711" i="1"/>
  <c r="BB712" i="1"/>
  <c r="BD712" i="1"/>
  <c r="BQ712" i="1"/>
  <c r="BY712" i="1"/>
  <c r="CE712" i="1"/>
  <c r="BB713" i="1"/>
  <c r="BD713" i="1"/>
  <c r="BQ713" i="1"/>
  <c r="BY713" i="1"/>
  <c r="CE713" i="1"/>
  <c r="BB714" i="1"/>
  <c r="BD714" i="1"/>
  <c r="BQ714" i="1"/>
  <c r="BY714" i="1"/>
  <c r="CE714" i="1"/>
  <c r="BB715" i="1"/>
  <c r="BQ715" i="1"/>
  <c r="BY715" i="1"/>
  <c r="CE715" i="1"/>
  <c r="AS716" i="1"/>
  <c r="BB716" i="1"/>
  <c r="BD716" i="1"/>
  <c r="BQ716" i="1"/>
  <c r="BY716" i="1"/>
  <c r="CE716" i="1"/>
  <c r="BB717" i="1"/>
  <c r="BQ717" i="1"/>
  <c r="BY717" i="1"/>
  <c r="CE717" i="1"/>
  <c r="BB718" i="1"/>
  <c r="BD718" i="1"/>
  <c r="BQ718" i="1"/>
  <c r="BY718" i="1"/>
  <c r="CE718" i="1"/>
  <c r="BB719" i="1"/>
  <c r="BD719" i="1"/>
  <c r="BY719" i="1"/>
  <c r="CE719" i="1"/>
  <c r="BB720" i="1"/>
  <c r="BD720" i="1"/>
  <c r="BQ720" i="1"/>
  <c r="BY720" i="1"/>
  <c r="CE720" i="1"/>
  <c r="AS721" i="1"/>
  <c r="BB721" i="1"/>
  <c r="BD721" i="1"/>
  <c r="BQ721" i="1"/>
  <c r="BY721" i="1"/>
  <c r="CE721" i="1"/>
  <c r="BB722" i="1"/>
  <c r="BD722" i="1"/>
  <c r="BY722" i="1"/>
  <c r="CE722" i="1"/>
  <c r="AS723" i="1"/>
  <c r="BB723" i="1"/>
  <c r="BD723" i="1"/>
  <c r="BQ723" i="1"/>
  <c r="BY723" i="1"/>
  <c r="CE723" i="1"/>
  <c r="BB724" i="1"/>
  <c r="BD724" i="1"/>
  <c r="BQ724" i="1"/>
  <c r="BY724" i="1"/>
  <c r="CE724" i="1"/>
  <c r="BB725" i="1"/>
  <c r="BD725" i="1"/>
  <c r="BQ725" i="1"/>
  <c r="BY725" i="1"/>
  <c r="CE725" i="1"/>
  <c r="BB726" i="1"/>
  <c r="BD726" i="1"/>
  <c r="BQ726" i="1"/>
  <c r="BY726" i="1"/>
  <c r="CE726" i="1"/>
  <c r="AS727" i="1"/>
  <c r="BB727" i="1"/>
  <c r="BD727" i="1"/>
  <c r="BQ727" i="1"/>
  <c r="BY727" i="1"/>
  <c r="CE727" i="1"/>
  <c r="BB728" i="1"/>
  <c r="BD728" i="1"/>
  <c r="BQ728" i="1"/>
  <c r="BY728" i="1"/>
  <c r="CE728" i="1"/>
  <c r="AS729" i="1"/>
  <c r="BB729" i="1"/>
  <c r="BD729" i="1"/>
  <c r="BQ729" i="1"/>
  <c r="BY729" i="1"/>
  <c r="CE729" i="1"/>
  <c r="BB730" i="1"/>
  <c r="BD730" i="1"/>
  <c r="BY730" i="1"/>
  <c r="CE730" i="1"/>
  <c r="AS731" i="1"/>
  <c r="BB731" i="1"/>
  <c r="BD731" i="1"/>
  <c r="BQ731" i="1"/>
  <c r="BY731" i="1"/>
  <c r="CE731" i="1"/>
  <c r="BB732" i="1"/>
  <c r="BQ732" i="1"/>
  <c r="BY732" i="1"/>
  <c r="CE732" i="1"/>
  <c r="BB733" i="1"/>
  <c r="BD733" i="1"/>
  <c r="BQ733" i="1"/>
  <c r="BY733" i="1"/>
  <c r="CE733" i="1"/>
  <c r="BD734" i="1"/>
  <c r="BY734" i="1"/>
  <c r="CE734" i="1"/>
  <c r="BB735" i="1"/>
  <c r="BD735" i="1"/>
  <c r="BQ735" i="1"/>
  <c r="BY735" i="1"/>
  <c r="CE735" i="1"/>
  <c r="AS736" i="1"/>
  <c r="BB736" i="1"/>
  <c r="BD736" i="1"/>
  <c r="BQ736" i="1"/>
  <c r="CE736" i="1"/>
  <c r="BB737" i="1"/>
  <c r="BD737" i="1"/>
  <c r="CE737" i="1"/>
  <c r="BB738" i="1"/>
  <c r="BD738" i="1"/>
  <c r="CE738" i="1"/>
  <c r="AS739" i="1"/>
  <c r="BB739" i="1"/>
  <c r="BD739" i="1"/>
  <c r="BQ739" i="1"/>
  <c r="BY739" i="1"/>
  <c r="CE739" i="1"/>
  <c r="BB740" i="1"/>
  <c r="BD740" i="1"/>
  <c r="BQ740" i="1"/>
  <c r="BY740" i="1"/>
  <c r="CE740" i="1"/>
  <c r="AS741" i="1"/>
  <c r="BB741" i="1"/>
  <c r="BD741" i="1"/>
  <c r="BY741" i="1"/>
  <c r="CE741" i="1"/>
  <c r="BB742" i="1"/>
  <c r="BD742" i="1"/>
  <c r="BQ742" i="1"/>
  <c r="BY742" i="1"/>
  <c r="CE742" i="1"/>
  <c r="BB743" i="1"/>
  <c r="BD743" i="1"/>
  <c r="BQ743" i="1"/>
  <c r="BY743" i="1"/>
  <c r="CE743" i="1"/>
  <c r="AS744" i="1"/>
  <c r="BB744" i="1"/>
  <c r="BQ744" i="1"/>
  <c r="BY744" i="1"/>
  <c r="CE744" i="1"/>
  <c r="BB745" i="1"/>
  <c r="BD745" i="1"/>
  <c r="BQ745" i="1"/>
  <c r="BY745" i="1"/>
  <c r="CE745" i="1"/>
  <c r="BB746" i="1"/>
  <c r="BD746" i="1"/>
  <c r="BQ746" i="1"/>
  <c r="BY746" i="1"/>
  <c r="CE746" i="1"/>
  <c r="BB747" i="1"/>
  <c r="BD747" i="1"/>
  <c r="BQ747" i="1"/>
  <c r="BY747" i="1"/>
  <c r="CE747" i="1"/>
  <c r="BB748" i="1"/>
  <c r="BD748" i="1"/>
  <c r="BQ748" i="1"/>
  <c r="BY748" i="1"/>
  <c r="CE748" i="1"/>
  <c r="BB749" i="1"/>
  <c r="BD749" i="1"/>
  <c r="BQ749" i="1"/>
  <c r="BY749" i="1"/>
  <c r="CE749" i="1"/>
  <c r="AS750" i="1"/>
  <c r="BB750" i="1"/>
  <c r="BD750" i="1"/>
  <c r="BQ750" i="1"/>
  <c r="BY750" i="1"/>
  <c r="CE750" i="1"/>
  <c r="BB751" i="1"/>
  <c r="BD751" i="1"/>
  <c r="BQ751" i="1"/>
  <c r="BY751" i="1"/>
  <c r="CE751" i="1"/>
  <c r="BB752" i="1"/>
  <c r="BD752" i="1"/>
  <c r="BQ752" i="1"/>
  <c r="BY752" i="1"/>
  <c r="CE752" i="1"/>
  <c r="BB753" i="1"/>
  <c r="BD753" i="1"/>
  <c r="BY753" i="1"/>
  <c r="CE753" i="1"/>
  <c r="BB754" i="1"/>
  <c r="BD754" i="1"/>
  <c r="BY754" i="1"/>
  <c r="CE754" i="1"/>
  <c r="AS755" i="1"/>
  <c r="BB755" i="1"/>
  <c r="BD755" i="1"/>
  <c r="BQ755" i="1"/>
  <c r="BY755" i="1"/>
  <c r="CE755" i="1"/>
  <c r="BB756" i="1"/>
  <c r="BD756" i="1"/>
  <c r="BQ756" i="1"/>
  <c r="BY756" i="1"/>
  <c r="CE756" i="1"/>
  <c r="BB757" i="1"/>
  <c r="BD757" i="1"/>
  <c r="BY757" i="1"/>
  <c r="CE757" i="1"/>
  <c r="AS758" i="1"/>
  <c r="BB758" i="1"/>
  <c r="BD758" i="1"/>
  <c r="BQ758" i="1"/>
  <c r="BY758" i="1"/>
  <c r="CE758" i="1"/>
  <c r="BB759" i="1"/>
  <c r="BQ759" i="1"/>
  <c r="BY759" i="1"/>
  <c r="CE759" i="1"/>
  <c r="BB760" i="1"/>
  <c r="BD760" i="1"/>
  <c r="BQ760" i="1"/>
  <c r="BY760" i="1"/>
  <c r="CE760" i="1"/>
  <c r="AS761" i="1"/>
  <c r="BB761" i="1"/>
  <c r="BD761" i="1"/>
  <c r="BQ761" i="1"/>
  <c r="BY761" i="1"/>
  <c r="CE761" i="1"/>
  <c r="BB762" i="1"/>
  <c r="BQ762" i="1"/>
  <c r="BY762" i="1"/>
  <c r="CE762" i="1"/>
  <c r="BB763" i="1"/>
  <c r="BD763" i="1"/>
  <c r="BQ763" i="1"/>
  <c r="BY763" i="1"/>
  <c r="CE763" i="1"/>
  <c r="BB764" i="1"/>
  <c r="BQ764" i="1"/>
  <c r="BY764" i="1"/>
  <c r="CE764" i="1"/>
  <c r="BB765" i="1"/>
  <c r="BD765" i="1"/>
  <c r="BQ765" i="1"/>
  <c r="BY765" i="1"/>
  <c r="CE765" i="1"/>
  <c r="BB766" i="1"/>
  <c r="BD766" i="1"/>
  <c r="BQ766" i="1"/>
  <c r="BY766" i="1"/>
  <c r="CE766" i="1"/>
  <c r="AS767" i="1"/>
  <c r="BB767" i="1"/>
  <c r="BD767" i="1"/>
  <c r="BQ767" i="1"/>
  <c r="BY767" i="1"/>
  <c r="CE767" i="1"/>
  <c r="BB768" i="1"/>
  <c r="BD768" i="1"/>
  <c r="BY768" i="1"/>
  <c r="CE768" i="1"/>
  <c r="AS769" i="1"/>
  <c r="BB769" i="1"/>
  <c r="BD769" i="1"/>
  <c r="BQ769" i="1"/>
  <c r="BY769" i="1"/>
  <c r="CE769" i="1"/>
  <c r="BB770" i="1"/>
  <c r="BD770" i="1"/>
  <c r="BQ770" i="1"/>
  <c r="BY770" i="1"/>
  <c r="CE770" i="1"/>
  <c r="BB771" i="1"/>
  <c r="BD771" i="1"/>
  <c r="BY771" i="1"/>
  <c r="CE771" i="1"/>
  <c r="BB772" i="1"/>
  <c r="BD772" i="1"/>
  <c r="BQ772" i="1"/>
  <c r="BY772" i="1"/>
  <c r="CE772" i="1"/>
  <c r="BB773" i="1"/>
  <c r="BD773" i="1"/>
  <c r="BY773" i="1"/>
  <c r="CE773" i="1"/>
  <c r="AS774" i="1"/>
  <c r="BB774" i="1"/>
  <c r="BD774" i="1"/>
  <c r="BQ774" i="1"/>
  <c r="BY774" i="1"/>
  <c r="CE774" i="1"/>
  <c r="BB775" i="1"/>
  <c r="BQ775" i="1"/>
  <c r="BY775" i="1"/>
  <c r="CE775" i="1"/>
  <c r="BB776" i="1"/>
  <c r="BD776" i="1"/>
  <c r="BQ776" i="1"/>
  <c r="BY776" i="1"/>
  <c r="CE776" i="1"/>
  <c r="BB777" i="1"/>
  <c r="BD777" i="1"/>
  <c r="BQ777" i="1"/>
  <c r="BY777" i="1"/>
  <c r="CE777" i="1"/>
  <c r="BB778" i="1"/>
  <c r="BD778" i="1"/>
  <c r="BY778" i="1"/>
  <c r="CE778" i="1"/>
  <c r="BB779" i="1"/>
  <c r="BD779" i="1"/>
  <c r="BQ779" i="1"/>
  <c r="BY779" i="1"/>
  <c r="CE779" i="1"/>
  <c r="BB780" i="1"/>
  <c r="BD780" i="1"/>
  <c r="BQ780" i="1"/>
  <c r="BY780" i="1"/>
  <c r="CE780" i="1"/>
  <c r="AS781" i="1"/>
  <c r="BB781" i="1"/>
  <c r="BD781" i="1"/>
  <c r="BY781" i="1"/>
  <c r="CE781" i="1"/>
  <c r="BB782" i="1"/>
  <c r="BD782" i="1"/>
  <c r="BY782" i="1"/>
  <c r="CE782" i="1"/>
  <c r="BB783" i="1"/>
  <c r="BD783" i="1"/>
  <c r="BQ783" i="1"/>
  <c r="BY783" i="1"/>
  <c r="CE783" i="1"/>
  <c r="BB784" i="1"/>
  <c r="BD784" i="1"/>
  <c r="BQ784" i="1"/>
  <c r="BY784" i="1"/>
  <c r="CE784" i="1"/>
  <c r="BB785" i="1"/>
  <c r="BD785" i="1"/>
  <c r="BQ785" i="1"/>
  <c r="BY785" i="1"/>
  <c r="CE785" i="1"/>
  <c r="BB786" i="1"/>
  <c r="BD786" i="1"/>
  <c r="BY786" i="1"/>
  <c r="CE786" i="1"/>
  <c r="AS787" i="1"/>
  <c r="BB787" i="1"/>
  <c r="BQ787" i="1"/>
  <c r="BY787" i="1"/>
  <c r="CE787" i="1"/>
  <c r="BB788" i="1"/>
  <c r="BD788" i="1"/>
  <c r="BQ788" i="1"/>
  <c r="BY788" i="1"/>
  <c r="CE788" i="1"/>
  <c r="BB789" i="1"/>
  <c r="BD789" i="1"/>
  <c r="BQ789" i="1"/>
  <c r="BY789" i="1"/>
  <c r="CE789" i="1"/>
  <c r="BB790" i="1"/>
  <c r="BD790" i="1"/>
  <c r="BY790" i="1"/>
  <c r="CE790" i="1"/>
  <c r="BB791" i="1"/>
  <c r="BD791" i="1"/>
  <c r="BQ791" i="1"/>
  <c r="BY791" i="1"/>
  <c r="CE791" i="1"/>
  <c r="BB792" i="1"/>
  <c r="BD792" i="1"/>
  <c r="BQ792" i="1"/>
  <c r="BY792" i="1"/>
  <c r="CE792" i="1"/>
  <c r="BB793" i="1"/>
  <c r="BD793" i="1"/>
  <c r="BQ793" i="1"/>
  <c r="BY793" i="1"/>
  <c r="CE793" i="1"/>
  <c r="BB794" i="1"/>
  <c r="BD794" i="1"/>
  <c r="BQ794" i="1"/>
  <c r="BY794" i="1"/>
  <c r="CE794" i="1"/>
  <c r="BB795" i="1"/>
  <c r="BD795" i="1"/>
  <c r="BQ795" i="1"/>
  <c r="BY795" i="1"/>
  <c r="CE795" i="1"/>
  <c r="BB796" i="1"/>
  <c r="BD796" i="1"/>
  <c r="BQ796" i="1"/>
  <c r="BY796" i="1"/>
  <c r="CE796" i="1"/>
  <c r="AS797" i="1"/>
  <c r="BB797" i="1"/>
  <c r="BD797" i="1"/>
  <c r="BQ797" i="1"/>
  <c r="BY797" i="1"/>
  <c r="CE797" i="1"/>
  <c r="BB798" i="1"/>
  <c r="BD798" i="1"/>
  <c r="BQ798" i="1"/>
  <c r="CE798" i="1"/>
  <c r="BB799" i="1"/>
  <c r="BD799" i="1"/>
  <c r="BQ799" i="1"/>
  <c r="BY799" i="1"/>
  <c r="CE799" i="1"/>
  <c r="BB800" i="1"/>
  <c r="BD800" i="1"/>
  <c r="BQ800" i="1"/>
  <c r="BY800" i="1"/>
  <c r="CE800" i="1"/>
  <c r="BB801" i="1"/>
  <c r="BD801" i="1"/>
  <c r="BQ801" i="1"/>
  <c r="BY801" i="1"/>
  <c r="CE801" i="1"/>
  <c r="BB802" i="1"/>
  <c r="BD802" i="1"/>
  <c r="BQ802" i="1"/>
  <c r="BY802" i="1"/>
  <c r="CE802" i="1"/>
  <c r="BB803" i="1"/>
  <c r="BD803" i="1"/>
  <c r="BQ803" i="1"/>
  <c r="BY803" i="1"/>
  <c r="CE803" i="1"/>
  <c r="BB804" i="1"/>
  <c r="BD804" i="1"/>
  <c r="BQ804" i="1"/>
  <c r="BY804" i="1"/>
  <c r="CE804" i="1"/>
  <c r="BB805" i="1"/>
  <c r="BD805" i="1"/>
  <c r="BQ805" i="1"/>
  <c r="BY805" i="1"/>
  <c r="CE805" i="1"/>
  <c r="BB806" i="1"/>
  <c r="BD806" i="1"/>
  <c r="BQ806" i="1"/>
  <c r="CE806" i="1"/>
  <c r="BB807" i="1"/>
  <c r="BQ807" i="1"/>
  <c r="BY807" i="1"/>
  <c r="CE807" i="1"/>
  <c r="BB808" i="1"/>
  <c r="BD808" i="1"/>
  <c r="BQ808" i="1"/>
  <c r="CE808" i="1"/>
  <c r="BB809" i="1"/>
  <c r="BD809" i="1"/>
  <c r="BQ809" i="1"/>
  <c r="BY809" i="1"/>
  <c r="CE809" i="1"/>
  <c r="BB810" i="1"/>
  <c r="BD810" i="1"/>
  <c r="BQ810" i="1"/>
  <c r="BY810" i="1"/>
  <c r="CE810" i="1"/>
  <c r="BB811" i="1"/>
  <c r="BD811" i="1"/>
  <c r="BQ811" i="1"/>
  <c r="CE811" i="1"/>
  <c r="BB812" i="1"/>
  <c r="BD812" i="1"/>
  <c r="BQ812" i="1"/>
  <c r="BY812" i="1"/>
  <c r="CE812" i="1"/>
  <c r="BB813" i="1"/>
  <c r="BD813" i="1"/>
  <c r="BQ813" i="1"/>
  <c r="BY813" i="1"/>
  <c r="CE813" i="1"/>
  <c r="BB814" i="1"/>
  <c r="BD814" i="1"/>
  <c r="BQ814" i="1"/>
  <c r="BY814" i="1"/>
  <c r="CE814" i="1"/>
  <c r="BB815" i="1"/>
  <c r="BD815" i="1"/>
  <c r="BQ815" i="1"/>
  <c r="CE815" i="1"/>
  <c r="BB816" i="1"/>
  <c r="BD816" i="1"/>
  <c r="BQ816" i="1"/>
  <c r="CE816" i="1"/>
  <c r="BB817" i="1"/>
  <c r="BD817" i="1"/>
  <c r="BQ817" i="1"/>
  <c r="BY817" i="1"/>
  <c r="CE817" i="1"/>
  <c r="BB818" i="1"/>
  <c r="BD818" i="1"/>
  <c r="BQ818" i="1"/>
  <c r="CE818" i="1"/>
  <c r="AS819" i="1"/>
  <c r="BB819" i="1"/>
  <c r="BQ819" i="1"/>
  <c r="BY819" i="1"/>
  <c r="CE819" i="1"/>
  <c r="AS820" i="1"/>
  <c r="BB820" i="1"/>
  <c r="BD820" i="1"/>
  <c r="BQ820" i="1"/>
  <c r="BY820" i="1"/>
  <c r="CE820" i="1"/>
  <c r="AS821" i="1"/>
  <c r="BB821" i="1"/>
  <c r="BQ821" i="1"/>
  <c r="BY821" i="1"/>
  <c r="CE821" i="1"/>
  <c r="AS822" i="1"/>
  <c r="BB822" i="1"/>
  <c r="BD822" i="1"/>
  <c r="BQ822" i="1"/>
  <c r="BY822" i="1"/>
  <c r="CE822" i="1"/>
  <c r="AS823" i="1"/>
  <c r="BB823" i="1"/>
  <c r="BD823" i="1"/>
  <c r="BQ823" i="1"/>
  <c r="BY823" i="1"/>
  <c r="CE823" i="1"/>
  <c r="AS824" i="1"/>
  <c r="BB824" i="1"/>
  <c r="BD824" i="1"/>
  <c r="BQ824" i="1"/>
  <c r="BY824" i="1"/>
  <c r="CE824" i="1"/>
  <c r="AS825" i="1"/>
  <c r="BB825" i="1"/>
  <c r="BD825" i="1"/>
  <c r="BQ825" i="1"/>
  <c r="CE825" i="1"/>
  <c r="AS826" i="1"/>
  <c r="BB826" i="1"/>
  <c r="BD826" i="1"/>
  <c r="BQ826" i="1"/>
  <c r="BY826" i="1"/>
  <c r="CE826" i="1"/>
  <c r="AS827" i="1"/>
  <c r="BB827" i="1"/>
  <c r="BQ827" i="1"/>
  <c r="BY827" i="1"/>
  <c r="CE827" i="1"/>
  <c r="AS828" i="1"/>
  <c r="BB828" i="1"/>
  <c r="BD828" i="1"/>
  <c r="BQ828" i="1"/>
  <c r="BY828" i="1"/>
  <c r="CE828" i="1"/>
  <c r="AS829" i="1"/>
  <c r="BB829" i="1"/>
  <c r="BD829" i="1"/>
  <c r="BQ829" i="1"/>
  <c r="BY829" i="1"/>
  <c r="CE829" i="1"/>
  <c r="AS830" i="1"/>
  <c r="BB830" i="1"/>
  <c r="BD830" i="1"/>
  <c r="BQ830" i="1"/>
  <c r="BY830" i="1"/>
  <c r="CE830" i="1"/>
  <c r="AS831" i="1"/>
  <c r="BB831" i="1"/>
  <c r="BD831" i="1"/>
  <c r="BQ831" i="1"/>
  <c r="BY831" i="1"/>
  <c r="CE831" i="1"/>
  <c r="BB832" i="1"/>
  <c r="BD832" i="1"/>
  <c r="BQ832" i="1"/>
  <c r="BY832" i="1"/>
  <c r="CE832" i="1"/>
  <c r="AS833" i="1"/>
  <c r="BB833" i="1"/>
  <c r="BD833" i="1"/>
  <c r="BQ833" i="1"/>
  <c r="BY833" i="1"/>
  <c r="CE833" i="1"/>
  <c r="AS834" i="1"/>
  <c r="BB834" i="1"/>
  <c r="BD834" i="1"/>
  <c r="BQ834" i="1"/>
  <c r="BY834" i="1"/>
  <c r="CE834" i="1"/>
  <c r="BB835" i="1"/>
  <c r="BD835" i="1"/>
  <c r="BQ835" i="1"/>
  <c r="BY835" i="1"/>
  <c r="CE835" i="1"/>
  <c r="BB836" i="1"/>
  <c r="BD836" i="1"/>
  <c r="BQ836" i="1"/>
  <c r="BY836" i="1"/>
  <c r="CE836" i="1"/>
  <c r="AS837" i="1"/>
  <c r="BB837" i="1"/>
  <c r="BD837" i="1"/>
  <c r="BQ837" i="1"/>
  <c r="BY837" i="1"/>
  <c r="CE837" i="1"/>
  <c r="AS838" i="1"/>
  <c r="BB838" i="1"/>
  <c r="BD838" i="1"/>
  <c r="BQ838" i="1"/>
  <c r="BY838" i="1"/>
  <c r="CE838" i="1"/>
  <c r="AS839" i="1"/>
  <c r="BB839" i="1"/>
  <c r="BD839" i="1"/>
  <c r="BQ839" i="1"/>
  <c r="BY839" i="1"/>
  <c r="CE839" i="1"/>
  <c r="BB840" i="1"/>
  <c r="BD840" i="1"/>
  <c r="BQ840" i="1"/>
  <c r="BY840" i="1"/>
  <c r="CE840" i="1"/>
  <c r="BB841" i="1"/>
  <c r="BD841" i="1"/>
  <c r="BQ841" i="1"/>
  <c r="BY841" i="1"/>
  <c r="CE841" i="1"/>
  <c r="BB842" i="1"/>
  <c r="BD842" i="1"/>
  <c r="BQ842" i="1"/>
  <c r="BY842" i="1"/>
  <c r="CE842" i="1"/>
  <c r="BB843" i="1"/>
  <c r="BD843" i="1"/>
  <c r="BQ843" i="1"/>
  <c r="BY843" i="1"/>
  <c r="CE843" i="1"/>
  <c r="BB844" i="1"/>
  <c r="BQ844" i="1"/>
  <c r="BY844" i="1"/>
  <c r="CE844" i="1"/>
  <c r="BB845" i="1"/>
  <c r="BD845" i="1"/>
  <c r="BQ845" i="1"/>
  <c r="CE845" i="1"/>
  <c r="BB846" i="1"/>
  <c r="BD846" i="1"/>
  <c r="BQ846" i="1"/>
  <c r="BY846" i="1"/>
  <c r="CE846" i="1"/>
  <c r="BB847" i="1"/>
  <c r="BD847" i="1"/>
  <c r="BQ847" i="1"/>
  <c r="BY847" i="1"/>
  <c r="CE847" i="1"/>
  <c r="BB848" i="1"/>
  <c r="BD848" i="1"/>
  <c r="BQ848" i="1"/>
  <c r="BY848" i="1"/>
  <c r="CE848" i="1"/>
  <c r="BB849" i="1"/>
  <c r="BD849" i="1"/>
  <c r="BQ849" i="1"/>
  <c r="CE849" i="1"/>
  <c r="BB850" i="1"/>
  <c r="BD850" i="1"/>
  <c r="BQ850" i="1"/>
  <c r="CE850" i="1"/>
  <c r="BB851" i="1"/>
  <c r="BD851" i="1"/>
  <c r="BQ851" i="1"/>
  <c r="CE851" i="1"/>
  <c r="BB852" i="1"/>
  <c r="BD852" i="1"/>
  <c r="BQ852" i="1"/>
  <c r="BY852" i="1"/>
  <c r="CE852" i="1"/>
  <c r="BB853" i="1"/>
  <c r="BD853" i="1"/>
  <c r="BQ853" i="1"/>
  <c r="BY853" i="1"/>
  <c r="CE853" i="1"/>
  <c r="BB854" i="1"/>
  <c r="BD854" i="1"/>
  <c r="BQ854" i="1"/>
  <c r="BY854" i="1"/>
  <c r="CE854" i="1"/>
  <c r="BB855" i="1"/>
  <c r="BD855" i="1"/>
  <c r="BQ855" i="1"/>
  <c r="CE855" i="1"/>
  <c r="BB856" i="1"/>
  <c r="BD856" i="1"/>
  <c r="BQ856" i="1"/>
  <c r="CE856" i="1"/>
  <c r="BB857" i="1"/>
  <c r="BD857" i="1"/>
  <c r="BQ857" i="1"/>
  <c r="BY857" i="1"/>
  <c r="CE857" i="1"/>
  <c r="BB858" i="1"/>
  <c r="BD858" i="1"/>
  <c r="BQ858" i="1"/>
  <c r="CE858" i="1"/>
  <c r="BB859" i="1"/>
  <c r="BD859" i="1"/>
  <c r="BQ859" i="1"/>
  <c r="CE859" i="1"/>
  <c r="BB860" i="1"/>
  <c r="BD860" i="1"/>
  <c r="BQ860" i="1"/>
  <c r="CE860" i="1"/>
  <c r="BB861" i="1"/>
  <c r="BD861" i="1"/>
  <c r="BQ861" i="1"/>
  <c r="CE861" i="1"/>
  <c r="BB862" i="1"/>
  <c r="BD862" i="1"/>
  <c r="BQ862" i="1"/>
  <c r="BY862" i="1"/>
  <c r="CE862" i="1"/>
  <c r="BB863" i="1"/>
  <c r="BD863" i="1"/>
  <c r="BQ863" i="1"/>
  <c r="BY863" i="1"/>
  <c r="CE863" i="1"/>
  <c r="BB864" i="1"/>
  <c r="BD864" i="1"/>
  <c r="BQ864" i="1"/>
  <c r="CE864" i="1"/>
  <c r="BB865" i="1"/>
  <c r="BD865" i="1"/>
  <c r="BQ865" i="1"/>
  <c r="BY865" i="1"/>
  <c r="CE865" i="1"/>
  <c r="BB866" i="1"/>
  <c r="BD866" i="1"/>
  <c r="BQ866" i="1"/>
  <c r="BY866" i="1"/>
  <c r="CE866" i="1"/>
  <c r="BB867" i="1"/>
  <c r="BD867" i="1"/>
  <c r="BQ867" i="1"/>
  <c r="CE867" i="1"/>
  <c r="BB868" i="1"/>
  <c r="BD868" i="1"/>
  <c r="BQ868" i="1"/>
  <c r="CE868" i="1"/>
  <c r="BB869" i="1"/>
  <c r="BD869" i="1"/>
  <c r="BQ869" i="1"/>
  <c r="BY869" i="1"/>
  <c r="CE869" i="1"/>
  <c r="BB870" i="1"/>
  <c r="BD870" i="1"/>
  <c r="BQ870" i="1"/>
  <c r="BY870" i="1"/>
  <c r="CE870" i="1"/>
  <c r="BB871" i="1"/>
  <c r="BD871" i="1"/>
  <c r="BQ871" i="1"/>
  <c r="BY871" i="1"/>
  <c r="CE871" i="1"/>
  <c r="BB872" i="1"/>
  <c r="BD872" i="1"/>
  <c r="BQ872" i="1"/>
  <c r="BY872" i="1"/>
  <c r="CE872" i="1"/>
  <c r="BB873" i="1"/>
  <c r="BD873" i="1"/>
  <c r="BQ873" i="1"/>
  <c r="CE873" i="1"/>
  <c r="BB874" i="1"/>
  <c r="BD874" i="1"/>
  <c r="BQ874" i="1"/>
  <c r="BY874" i="1"/>
  <c r="CE874" i="1"/>
  <c r="BB875" i="1"/>
  <c r="BD875" i="1"/>
  <c r="BQ875" i="1"/>
  <c r="CE875" i="1"/>
  <c r="BB876" i="1"/>
  <c r="BD876" i="1"/>
  <c r="BQ876" i="1"/>
  <c r="CE876" i="1"/>
  <c r="BB877" i="1"/>
  <c r="BD877" i="1"/>
  <c r="BQ877" i="1"/>
  <c r="CE877" i="1"/>
  <c r="BB878" i="1"/>
  <c r="BD878" i="1"/>
  <c r="BQ878" i="1"/>
  <c r="BY878" i="1"/>
  <c r="CE878" i="1"/>
  <c r="BB879" i="1"/>
  <c r="BD879" i="1"/>
  <c r="BQ879" i="1"/>
  <c r="CE879" i="1"/>
  <c r="BB880" i="1"/>
  <c r="BQ880" i="1"/>
  <c r="BY880" i="1"/>
  <c r="CE880" i="1"/>
  <c r="AS881" i="1"/>
  <c r="BB881" i="1"/>
  <c r="BD881" i="1"/>
  <c r="BQ881" i="1"/>
  <c r="BY881" i="1"/>
  <c r="CE881" i="1"/>
  <c r="BB882" i="1"/>
  <c r="BD882" i="1"/>
  <c r="BQ882" i="1"/>
  <c r="BY882" i="1"/>
  <c r="CE882" i="1"/>
  <c r="AS883" i="1"/>
  <c r="BB883" i="1"/>
  <c r="BD883" i="1"/>
  <c r="BQ883" i="1"/>
  <c r="BY883" i="1"/>
  <c r="CE883" i="1"/>
  <c r="BB884" i="1"/>
  <c r="BD884" i="1"/>
  <c r="BQ884" i="1"/>
  <c r="BY884" i="1"/>
  <c r="CE884" i="1"/>
  <c r="BB885" i="1"/>
  <c r="BD885" i="1"/>
  <c r="BQ885" i="1"/>
  <c r="BY885" i="1"/>
  <c r="CE885" i="1"/>
  <c r="BB886" i="1"/>
  <c r="BD886" i="1"/>
  <c r="BQ886" i="1"/>
  <c r="BY886" i="1"/>
  <c r="CE886" i="1"/>
  <c r="BB887" i="1"/>
  <c r="BD887" i="1"/>
  <c r="BQ887" i="1"/>
  <c r="BY887" i="1"/>
  <c r="CE887" i="1"/>
  <c r="BB888" i="1"/>
  <c r="BD888" i="1"/>
  <c r="BQ888" i="1"/>
  <c r="BY888" i="1"/>
  <c r="CE888" i="1"/>
  <c r="BB889" i="1"/>
  <c r="BD889" i="1"/>
  <c r="BQ889" i="1"/>
  <c r="CE889" i="1"/>
  <c r="AS890" i="1"/>
  <c r="BB890" i="1"/>
  <c r="BD890" i="1"/>
  <c r="BQ890" i="1"/>
  <c r="BY890" i="1"/>
  <c r="CE890" i="1"/>
  <c r="AS891" i="1"/>
  <c r="BB891" i="1"/>
  <c r="BD891" i="1"/>
  <c r="BQ891" i="1"/>
  <c r="BY891" i="1"/>
  <c r="CE891" i="1"/>
  <c r="AS892" i="1"/>
  <c r="BB892" i="1"/>
  <c r="BQ892" i="1"/>
  <c r="BY892" i="1"/>
  <c r="CE892" i="1"/>
  <c r="AS893" i="1"/>
  <c r="BB893" i="1"/>
  <c r="BD893" i="1"/>
  <c r="BQ893" i="1"/>
  <c r="CE893" i="1"/>
  <c r="BB894" i="1"/>
  <c r="BD894" i="1"/>
  <c r="BQ894" i="1"/>
  <c r="BY894" i="1"/>
  <c r="CE894" i="1"/>
  <c r="BB895" i="1"/>
  <c r="BD895" i="1"/>
  <c r="BQ895" i="1"/>
  <c r="CE895" i="1"/>
  <c r="BB896" i="1"/>
  <c r="BQ896" i="1"/>
  <c r="BY896" i="1"/>
  <c r="CE896" i="1"/>
  <c r="BB897" i="1"/>
  <c r="BD897" i="1"/>
  <c r="BQ897" i="1"/>
  <c r="CE897" i="1"/>
  <c r="AS898" i="1"/>
  <c r="BB898" i="1"/>
  <c r="BD898" i="1"/>
  <c r="BQ898" i="1"/>
  <c r="BY898" i="1"/>
  <c r="CE898" i="1"/>
  <c r="AS899" i="1"/>
  <c r="BB899" i="1"/>
  <c r="BD899" i="1"/>
  <c r="BQ899" i="1"/>
  <c r="BY899" i="1"/>
  <c r="CE899" i="1"/>
  <c r="AS900" i="1"/>
  <c r="BB900" i="1"/>
  <c r="BD900" i="1"/>
  <c r="BQ900" i="1"/>
  <c r="BY900" i="1"/>
  <c r="CE900" i="1"/>
  <c r="AS901" i="1"/>
  <c r="BB901" i="1"/>
  <c r="BD901" i="1"/>
  <c r="BQ901" i="1"/>
  <c r="BY901" i="1"/>
  <c r="CE901" i="1"/>
  <c r="AS902" i="1"/>
  <c r="BB902" i="1"/>
  <c r="BD902" i="1"/>
  <c r="BQ902" i="1"/>
  <c r="BY902" i="1"/>
  <c r="CE902" i="1"/>
  <c r="AS903" i="1"/>
  <c r="BB903" i="1"/>
  <c r="BQ903" i="1"/>
  <c r="BY903" i="1"/>
  <c r="CE903" i="1"/>
  <c r="AS904" i="1"/>
  <c r="BB904" i="1"/>
  <c r="BD904" i="1"/>
  <c r="BQ904" i="1"/>
  <c r="BY904" i="1"/>
  <c r="CE904" i="1"/>
  <c r="AS905" i="1"/>
  <c r="BB905" i="1"/>
  <c r="BD905" i="1"/>
  <c r="BQ905" i="1"/>
  <c r="CE905" i="1"/>
  <c r="BB906" i="1"/>
  <c r="BD906" i="1"/>
  <c r="BQ906" i="1"/>
  <c r="BY906" i="1"/>
  <c r="CE906" i="1"/>
  <c r="BB907" i="1"/>
  <c r="BD907" i="1"/>
  <c r="BQ907" i="1"/>
  <c r="BY907" i="1"/>
  <c r="CE907" i="1"/>
  <c r="BB908" i="1"/>
  <c r="BD908" i="1"/>
  <c r="BQ908" i="1"/>
  <c r="BY908" i="1"/>
  <c r="CE908" i="1"/>
  <c r="BB909" i="1"/>
  <c r="BD909" i="1"/>
  <c r="BQ909" i="1"/>
  <c r="BY909" i="1"/>
  <c r="CE909" i="1"/>
  <c r="BB910" i="1"/>
  <c r="BD910" i="1"/>
  <c r="BQ910" i="1"/>
  <c r="CE910" i="1"/>
  <c r="AS911" i="1"/>
  <c r="BB911" i="1"/>
  <c r="BD911" i="1"/>
  <c r="BQ911" i="1"/>
  <c r="BY911" i="1"/>
  <c r="CE911" i="1"/>
  <c r="AS912" i="1"/>
  <c r="BB912" i="1"/>
  <c r="BD912" i="1"/>
  <c r="BQ912" i="1"/>
  <c r="BY912" i="1"/>
  <c r="CE912" i="1"/>
  <c r="BB913" i="1"/>
  <c r="BD913" i="1"/>
  <c r="BQ913" i="1"/>
  <c r="BY913" i="1"/>
  <c r="CE913" i="1"/>
  <c r="AS914" i="1"/>
  <c r="BB914" i="1"/>
  <c r="BD914" i="1"/>
  <c r="BQ914" i="1"/>
  <c r="BY914" i="1"/>
  <c r="CE914" i="1"/>
  <c r="AS915" i="1"/>
  <c r="BB915" i="1"/>
  <c r="BD915" i="1"/>
  <c r="BQ915" i="1"/>
  <c r="BY915" i="1"/>
  <c r="CE915" i="1"/>
  <c r="BB916" i="1"/>
  <c r="BD916" i="1"/>
  <c r="BQ916" i="1"/>
  <c r="BY916" i="1"/>
  <c r="CE916" i="1"/>
  <c r="BB917" i="1"/>
  <c r="BD917" i="1"/>
  <c r="BQ917" i="1"/>
  <c r="BY917" i="1"/>
  <c r="CE917" i="1"/>
  <c r="AS918" i="1"/>
  <c r="BB918" i="1"/>
  <c r="BD918" i="1"/>
  <c r="BQ918" i="1"/>
  <c r="BY918" i="1"/>
  <c r="CE918" i="1"/>
  <c r="AS919" i="1"/>
  <c r="BB919" i="1"/>
  <c r="BD919" i="1"/>
  <c r="BQ919" i="1"/>
  <c r="BY919" i="1"/>
  <c r="CE919" i="1"/>
  <c r="AS920" i="1"/>
  <c r="BB920" i="1"/>
  <c r="BQ920" i="1"/>
  <c r="BY920" i="1"/>
  <c r="CE920" i="1"/>
  <c r="AS921" i="1"/>
  <c r="BB921" i="1"/>
  <c r="BD921" i="1"/>
  <c r="BQ921" i="1"/>
  <c r="BY921" i="1"/>
  <c r="CE921" i="1"/>
  <c r="AS922" i="1"/>
  <c r="BB922" i="1"/>
  <c r="BD922" i="1"/>
  <c r="BQ922" i="1"/>
  <c r="BY922" i="1"/>
  <c r="CE922" i="1"/>
  <c r="AS923" i="1"/>
  <c r="BB923" i="1"/>
  <c r="BD923" i="1"/>
  <c r="BQ923" i="1"/>
  <c r="BY923" i="1"/>
  <c r="CE923" i="1"/>
  <c r="AS924" i="1"/>
  <c r="BB924" i="1"/>
  <c r="BD924" i="1"/>
  <c r="BQ924" i="1"/>
  <c r="BY924" i="1"/>
  <c r="CE924" i="1"/>
  <c r="AS925" i="1"/>
  <c r="BB925" i="1"/>
  <c r="BD925" i="1"/>
  <c r="BQ925" i="1"/>
  <c r="BY925" i="1"/>
  <c r="CE925" i="1"/>
  <c r="AS926" i="1"/>
  <c r="BB926" i="1"/>
  <c r="BD926" i="1"/>
  <c r="BQ926" i="1"/>
  <c r="BY926" i="1"/>
  <c r="CE926" i="1"/>
  <c r="AS927" i="1"/>
  <c r="BB927" i="1"/>
  <c r="BD927" i="1"/>
  <c r="BQ927" i="1"/>
  <c r="BY927" i="1"/>
  <c r="CE927" i="1"/>
  <c r="AS928" i="1"/>
  <c r="BB928" i="1"/>
  <c r="BD928" i="1"/>
  <c r="BQ928" i="1"/>
  <c r="BY928" i="1"/>
  <c r="CE928" i="1"/>
  <c r="BB929" i="1"/>
  <c r="BD929" i="1"/>
  <c r="BQ929" i="1"/>
  <c r="BY929" i="1"/>
  <c r="CE929" i="1"/>
  <c r="AS930" i="1"/>
  <c r="BB930" i="1"/>
  <c r="BD930" i="1"/>
  <c r="BQ930" i="1"/>
  <c r="BY930" i="1"/>
  <c r="CE930" i="1"/>
  <c r="AS931" i="1"/>
  <c r="BB931" i="1"/>
  <c r="BD931" i="1"/>
  <c r="BQ931" i="1"/>
  <c r="BY931" i="1"/>
  <c r="CE931" i="1"/>
  <c r="AS932" i="1"/>
  <c r="BB932" i="1"/>
  <c r="BD932" i="1"/>
  <c r="BQ932" i="1"/>
  <c r="BY932" i="1"/>
  <c r="CE932" i="1"/>
  <c r="AS933" i="1"/>
  <c r="BB933" i="1"/>
  <c r="BD933" i="1"/>
  <c r="BQ933" i="1"/>
  <c r="BY933" i="1"/>
  <c r="CE933" i="1"/>
  <c r="BB934" i="1"/>
  <c r="BD934" i="1"/>
  <c r="BQ934" i="1"/>
  <c r="BY934" i="1"/>
  <c r="CE934" i="1"/>
  <c r="BB935" i="1"/>
  <c r="BD935" i="1"/>
  <c r="BQ935" i="1"/>
  <c r="BY935" i="1"/>
  <c r="CE935" i="1"/>
  <c r="AS936" i="1"/>
  <c r="BB936" i="1"/>
  <c r="BD936" i="1"/>
  <c r="BQ936" i="1"/>
  <c r="BY936" i="1"/>
  <c r="CE936" i="1"/>
  <c r="BB937" i="1"/>
  <c r="BD937" i="1"/>
  <c r="BQ937" i="1"/>
  <c r="BY937" i="1"/>
  <c r="CE937" i="1"/>
  <c r="BB938" i="1"/>
  <c r="BD938" i="1"/>
  <c r="BQ938" i="1"/>
  <c r="BY938" i="1"/>
  <c r="CE938" i="1"/>
  <c r="AS939" i="1"/>
  <c r="BB939" i="1"/>
  <c r="BD939" i="1"/>
  <c r="BQ939" i="1"/>
  <c r="BY939" i="1"/>
  <c r="CE939" i="1"/>
  <c r="BB940" i="1"/>
  <c r="BD940" i="1"/>
  <c r="BQ940" i="1"/>
  <c r="CE940" i="1"/>
  <c r="AS941" i="1"/>
  <c r="BB941" i="1"/>
  <c r="BQ941" i="1"/>
  <c r="BY941" i="1"/>
  <c r="CE941" i="1"/>
  <c r="AS942" i="1"/>
  <c r="BB942" i="1"/>
  <c r="BQ942" i="1"/>
  <c r="BY942" i="1"/>
  <c r="CE942" i="1"/>
  <c r="AS943" i="1"/>
  <c r="BB943" i="1"/>
  <c r="BD943" i="1"/>
  <c r="BQ943" i="1"/>
  <c r="BY943" i="1"/>
  <c r="CE943" i="1"/>
  <c r="AS944" i="1"/>
  <c r="BB944" i="1"/>
  <c r="BD944" i="1"/>
  <c r="BQ944" i="1"/>
  <c r="BY944" i="1"/>
  <c r="CE944" i="1"/>
  <c r="AS945" i="1"/>
  <c r="BB945" i="1"/>
  <c r="BQ945" i="1"/>
  <c r="BY945" i="1"/>
  <c r="CE945" i="1"/>
  <c r="BB946" i="1"/>
  <c r="BD946" i="1"/>
  <c r="BQ946" i="1"/>
  <c r="BY946" i="1"/>
  <c r="CE946" i="1"/>
  <c r="AS947" i="1"/>
  <c r="BB947" i="1"/>
  <c r="BD947" i="1"/>
  <c r="BQ947" i="1"/>
  <c r="BY947" i="1"/>
  <c r="CE947" i="1"/>
  <c r="AS948" i="1"/>
  <c r="BB948" i="1"/>
  <c r="BD948" i="1"/>
  <c r="BQ948" i="1"/>
  <c r="BY948" i="1"/>
  <c r="CE948" i="1"/>
  <c r="AS949" i="1"/>
  <c r="BB949" i="1"/>
  <c r="BQ949" i="1"/>
  <c r="CE949" i="1"/>
  <c r="AS950" i="1"/>
  <c r="BB950" i="1"/>
  <c r="BD950" i="1"/>
  <c r="BQ950" i="1"/>
  <c r="BY950" i="1"/>
  <c r="CE950" i="1"/>
  <c r="BB951" i="1"/>
  <c r="BQ951" i="1"/>
  <c r="CE951" i="1"/>
  <c r="AS952" i="1"/>
  <c r="BB952" i="1"/>
  <c r="BQ952" i="1"/>
  <c r="BY952" i="1"/>
  <c r="CE952" i="1"/>
  <c r="BB953" i="1"/>
  <c r="BD953" i="1"/>
  <c r="BQ953" i="1"/>
  <c r="CE953" i="1"/>
  <c r="AS954" i="1"/>
  <c r="BB954" i="1"/>
  <c r="BQ954" i="1"/>
  <c r="CE954" i="1"/>
  <c r="BD955" i="1"/>
  <c r="BQ955" i="1"/>
  <c r="BY955" i="1"/>
  <c r="CE955" i="1"/>
  <c r="BB956" i="1"/>
  <c r="BD956" i="1"/>
  <c r="BQ956" i="1"/>
  <c r="BY956" i="1"/>
  <c r="CE956" i="1"/>
  <c r="BB957" i="1"/>
  <c r="BD957" i="1"/>
  <c r="BQ957" i="1"/>
  <c r="BY957" i="1"/>
  <c r="CE957" i="1"/>
  <c r="BB958" i="1"/>
  <c r="BD958" i="1"/>
  <c r="BQ958" i="1"/>
  <c r="BY958" i="1"/>
  <c r="CE958" i="1"/>
  <c r="BB959" i="1"/>
  <c r="BD959" i="1"/>
  <c r="BQ959" i="1"/>
  <c r="BY959" i="1"/>
  <c r="CE959" i="1"/>
  <c r="BB960" i="1"/>
  <c r="BD960" i="1"/>
  <c r="BQ960" i="1"/>
  <c r="BY960" i="1"/>
  <c r="CE960" i="1"/>
  <c r="BB961" i="1"/>
  <c r="BD961" i="1"/>
  <c r="BQ961" i="1"/>
  <c r="CE961" i="1"/>
  <c r="BB962" i="1"/>
  <c r="BD962" i="1"/>
  <c r="BQ962" i="1"/>
  <c r="CE962" i="1"/>
  <c r="BB963" i="1"/>
  <c r="BD963" i="1"/>
  <c r="BQ963" i="1"/>
  <c r="CE963" i="1"/>
  <c r="BB964" i="1"/>
  <c r="BD964" i="1"/>
  <c r="BQ964" i="1"/>
  <c r="BY964" i="1"/>
  <c r="CE964" i="1"/>
  <c r="BB965" i="1"/>
  <c r="BD965" i="1"/>
  <c r="BQ965" i="1"/>
  <c r="CE965" i="1"/>
  <c r="BB966" i="1"/>
  <c r="BD966" i="1"/>
  <c r="BQ966" i="1"/>
  <c r="BY966" i="1"/>
  <c r="CE966" i="1"/>
  <c r="BB967" i="1"/>
  <c r="BD967" i="1"/>
  <c r="BQ967" i="1"/>
  <c r="CE967" i="1"/>
  <c r="BB968" i="1"/>
  <c r="BD968" i="1"/>
  <c r="BQ968" i="1"/>
  <c r="CE968" i="1"/>
  <c r="BB969" i="1"/>
  <c r="BD969" i="1"/>
  <c r="BQ969" i="1"/>
  <c r="BY969" i="1"/>
  <c r="CE969" i="1"/>
  <c r="BB970" i="1"/>
  <c r="BD970" i="1"/>
  <c r="BQ970" i="1"/>
  <c r="BY970" i="1"/>
  <c r="CE970" i="1"/>
  <c r="BB971" i="1"/>
  <c r="BD971" i="1"/>
  <c r="BQ971" i="1"/>
  <c r="BY971" i="1"/>
  <c r="CE971" i="1"/>
  <c r="BB972" i="1"/>
  <c r="BD972" i="1"/>
  <c r="BQ972" i="1"/>
  <c r="BY972" i="1"/>
  <c r="CE972" i="1"/>
  <c r="BB973" i="1"/>
  <c r="BD973" i="1"/>
  <c r="BQ973" i="1"/>
  <c r="BY973" i="1"/>
  <c r="CE973" i="1"/>
  <c r="BB974" i="1"/>
  <c r="BD974" i="1"/>
  <c r="BQ974" i="1"/>
  <c r="BY974" i="1"/>
  <c r="CE974" i="1"/>
  <c r="BB975" i="1"/>
  <c r="BD975" i="1"/>
  <c r="BQ975" i="1"/>
  <c r="BY975" i="1"/>
  <c r="CE975" i="1"/>
  <c r="BB976" i="1"/>
  <c r="BD976" i="1"/>
  <c r="BQ976" i="1"/>
  <c r="BY976" i="1"/>
  <c r="CE976" i="1"/>
  <c r="BB977" i="1"/>
  <c r="BQ977" i="1"/>
  <c r="BY977" i="1"/>
  <c r="CE977" i="1"/>
  <c r="BB978" i="1"/>
  <c r="BD978" i="1"/>
  <c r="BQ978" i="1"/>
  <c r="CE978" i="1"/>
  <c r="BB979" i="1"/>
  <c r="BD979" i="1"/>
  <c r="BQ979" i="1"/>
  <c r="CE979" i="1"/>
  <c r="BB980" i="1"/>
  <c r="BD980" i="1"/>
  <c r="BQ980" i="1"/>
  <c r="CE980" i="1"/>
  <c r="BB981" i="1"/>
  <c r="BD981" i="1"/>
  <c r="BQ981" i="1"/>
  <c r="BY981" i="1"/>
  <c r="CE981" i="1"/>
  <c r="BB982" i="1"/>
  <c r="BD982" i="1"/>
  <c r="BQ982" i="1"/>
  <c r="BY982" i="1"/>
  <c r="CE982" i="1"/>
  <c r="BB983" i="1"/>
  <c r="BD983" i="1"/>
  <c r="BQ983" i="1"/>
  <c r="BY983" i="1"/>
  <c r="CE983" i="1"/>
  <c r="BB984" i="1"/>
  <c r="BD984" i="1"/>
  <c r="BQ984" i="1"/>
  <c r="BY984" i="1"/>
  <c r="CE984" i="1"/>
  <c r="BB985" i="1"/>
  <c r="BD985" i="1"/>
  <c r="BQ985" i="1"/>
  <c r="BY985" i="1"/>
  <c r="CE985" i="1"/>
  <c r="BB986" i="1"/>
  <c r="BD986" i="1"/>
  <c r="BQ986" i="1"/>
  <c r="CE986" i="1"/>
  <c r="AS987" i="1"/>
  <c r="BB987" i="1"/>
  <c r="BD987" i="1"/>
  <c r="BQ987" i="1"/>
  <c r="BY987" i="1"/>
  <c r="CE987" i="1"/>
  <c r="BB988" i="1"/>
  <c r="BD988" i="1"/>
  <c r="BQ988" i="1"/>
  <c r="BY988" i="1"/>
  <c r="CE988" i="1"/>
  <c r="BB989" i="1"/>
  <c r="BD989" i="1"/>
  <c r="BQ989" i="1"/>
  <c r="BY989" i="1"/>
  <c r="CE989" i="1"/>
  <c r="BB990" i="1"/>
  <c r="BD990" i="1"/>
  <c r="BQ990" i="1"/>
  <c r="CE990" i="1"/>
  <c r="BB991" i="1"/>
  <c r="BD991" i="1"/>
  <c r="BQ991" i="1"/>
  <c r="CE991" i="1"/>
  <c r="AS992" i="1"/>
  <c r="BB992" i="1"/>
  <c r="BQ992" i="1"/>
  <c r="BY992" i="1"/>
  <c r="CE992" i="1"/>
  <c r="BB993" i="1"/>
  <c r="BD993" i="1"/>
  <c r="BQ993" i="1"/>
  <c r="CE993" i="1"/>
  <c r="BB994" i="1"/>
  <c r="BD994" i="1"/>
  <c r="BQ994" i="1"/>
  <c r="BY994" i="1"/>
  <c r="CE994" i="1"/>
  <c r="BB995" i="1"/>
  <c r="BD995" i="1"/>
  <c r="BQ995" i="1"/>
  <c r="CE995" i="1"/>
  <c r="BB996" i="1"/>
  <c r="BD996" i="1"/>
  <c r="BQ996" i="1"/>
  <c r="CE996" i="1"/>
  <c r="BB997" i="1"/>
  <c r="BD997" i="1"/>
  <c r="BQ997" i="1"/>
  <c r="CE997" i="1"/>
  <c r="AS998" i="1"/>
  <c r="BB998" i="1"/>
  <c r="BD998" i="1"/>
  <c r="BQ998" i="1"/>
  <c r="BY998" i="1"/>
  <c r="CE998" i="1"/>
  <c r="BB999" i="1"/>
  <c r="BD999" i="1"/>
  <c r="BQ999" i="1"/>
  <c r="BY999" i="1"/>
  <c r="CE999" i="1"/>
  <c r="BB1000" i="1"/>
  <c r="BD1000" i="1"/>
  <c r="BQ1000" i="1"/>
  <c r="BY1000" i="1"/>
  <c r="CE1000" i="1"/>
  <c r="AS1001" i="1"/>
  <c r="BB1001" i="1"/>
  <c r="BD1001" i="1"/>
  <c r="BQ1001" i="1"/>
  <c r="BY1001" i="1"/>
  <c r="CE1001" i="1"/>
  <c r="AS1002" i="1"/>
  <c r="BB1002" i="1"/>
  <c r="BD1002" i="1"/>
  <c r="BQ1002" i="1"/>
  <c r="BY1002" i="1"/>
  <c r="CE1002" i="1"/>
</calcChain>
</file>

<file path=xl/sharedStrings.xml><?xml version="1.0" encoding="utf-8"?>
<sst xmlns="http://schemas.openxmlformats.org/spreadsheetml/2006/main" count="18388" uniqueCount="2511">
  <si>
    <t>city</t>
  </si>
  <si>
    <t>Age</t>
  </si>
  <si>
    <t>Gender</t>
  </si>
  <si>
    <t>origin</t>
  </si>
  <si>
    <t>eduLevel</t>
  </si>
  <si>
    <t>studyStatus</t>
  </si>
  <si>
    <t>currentUni</t>
  </si>
  <si>
    <t>otherUni</t>
  </si>
  <si>
    <t>predField</t>
  </si>
  <si>
    <t>predField2</t>
  </si>
  <si>
    <t>predSocSci</t>
  </si>
  <si>
    <t>predInfoTech</t>
  </si>
  <si>
    <t>predEcon</t>
  </si>
  <si>
    <t>predMedia</t>
  </si>
  <si>
    <t>predLang</t>
  </si>
  <si>
    <t>predEng</t>
  </si>
  <si>
    <t>predMedicine</t>
  </si>
  <si>
    <t>typeSocSci</t>
  </si>
  <si>
    <t>predOther</t>
  </si>
  <si>
    <t>enrolField</t>
  </si>
  <si>
    <t>enrolSocSci</t>
  </si>
  <si>
    <t>enrolOther</t>
  </si>
  <si>
    <t>noStudyReason</t>
  </si>
  <si>
    <t>ReasonDoc</t>
  </si>
  <si>
    <t>ReasonNoHS</t>
  </si>
  <si>
    <t>ReasonNoNeed</t>
  </si>
  <si>
    <t>ReasonNoMoney</t>
  </si>
  <si>
    <t>ReasonNoGetCol</t>
  </si>
  <si>
    <t>ReasonMarried</t>
  </si>
  <si>
    <t>ReasonOther</t>
  </si>
  <si>
    <t>ReasonWOther</t>
  </si>
  <si>
    <t>appliedUniTr</t>
  </si>
  <si>
    <t>proofEdu</t>
  </si>
  <si>
    <t>proofEduNoDoc</t>
  </si>
  <si>
    <t>proofEduNoUniCor</t>
  </si>
  <si>
    <t>proofEduOther</t>
  </si>
  <si>
    <t>proofEduAcRec</t>
  </si>
  <si>
    <t>proofEduParRec</t>
  </si>
  <si>
    <t>proofEduDegree</t>
  </si>
  <si>
    <t>proofEduGradCer</t>
  </si>
  <si>
    <t>proofEduUniCard</t>
  </si>
  <si>
    <t>otherDoc</t>
  </si>
  <si>
    <t>triedGetDoc</t>
  </si>
  <si>
    <t>ReasonNoDoc</t>
  </si>
  <si>
    <t>ReasonNoDocOoS</t>
  </si>
  <si>
    <t>ReasonNoDocSec</t>
  </si>
  <si>
    <t>ReasonNoDocNoTea</t>
  </si>
  <si>
    <t>ReasonNoDocNoFam</t>
  </si>
  <si>
    <t>ReasonNoDocNoMon</t>
  </si>
  <si>
    <t>ReasonNoDocOther</t>
  </si>
  <si>
    <t>ReasonNoDocOtherExp</t>
  </si>
  <si>
    <t>If.you.do.not.have.documents.why</t>
  </si>
  <si>
    <t>viewVoc</t>
  </si>
  <si>
    <t>viewVocOther</t>
  </si>
  <si>
    <t>predVoc</t>
  </si>
  <si>
    <t>predVocNoInt</t>
  </si>
  <si>
    <t>predVocOther</t>
  </si>
  <si>
    <t>predVocPMA</t>
  </si>
  <si>
    <t>predVocTour</t>
  </si>
  <si>
    <t>predVocNurse</t>
  </si>
  <si>
    <t>predVocCons</t>
  </si>
  <si>
    <t>predVocMech</t>
  </si>
  <si>
    <t>predVocAgri</t>
  </si>
  <si>
    <t>predVocOtSpec</t>
  </si>
  <si>
    <t>onlineCor</t>
  </si>
  <si>
    <t>onlinePlace</t>
  </si>
  <si>
    <t>onlineOther</t>
  </si>
  <si>
    <t>onlineNoReason</t>
  </si>
  <si>
    <t>onlineNoReasonNoSub</t>
  </si>
  <si>
    <t>onlineNoReasonNoRecog</t>
  </si>
  <si>
    <t>onlineNoReasonNoNet</t>
  </si>
  <si>
    <t>onlineNoReasonNoFind</t>
  </si>
  <si>
    <t>onlineNoReasonNoMoney</t>
  </si>
  <si>
    <t>onlineNoReasonNoArab</t>
  </si>
  <si>
    <t>If.you.have.not.taken.courses.on.line..why.not...two.maximum.2</t>
  </si>
  <si>
    <t>onlineView</t>
  </si>
  <si>
    <t>onlineViewNoUni</t>
  </si>
  <si>
    <t>onlineViewNoWorth</t>
  </si>
  <si>
    <t>onlineViewUseful</t>
  </si>
  <si>
    <t>onlineViewDifAcc</t>
  </si>
  <si>
    <t>onlineViewDifStu</t>
  </si>
  <si>
    <t>findOpport</t>
  </si>
  <si>
    <t>findOpportFri</t>
  </si>
  <si>
    <t>findOpportDub</t>
  </si>
  <si>
    <t>findOpportTeach</t>
  </si>
  <si>
    <t>findOpportAlfa</t>
  </si>
  <si>
    <t>findOpportTwitter</t>
  </si>
  <si>
    <t>findOpportFace</t>
  </si>
  <si>
    <t>findOpportOther</t>
  </si>
  <si>
    <t>findOpportWOther</t>
  </si>
  <si>
    <t>X__version__</t>
  </si>
  <si>
    <t>X_version_</t>
  </si>
  <si>
    <t>X_version__001</t>
  </si>
  <si>
    <t>X_id</t>
  </si>
  <si>
    <t>X_uuid</t>
  </si>
  <si>
    <t>X_submission_time</t>
  </si>
  <si>
    <t>X_index</t>
  </si>
  <si>
    <t>Istanbul</t>
  </si>
  <si>
    <t>Male</t>
  </si>
  <si>
    <t>Aleppo</t>
  </si>
  <si>
    <t xml:space="preserve">  General High School (Scientific or Literary)</t>
  </si>
  <si>
    <t>Studying at university</t>
  </si>
  <si>
    <t xml:space="preserve"> Turkish public university</t>
  </si>
  <si>
    <t xml:space="preserve"> Economics</t>
  </si>
  <si>
    <t xml:space="preserve"> Applied and was admitted</t>
  </si>
  <si>
    <t xml:space="preserve"> University course description</t>
  </si>
  <si>
    <t>no</t>
  </si>
  <si>
    <t>None</t>
  </si>
  <si>
    <t>vdBBbEuUuJhuM6774rNpzJ</t>
  </si>
  <si>
    <t>v4PgidpmvoCYAbhanB8zPi</t>
  </si>
  <si>
    <t>vLRB4zNDbmvMNL94VnVoEr</t>
  </si>
  <si>
    <t>83d3f405-0db3-48b7-83ab-08078c0bd4e5</t>
  </si>
  <si>
    <t>2017-03-31T22:42:45</t>
  </si>
  <si>
    <t>Not studying now</t>
  </si>
  <si>
    <t>Languages and Literature</t>
  </si>
  <si>
    <t xml:space="preserve"> Donâ€™t have money to study</t>
  </si>
  <si>
    <t xml:space="preserve"> Applied and was not admitted</t>
  </si>
  <si>
    <t xml:space="preserve"> University course description - Partial academic record (university or â€œmiddle instituteâ€)</t>
  </si>
  <si>
    <t>aa72ff0a-96a0-43a2-909a-ebeee5ba4ddd</t>
  </si>
  <si>
    <t>2017-03-31T22:40:48</t>
  </si>
  <si>
    <t xml:space="preserve">  Primary school</t>
  </si>
  <si>
    <t xml:space="preserve">  Other</t>
  </si>
  <si>
    <t>None of the above</t>
  </si>
  <si>
    <t xml:space="preserve"> Donâ€™t have money to study  Did not graduate from high school</t>
  </si>
  <si>
    <t xml:space="preserve"> Did not apply</t>
  </si>
  <si>
    <t xml:space="preserve"> I do not have any documents</t>
  </si>
  <si>
    <t>primary education certificate is usless</t>
  </si>
  <si>
    <t>Yes</t>
  </si>
  <si>
    <t>barber</t>
  </si>
  <si>
    <t>041f59b3-d775-4f8c-bc69-d51d0bb3eced</t>
  </si>
  <si>
    <t>2017-03-31T22:25:41</t>
  </si>
  <si>
    <t>Mersin</t>
  </si>
  <si>
    <t xml:space="preserve"> Engineering  Information Technology</t>
  </si>
  <si>
    <t>261c92b6-43f3-4d0c-88f9-6957db4cfe49</t>
  </si>
  <si>
    <t>2017-04-06T22:01:10</t>
  </si>
  <si>
    <t>Kilis</t>
  </si>
  <si>
    <t xml:space="preserve"> Middle School or (Basic Education)</t>
  </si>
  <si>
    <t>Languages and Literature  Economics</t>
  </si>
  <si>
    <t xml:space="preserve"> Donâ€™t have money to study  Married/Have to take care of family</t>
  </si>
  <si>
    <t>Ù…- Useful but not as good as going to university  - Too difficult to study alone</t>
  </si>
  <si>
    <t>9c288db7-74ab-43fe-9572-d0920bf22433</t>
  </si>
  <si>
    <t>2017-04-17T22:20:11</t>
  </si>
  <si>
    <t>Damascus</t>
  </si>
  <si>
    <t>Do not have the necessary paperwork   Other:</t>
  </si>
  <si>
    <t>Because of Work</t>
  </si>
  <si>
    <t>Maintenance of electronics - General maintenance</t>
  </si>
  <si>
    <t>2b8bbfcf-8820-4b57-a33d-8d1fb726952f</t>
  </si>
  <si>
    <t>2017-04-08T07:47:38</t>
  </si>
  <si>
    <t>FeMale</t>
  </si>
  <si>
    <t xml:space="preserve"> Started my BA but could not finish it.</t>
  </si>
  <si>
    <t xml:space="preserve"> Medicine/Dentistry/Pharmacology  Economics</t>
  </si>
  <si>
    <t xml:space="preserve"> Donâ€™t have money to study  Was not able to get into a college</t>
  </si>
  <si>
    <t xml:space="preserve">- Full academic record (university or â€œmiddle instituteâ€) </t>
  </si>
  <si>
    <t xml:space="preserve">Design    </t>
  </si>
  <si>
    <t>f87c690f-00f3-40fc-a87a-50fd43362541</t>
  </si>
  <si>
    <t>2017-04-08T07:45:10</t>
  </si>
  <si>
    <t>Homs</t>
  </si>
  <si>
    <t xml:space="preserve"> Media/Journalism/Cinema  Other</t>
  </si>
  <si>
    <t xml:space="preserve">Law </t>
  </si>
  <si>
    <t xml:space="preserve"> Donâ€™t have money to studyDo not have the necessary paperwork</t>
  </si>
  <si>
    <t>374d73b1-7035-46a7-b341-40e28b0bbf9f</t>
  </si>
  <si>
    <t>2017-04-08T07:43:39</t>
  </si>
  <si>
    <t xml:space="preserve"> Engineering</t>
  </si>
  <si>
    <t>Transltion</t>
  </si>
  <si>
    <t>4f96d327-cfee-422f-8b74-afe3042a7811</t>
  </si>
  <si>
    <t>2017-04-08T07:41:55</t>
  </si>
  <si>
    <t>Raqqa</t>
  </si>
  <si>
    <t xml:space="preserve"> Media/Journalism/Cinema Economics</t>
  </si>
  <si>
    <t xml:space="preserve"> Donâ€™t have money to study   Other:</t>
  </si>
  <si>
    <t>Sanitary extensions</t>
  </si>
  <si>
    <t>1c01ff33-f2bf-4151-8bcf-923cd4b69795</t>
  </si>
  <si>
    <t>2017-04-08T07:40:25</t>
  </si>
  <si>
    <t>d30aa7a6-8305-484d-9a90-e36d49e4c200</t>
  </si>
  <si>
    <t>2017-04-08T07:38:56</t>
  </si>
  <si>
    <t>Tartus</t>
  </si>
  <si>
    <t>Studying at a center to prepare for university admission</t>
  </si>
  <si>
    <t xml:space="preserve"> Medicine/Dentistry/Pharmacology  Engineering</t>
  </si>
  <si>
    <t>349f2240-2169-47d9-839b-6f819102d763</t>
  </si>
  <si>
    <t>2017-04-08T07:37:48</t>
  </si>
  <si>
    <t>Hama</t>
  </si>
  <si>
    <t xml:space="preserve"> Medicine/Dentistry/Pharmacology</t>
  </si>
  <si>
    <t>290bd475-780e-4459-9a7c-f4c61e0eed40</t>
  </si>
  <si>
    <t>2017-04-08T07:36:34</t>
  </si>
  <si>
    <t xml:space="preserve">  Other:</t>
  </si>
  <si>
    <t>preparing</t>
  </si>
  <si>
    <t xml:space="preserve"> applied and Waiting ro the Result</t>
  </si>
  <si>
    <t>65895cee-aeb1-4907-ae13-1532e5caccaa</t>
  </si>
  <si>
    <t>2017-04-08T07:35:24</t>
  </si>
  <si>
    <t>6b9596fa-e4b6-4e49-877e-2fd24f6dbe2e</t>
  </si>
  <si>
    <t>2017-04-08T07:33:45</t>
  </si>
  <si>
    <t xml:space="preserve"> Engineering   Other</t>
  </si>
  <si>
    <t>Electricity Onstitute</t>
  </si>
  <si>
    <t>71ab5f49-826c-4a94-b833-f1ecfb4b2616</t>
  </si>
  <si>
    <t>2017-04-08T07:31:55</t>
  </si>
  <si>
    <t>2a765c11-e02a-47f1-bb77-28fba80ac639</t>
  </si>
  <si>
    <t>2017-04-08T07:29:43</t>
  </si>
  <si>
    <t>efe74d3f-2cfd-4e64-9ee6-b8c38cd04470</t>
  </si>
  <si>
    <t>2017-04-08T07:28:24</t>
  </si>
  <si>
    <t>68f551a0-74c0-4f2e-a5dc-ca723e13f6b3</t>
  </si>
  <si>
    <t>2017-04-08T07:27:11</t>
  </si>
  <si>
    <t xml:space="preserve"> Was not able to get into a college  Married/Have to take care of family</t>
  </si>
  <si>
    <t>c0b3d6ad-4eaa-49ba-9ac1-5b4120bcf07c</t>
  </si>
  <si>
    <t>2017-04-08T07:25:50</t>
  </si>
  <si>
    <t>because I'm taking it from Mersin Syria Union</t>
  </si>
  <si>
    <t>trade</t>
  </si>
  <si>
    <t xml:space="preserve"> - Too difficult to study alone - Difficult to access</t>
  </si>
  <si>
    <t>81e845b2-33fb-4d8a-87b3-41208fac9ad3</t>
  </si>
  <si>
    <t>2017-04-08T07:24:38</t>
  </si>
  <si>
    <t>hair dresser</t>
  </si>
  <si>
    <t>20f15247-8df7-492c-9bb9-0500f7198601</t>
  </si>
  <si>
    <t>2017-04-08T07:21:59</t>
  </si>
  <si>
    <t>Deir ez-Zor</t>
  </si>
  <si>
    <t>I just got the highschool degree</t>
  </si>
  <si>
    <t>police</t>
  </si>
  <si>
    <t>Instagram</t>
  </si>
  <si>
    <t>4ea5a469-278d-45a5-9a0a-57b35e36d43c</t>
  </si>
  <si>
    <t>2017-04-08T07:20:02</t>
  </si>
  <si>
    <t xml:space="preserve">
Sewing - Business</t>
  </si>
  <si>
    <t>51d8679f-5410-4e64-93f3-797ea70e89f4</t>
  </si>
  <si>
    <t>2017-04-08T07:17:40</t>
  </si>
  <si>
    <t>4bd41b4e-190b-44a5-8c2f-e37d7081fb27</t>
  </si>
  <si>
    <t>2017-04-08T07:15:21</t>
  </si>
  <si>
    <t xml:space="preserve"> Economics   Other</t>
  </si>
  <si>
    <t>Hospitality &amp; Hotel Management</t>
  </si>
  <si>
    <t>fashion Design</t>
  </si>
  <si>
    <t>147349ea-19b2-4c92-8019-fb58da784955</t>
  </si>
  <si>
    <t>2017-04-08T06:52:43</t>
  </si>
  <si>
    <t>Idlib</t>
  </si>
  <si>
    <t xml:space="preserve"> Engineering  Economics</t>
  </si>
  <si>
    <t>studying</t>
  </si>
  <si>
    <t>Alternative Energy Science</t>
  </si>
  <si>
    <t>whatsapp</t>
  </si>
  <si>
    <t>7590c5d6-3e8d-48c5-8e1b-2f98ee2ad4e4</t>
  </si>
  <si>
    <t>2017-04-08T06:50:44</t>
  </si>
  <si>
    <t xml:space="preserve"> Engineering Languages and Literature</t>
  </si>
  <si>
    <t>87fbacb8-086b-4cae-9cbb-00781b8eaaa8</t>
  </si>
  <si>
    <t>2017-04-08T06:48:38</t>
  </si>
  <si>
    <t xml:space="preserve"> University course description  University course description - Partial academic record (university or â€œmiddle instituteâ€) - University student card (university or â€œmiddle instituteâ€)</t>
  </si>
  <si>
    <t>fshion Design</t>
  </si>
  <si>
    <t>c798e1fe-c44d-4619-a670-75399d26776d</t>
  </si>
  <si>
    <t>2017-04-08T06:46:50</t>
  </si>
  <si>
    <t>First Aid-   Anesthesia</t>
  </si>
  <si>
    <t xml:space="preserve"> Was not able to get into a college</t>
  </si>
  <si>
    <t>- 10-50 US dollars per course</t>
  </si>
  <si>
    <t>ccbaf249-7784-447c-a27a-f7a65f8f2355</t>
  </si>
  <si>
    <t>2017-04-08T06:44:03</t>
  </si>
  <si>
    <t>Business Administration</t>
  </si>
  <si>
    <t>3751a410-a029-431d-ba6a-0af82e7d1db8</t>
  </si>
  <si>
    <t>2017-04-08T06:42:34</t>
  </si>
  <si>
    <t>248105ad-1e6a-47cb-978b-9ee12df63745</t>
  </si>
  <si>
    <t>2017-04-08T06:41:13</t>
  </si>
  <si>
    <t>Teaching</t>
  </si>
  <si>
    <t xml:space="preserve"> Married/Have to take care of family  Too old</t>
  </si>
  <si>
    <t>beauty</t>
  </si>
  <si>
    <t>0e2514db-3632-4302-aba1-344d2ce6791d</t>
  </si>
  <si>
    <t>2017-04-08T06:39:57</t>
  </si>
  <si>
    <t>Do not have the necessary paperwork  Did not graduate from high school</t>
  </si>
  <si>
    <t>didn't care</t>
  </si>
  <si>
    <t>e1d3bf28-4db9-4ce1-83ac-55e55a91acbc</t>
  </si>
  <si>
    <t>2017-04-08T06:38:27</t>
  </si>
  <si>
    <t>Because of Work and the situation in Syria</t>
  </si>
  <si>
    <t>dc351917-b0ea-4c13-af2d-6a0979a373b1</t>
  </si>
  <si>
    <t>2017-04-08T06:36:05</t>
  </si>
  <si>
    <t>Languages and Literature  Media/Journalism/Cinema</t>
  </si>
  <si>
    <t>71c32da2-00a7-4f6b-8818-6c5e24dc2f9e</t>
  </si>
  <si>
    <t>2017-04-08T06:21:41</t>
  </si>
  <si>
    <t>didn't think of it</t>
  </si>
  <si>
    <t>5b85ccfd-de2a-40f6-a4af-7d3770fda02b</t>
  </si>
  <si>
    <t>2017-04-08T06:18:45</t>
  </si>
  <si>
    <t>4d4858ad-18f3-42fd-a796-bbeb078e2bb3</t>
  </si>
  <si>
    <t>2017-04-08T06:16:25</t>
  </si>
  <si>
    <t>Small Business Management</t>
  </si>
  <si>
    <t>c79f4bf6-21ea-4f7e-b3ac-554c2d429f0d</t>
  </si>
  <si>
    <t>2017-04-08T06:05:55</t>
  </si>
  <si>
    <t>Rif Dimashq</t>
  </si>
  <si>
    <t xml:space="preserve"> Geology</t>
  </si>
  <si>
    <t>679648a2-80f8-4474-93ec-9cdede32003b</t>
  </si>
  <si>
    <t>2017-04-08T06:04:09</t>
  </si>
  <si>
    <t>Tourism Administraion</t>
  </si>
  <si>
    <t>181b9ee9-38f9-4d57-a681-a51aa092042a</t>
  </si>
  <si>
    <t>2017-04-08T06:02:14</t>
  </si>
  <si>
    <t xml:space="preserve"> Married/Have to take care of family   Other:</t>
  </si>
  <si>
    <t>work</t>
  </si>
  <si>
    <t>c8f48368-aa92-47ac-b13c-5c7926e18508</t>
  </si>
  <si>
    <t>2017-04-08T06:00:43</t>
  </si>
  <si>
    <t>Lattakia</t>
  </si>
  <si>
    <t xml:space="preserve"> Media/Journalism/Cinema</t>
  </si>
  <si>
    <t>Middle School Certificate</t>
  </si>
  <si>
    <t>562f71e0-3471-4a91-bab6-df333a6e5643</t>
  </si>
  <si>
    <t>2017-04-08T05:58:35</t>
  </si>
  <si>
    <t>fa457ce2-a8ae-4e25-9a1f-0c0cd35edfce</t>
  </si>
  <si>
    <t>2017-04-08T05:56:54</t>
  </si>
  <si>
    <t>Design  Fashion</t>
  </si>
  <si>
    <t>ea32b748-9a61-47ee-bb20-81cb9280ae1f</t>
  </si>
  <si>
    <t>2017-04-08T05:55:08</t>
  </si>
  <si>
    <t>feminist arts</t>
  </si>
  <si>
    <t>94983715-0e3a-4dbf-8b08-f128182e65e4</t>
  </si>
  <si>
    <t>2017-04-08T05:47:10</t>
  </si>
  <si>
    <t>Agriculture - Nursing / medical care</t>
  </si>
  <si>
    <t>bda6132f-1ddb-4ad5-b3e5-08764e792ec5</t>
  </si>
  <si>
    <t>2017-04-08T05:45:31</t>
  </si>
  <si>
    <t>83c4edf0-fdf9-4ec3-90fc-892da154e769</t>
  </si>
  <si>
    <t>2017-04-08T05:44:17</t>
  </si>
  <si>
    <t>Laboratory</t>
  </si>
  <si>
    <t>00c79738-3795-45aa-8884-24b716d92674</t>
  </si>
  <si>
    <t>2017-04-08T05:41:42</t>
  </si>
  <si>
    <t>87fb6c63-2595-4b0f-b44b-8435a856d522</t>
  </si>
  <si>
    <t>2017-04-08T05:39:49</t>
  </si>
  <si>
    <t>59037f91-9445-4c79-881b-315c6e1bec27</t>
  </si>
  <si>
    <t>2017-04-08T05:38:12</t>
  </si>
  <si>
    <t>- 50-100 US dollars per course</t>
  </si>
  <si>
    <t>d1d20aab-97cc-468a-a65b-a358db7409c3</t>
  </si>
  <si>
    <t>2017-04-08T05:36:33</t>
  </si>
  <si>
    <t>sewing</t>
  </si>
  <si>
    <t>ae6c4a35-2184-4103-bb3c-c8f16887d4f9</t>
  </si>
  <si>
    <t>2017-04-08T05:35:21</t>
  </si>
  <si>
    <t>66498d92-e360-4e89-bcd6-cf06bf9dbf05</t>
  </si>
  <si>
    <t>2017-04-06T22:02:40</t>
  </si>
  <si>
    <t xml:space="preserve"> Information Technology</t>
  </si>
  <si>
    <t xml:space="preserve"> Donâ€™t have money to study  Was not able to get into a collegeDo not have the necessary paperwork</t>
  </si>
  <si>
    <t>89fcfb74-1a33-4213-a25c-cd3c277f7f13</t>
  </si>
  <si>
    <t>2017-04-06T22:06:48</t>
  </si>
  <si>
    <t>2bfec6f7-6ba9-4200-bf9b-61b1238df7be</t>
  </si>
  <si>
    <t>2017-04-06T21:50:09</t>
  </si>
  <si>
    <t>Agriculture   Other</t>
  </si>
  <si>
    <t>science</t>
  </si>
  <si>
    <t>fbf6cb2a-0c67-457f-a7a0-31b6bcb33b8a</t>
  </si>
  <si>
    <t>2017-04-08T05:33:04</t>
  </si>
  <si>
    <t xml:space="preserve"> University course description  University course description - Partial academic record (university or â€œmiddle instituteâ€)</t>
  </si>
  <si>
    <t>b448cf4a-f7c7-4df6-a48b-6eda58326b68</t>
  </si>
  <si>
    <t>2017-04-08T05:31:44</t>
  </si>
  <si>
    <t>b2ad26b6-33c8-4aa8-8565-b00d2dcc0cb3</t>
  </si>
  <si>
    <t>2017-04-06T22:04:20</t>
  </si>
  <si>
    <t>41f6252e-15f6-47dc-b257-37400502f729</t>
  </si>
  <si>
    <t>2017-04-06T21:53:42</t>
  </si>
  <si>
    <t>4543edc2-71c6-4601-9afa-485179776e2e</t>
  </si>
  <si>
    <t>2017-04-06T21:56:02</t>
  </si>
  <si>
    <t>d7268e57-e924-4dee-9be0-99f7cf275e47</t>
  </si>
  <si>
    <t>2017-04-08T05:29:49</t>
  </si>
  <si>
    <t>a81bd3e0-32a3-43a9-815a-21233e8c170a</t>
  </si>
  <si>
    <t>2017-04-06T22:08:33</t>
  </si>
  <si>
    <t>Languages and Literature  Information Technology</t>
  </si>
  <si>
    <t>1444afc1-089e-4b32-8bad-9c6aa0bd2f11</t>
  </si>
  <si>
    <t>2017-04-06T21:58:42</t>
  </si>
  <si>
    <t xml:space="preserve"> Two-year college (â€œMiddle Instituteâ€)</t>
  </si>
  <si>
    <t>not interested</t>
  </si>
  <si>
    <t>3229f4bd-80e2-4834-94ad-ea280ec4ab59</t>
  </si>
  <si>
    <t>2017-03-31T22:21:12</t>
  </si>
  <si>
    <t xml:space="preserve"> â€œDiplomaâ€ (one-year post-grad degree), MA, or above</t>
  </si>
  <si>
    <t xml:space="preserve"> University course description - Graduation certificate (university or â€œmiddle instituteâ€)</t>
  </si>
  <si>
    <t>USA</t>
  </si>
  <si>
    <t>befe4449-9f50-4410-ad08-7245d952fcb0</t>
  </si>
  <si>
    <t>2017-04-08T05:28:14</t>
  </si>
  <si>
    <t>6459320a-b89e-4f49-a14d-ce61648a6130</t>
  </si>
  <si>
    <t>2017-04-08T05:26:08</t>
  </si>
  <si>
    <t>4784e3ba-b218-41e4-8574-209d1140cdef</t>
  </si>
  <si>
    <t>2017-04-08T05:24:43</t>
  </si>
  <si>
    <t>ec1529e3-1b39-4aa4-b439-2c9958ca8841</t>
  </si>
  <si>
    <t>2017-04-08T05:23:14</t>
  </si>
  <si>
    <t>b52fd523-3c73-448e-952c-fa73728539fe</t>
  </si>
  <si>
    <t>2017-04-08T05:19:06</t>
  </si>
  <si>
    <t>- Partial academic record (university or â€œmiddle instituteâ€)</t>
  </si>
  <si>
    <t>7fcf2cb1-825c-49df-a43a-0f77df94fb41</t>
  </si>
  <si>
    <t>2017-04-08T05:16:40</t>
  </si>
  <si>
    <t xml:space="preserve"> BA</t>
  </si>
  <si>
    <t>- The original degree (university or â€œmiddle instituteâ€) - Graduation certificate (university or â€œmiddle instituteâ€)</t>
  </si>
  <si>
    <t>47252623-daec-4b91-bcaf-8c17da9c459a</t>
  </si>
  <si>
    <t>2017-04-08T05:14:50</t>
  </si>
  <si>
    <t xml:space="preserve"> Did not graduate from high school</t>
  </si>
  <si>
    <t>177032bb-f2d0-4799-8473-d2e08a276965</t>
  </si>
  <si>
    <t>2017-04-08T05:12:29</t>
  </si>
  <si>
    <t xml:space="preserve"> Medicine/Dentistry/Pharmacology  Information Technology</t>
  </si>
  <si>
    <t>cd3ef55c-6782-4dff-8661-7e90bfe3bc89</t>
  </si>
  <si>
    <t>2017-04-08T05:09:05</t>
  </si>
  <si>
    <t xml:space="preserve"> Economics  Information Technology</t>
  </si>
  <si>
    <t xml:space="preserve">Because of Work </t>
  </si>
  <si>
    <t xml:space="preserve">Maintenance of mobiles - maintenance of computers
</t>
  </si>
  <si>
    <t>69c6f9b4-378a-4d5c-a775-b60c79327d5d</t>
  </si>
  <si>
    <t>2017-04-06T22:16:13</t>
  </si>
  <si>
    <t xml:space="preserve"> Faculty of Physical Education - Psychology</t>
  </si>
  <si>
    <t>nothing Guranteed</t>
  </si>
  <si>
    <t>cb35e1ea-3b72-44dd-a102-2006f086226e</t>
  </si>
  <si>
    <t>2017-04-06T22:19:39</t>
  </si>
  <si>
    <t>v9jBxi93Z6aCZfhpmcUKoE</t>
  </si>
  <si>
    <t>00408a71-8a3e-4f56-9477-4347eb4af093</t>
  </si>
  <si>
    <t>2017-03-28T19:18:44</t>
  </si>
  <si>
    <t xml:space="preserve"> Another university</t>
  </si>
  <si>
    <t>Damascus University</t>
  </si>
  <si>
    <t>Turkey</t>
  </si>
  <si>
    <t>1dbc29a6-86ba-484e-81b9-416143d3baa4</t>
  </si>
  <si>
    <t>2017-03-28T19:15:16</t>
  </si>
  <si>
    <t>usless</t>
  </si>
  <si>
    <t>4de79a4d-e658-48b2-aeea-f69e2a5694b5</t>
  </si>
  <si>
    <t>2017-04-06T22:22:33</t>
  </si>
  <si>
    <t>Private university</t>
  </si>
  <si>
    <t>Islamic Sciences</t>
  </si>
  <si>
    <t>1e9994b0-8842-4c0b-8460-3a2046ecdea3</t>
  </si>
  <si>
    <t>2017-04-07T23:31:01</t>
  </si>
  <si>
    <t>Syria</t>
  </si>
  <si>
    <t>a241c445-13db-4c1c-8150-b300a45a440b</t>
  </si>
  <si>
    <t>2017-04-07T23:28:37</t>
  </si>
  <si>
    <t>af549381-91f7-4c23-8741-86b1f25888cb</t>
  </si>
  <si>
    <t>2017-04-07T23:27:15</t>
  </si>
  <si>
    <t>95e8cf86-cc7f-424b-9cb4-7e0f38b16669</t>
  </si>
  <si>
    <t>2017-04-07T23:25:13</t>
  </si>
  <si>
    <t xml:space="preserve"> Married/Have to take care of family</t>
  </si>
  <si>
    <t>didn't get any Certificate</t>
  </si>
  <si>
    <t>d8a55f64-face-4f4d-beee-8cba41d67839</t>
  </si>
  <si>
    <t>2017-04-07T23:23:44</t>
  </si>
  <si>
    <t xml:space="preserve"> Medicine/Dentistry/Pharmacology  Media/Journalism/Cinema</t>
  </si>
  <si>
    <t>bd0856b6-97d2-4125-a527-23e8e2781c1c</t>
  </si>
  <si>
    <t>2017-04-07T23:22:14</t>
  </si>
  <si>
    <t>93f9d394-2051-4903-bd9e-4c993e5236bc</t>
  </si>
  <si>
    <t>2017-04-07T23:19:44</t>
  </si>
  <si>
    <t>5839be47-4d43-4156-abea-4c83afac523d</t>
  </si>
  <si>
    <t>2017-04-07T23:18:23</t>
  </si>
  <si>
    <t>175327d6-822d-4407-8131-c4abb39fb28b</t>
  </si>
  <si>
    <t>2017-04-07T23:14:47</t>
  </si>
  <si>
    <t>10cb837d-c3aa-4108-85b4-e7bbd16d5304</t>
  </si>
  <si>
    <t>2017-04-07T23:16:20</t>
  </si>
  <si>
    <t>f971b54f-3df2-4537-97b9-b20e61e30cf6</t>
  </si>
  <si>
    <t>2017-04-07T23:13:10</t>
  </si>
  <si>
    <t xml:space="preserve"> Married/Have to take care of family  Did not graduate from high school</t>
  </si>
  <si>
    <t>parfume making</t>
  </si>
  <si>
    <t>057c7a89-9d11-4dcb-ade6-5475469ffc25</t>
  </si>
  <si>
    <t>2017-04-07T22:46:12</t>
  </si>
  <si>
    <t>dad1ac4f-444c-42a6-b9cc-c39373bd7058</t>
  </si>
  <si>
    <t>2017-04-07T22:40:36</t>
  </si>
  <si>
    <t>49f6fa78-81e4-4b31-9eec-ee7504f5e61a</t>
  </si>
  <si>
    <t>2017-04-07T22:39:09</t>
  </si>
  <si>
    <t>3127d4ab-0c15-46bf-8922-374d257df377</t>
  </si>
  <si>
    <t>2017-04-07T22:37:50</t>
  </si>
  <si>
    <t>ef435a6a-334a-4782-8509-729b100436a2</t>
  </si>
  <si>
    <t>2017-04-07T22:36:22</t>
  </si>
  <si>
    <t>Master of Arabic Language</t>
  </si>
  <si>
    <t xml:space="preserve"> University course description  University course description - Full academic record (university or â€œmiddle instituteâ€)  - The original degree (university or â€œmiddle instituteâ€) - Graduation certificate (university or â€œmiddle instituteâ€) - University student card (university or â€œmiddle instituteâ€)</t>
  </si>
  <si>
    <t>e9e95e82-2d2f-4279-aae8-3cc18723ca64</t>
  </si>
  <si>
    <t>2017-04-07T22:30:42</t>
  </si>
  <si>
    <t>Daraa</t>
  </si>
  <si>
    <t>7d16ed32-2cd2-4a1a-bc71-678158b895b1</t>
  </si>
  <si>
    <t>2017-04-07T22:28:45</t>
  </si>
  <si>
    <t xml:space="preserve"> University course description - Partial academic record (university or â€œmiddle instituteâ€) - University student card (university or â€œmiddle instituteâ€)</t>
  </si>
  <si>
    <t>329191fe-fc7f-4a81-9e27-9b5d47a24134</t>
  </si>
  <si>
    <t>2017-04-07T22:25:25</t>
  </si>
  <si>
    <t>Al-Hasakah</t>
  </si>
  <si>
    <t>Sports</t>
  </si>
  <si>
    <t>clothes design</t>
  </si>
  <si>
    <t>6b3b87a6-5dd9-4e66-8f3e-8e56985116ca</t>
  </si>
  <si>
    <t>2017-04-07T22:22:18</t>
  </si>
  <si>
    <t>High School certificate from Turkey</t>
  </si>
  <si>
    <t>8d47fe41-b85c-4e0f-ac5b-28faf7a68eb1</t>
  </si>
  <si>
    <t>2017-04-07T22:19:02</t>
  </si>
  <si>
    <t>just arrived into turkey</t>
  </si>
  <si>
    <t>82a1b36f-13fa-42a3-a7ef-5d1d0b532506</t>
  </si>
  <si>
    <t>2017-04-07T22:16:34</t>
  </si>
  <si>
    <t>74f4d814-189e-4a71-9e36-d878418c1f6b</t>
  </si>
  <si>
    <t>2017-04-07T22:10:54</t>
  </si>
  <si>
    <t>Master</t>
  </si>
  <si>
    <t xml:space="preserve"> University course description  University course description - Full academic record (university or â€œmiddle instituteâ€)  - The original degree (university or â€œmiddle instituteâ€) - Graduation certificate (university or â€œmiddle instituteâ€)</t>
  </si>
  <si>
    <t>- 100-500 US dollars per course</t>
  </si>
  <si>
    <t>858f809b-2fa4-4b9e-bcf0-6ef5b012da5d</t>
  </si>
  <si>
    <t>2017-04-07T22:06:04</t>
  </si>
  <si>
    <t>Law</t>
  </si>
  <si>
    <t>b2cb1d5d-dda2-48e6-98e7-a1cc4d696cc5</t>
  </si>
  <si>
    <t>2017-04-07T22:01:31</t>
  </si>
  <si>
    <t>9e5db00e-55c6-4367-bfb5-2f294e8f7f29</t>
  </si>
  <si>
    <t>2017-04-07T19:51:14</t>
  </si>
  <si>
    <t>Fine Arts</t>
  </si>
  <si>
    <t>cooking</t>
  </si>
  <si>
    <t>f0b540eb-d512-4825-810d-aed3f4033e1b</t>
  </si>
  <si>
    <t>2017-04-07T19:33:48</t>
  </si>
  <si>
    <t>f83a9ed6-ae8c-40f4-9c30-272ccf068fc3</t>
  </si>
  <si>
    <t>2017-04-07T19:31:39</t>
  </si>
  <si>
    <t>43e1449e-ef1e-45d2-96c0-9688a020b3c1</t>
  </si>
  <si>
    <t>2017-04-07T19:30:17</t>
  </si>
  <si>
    <t>343bb437-7143-430f-8089-519fc80c06d6</t>
  </si>
  <si>
    <t>2017-04-07T19:28:41</t>
  </si>
  <si>
    <t>Agriculture</t>
  </si>
  <si>
    <t>502a0031-5c90-4098-b744-4d878bf210dc</t>
  </si>
  <si>
    <t>2017-04-07T19:26:54</t>
  </si>
  <si>
    <t>0ee51d32-4810-4b37-89ea-fccd7e857315</t>
  </si>
  <si>
    <t>2017-04-07T19:25:30</t>
  </si>
  <si>
    <t>21b2f525-bd2c-4107-b692-2abf71546b1b</t>
  </si>
  <si>
    <t>2017-04-07T19:23:57</t>
  </si>
  <si>
    <t>62e76bab-5e6a-43e0-953c-83caf21df5aa</t>
  </si>
  <si>
    <t>2017-04-07T19:22:04</t>
  </si>
  <si>
    <t>5d975528-177b-4489-9866-0dfc1158c890</t>
  </si>
  <si>
    <t>2017-04-07T19:20:49</t>
  </si>
  <si>
    <t>c897dece-8f4d-44de-9de7-e7def0fd9a68</t>
  </si>
  <si>
    <t>2017-04-07T19:15:54</t>
  </si>
  <si>
    <t>Geology</t>
  </si>
  <si>
    <t>df5b5f69-c43f-42e3-a663-409af745feb0</t>
  </si>
  <si>
    <t>2017-04-07T19:14:06</t>
  </si>
  <si>
    <t>a328d42f-5be3-4183-929c-43f66f094a87</t>
  </si>
  <si>
    <t>2017-04-07T19:12:00</t>
  </si>
  <si>
    <t xml:space="preserve"> I donâ€™t need more education</t>
  </si>
  <si>
    <t xml:space="preserve"> University course description - Full academic record (university or â€œmiddle instituteâ€)  - The original degree (university or â€œmiddle instituteâ€) - Graduation certificate (university or â€œmiddle instituteâ€) - University student card (university or â€œmiddle instituteâ€)</t>
  </si>
  <si>
    <t>ab6c4f16-0d88-415f-abf7-c06d7b0e6f4e</t>
  </si>
  <si>
    <t>2017-04-07T19:07:23</t>
  </si>
  <si>
    <t>388a34a1-0b6f-4b55-9fa1-a8bec42895d2</t>
  </si>
  <si>
    <t>2017-04-07T19:06:07</t>
  </si>
  <si>
    <t>3036328c-fac0-43d5-8026-8c75768e4d3b</t>
  </si>
  <si>
    <t>2017-04-07T19:08:55</t>
  </si>
  <si>
    <t xml:space="preserve"> Did not graduate from high school   Other:</t>
  </si>
  <si>
    <t>8b8b839a-42f2-45ab-b8b1-414a8fa99f81</t>
  </si>
  <si>
    <t>2017-04-07T19:04:38</t>
  </si>
  <si>
    <t>abe37d38-a317-4bd9-9c05-d604acfede67</t>
  </si>
  <si>
    <t>2017-04-07T19:03:08</t>
  </si>
  <si>
    <t>3ef44a1b-185b-4940-99b9-e46459e5dad1</t>
  </si>
  <si>
    <t>2017-04-07T19:00:39</t>
  </si>
  <si>
    <t>2d228fa8-86e2-4120-840e-0560a7d80158</t>
  </si>
  <si>
    <t>2017-04-07T18:59:02</t>
  </si>
  <si>
    <t>37519ca0-9de4-4109-bf36-953ce0f4bf3a</t>
  </si>
  <si>
    <t>2017-04-06T23:13:54</t>
  </si>
  <si>
    <t xml:space="preserve"> Interior Design</t>
  </si>
  <si>
    <t>Because of Work -  and I'm not good at Turkish</t>
  </si>
  <si>
    <t>don't care</t>
  </si>
  <si>
    <t>icecram</t>
  </si>
  <si>
    <t>e52cef22-b9b1-4fba-8c55-c6013276cae6</t>
  </si>
  <si>
    <t>2017-04-06T23:10:30</t>
  </si>
  <si>
    <t>9e693f63-0d7b-4a15-a0ab-8d59a1da0653</t>
  </si>
  <si>
    <t>2017-04-06T23:08:53</t>
  </si>
  <si>
    <t>b922f01e-46d7-4d89-a556-eaa2b7b0adc6</t>
  </si>
  <si>
    <t>2017-04-06T23:06:56</t>
  </si>
  <si>
    <t>car mechanic- painting</t>
  </si>
  <si>
    <t>Syrian Newspapers like Mersin Newspaper and dalil Mersin</t>
  </si>
  <si>
    <t>1524aeea-41fc-4b94-b017-5d2cf81c0fe7</t>
  </si>
  <si>
    <t>2017-04-06T22:49:03</t>
  </si>
  <si>
    <t>Not Thinkin of Studying</t>
  </si>
  <si>
    <t>I didn't care</t>
  </si>
  <si>
    <t>concrete carpenter</t>
  </si>
  <si>
    <t>fdd80769-9244-4e8a-8738-6f5444a4269f</t>
  </si>
  <si>
    <t>2017-04-06T22:45:37</t>
  </si>
  <si>
    <t>Biology</t>
  </si>
  <si>
    <t>d9b396bb-e798-4e0c-a9fb-22148fb60175</t>
  </si>
  <si>
    <t>2017-04-06T22:42:25</t>
  </si>
  <si>
    <t>4076db39-2af8-46ee-a927-ed902d2237f0</t>
  </si>
  <si>
    <t>2017-04-06T22:39:11</t>
  </si>
  <si>
    <t>Work in marble and tile workshops</t>
  </si>
  <si>
    <t>d72b00e7-e974-48f1-9640-df4fd05afb9a</t>
  </si>
  <si>
    <t>2017-04-06T22:35:33</t>
  </si>
  <si>
    <t>Faculty of Physical Sciences</t>
  </si>
  <si>
    <t>Spinning &amp; Weaving - Aluminum Injection</t>
  </si>
  <si>
    <t>b277d72d-dc04-46b8-94a2-d15b9fdd9879</t>
  </si>
  <si>
    <t>2017-04-06T22:25:43</t>
  </si>
  <si>
    <t xml:space="preserve"> Engineering  Economics   Other</t>
  </si>
  <si>
    <t>Space Science</t>
  </si>
  <si>
    <t>Ireland - Dublin</t>
  </si>
  <si>
    <t>b5d34889-ccfc-410f-81b3-baf7753fcf6d</t>
  </si>
  <si>
    <t>2017-04-06T21:44:37</t>
  </si>
  <si>
    <t>Canada University</t>
  </si>
  <si>
    <t>International Relations</t>
  </si>
  <si>
    <t>continuing in Cnada</t>
  </si>
  <si>
    <t>politics</t>
  </si>
  <si>
    <t>2e037d6e-587f-4e11-9b64-2c7d0066d463</t>
  </si>
  <si>
    <t>2017-04-06T21:36:38</t>
  </si>
  <si>
    <t>3495a36a-af1a-4881-8942-2bf1674951ee</t>
  </si>
  <si>
    <t>2017-04-06T21:30:19</t>
  </si>
  <si>
    <t>Ninth Grade Certificate</t>
  </si>
  <si>
    <t>643c794c-1e3e-4596-914e-755b6b5045c4</t>
  </si>
  <si>
    <t>2017-04-06T21:28:19</t>
  </si>
  <si>
    <t>b698d5ba-f6f5-4ac4-a5fc-7477f663f7d0</t>
  </si>
  <si>
    <t>2017-04-06T21:23:17</t>
  </si>
  <si>
    <t>computer</t>
  </si>
  <si>
    <t>90552b35-1ecf-4945-a0d4-e68d54636133</t>
  </si>
  <si>
    <t>2017-04-06T21:20:01</t>
  </si>
  <si>
    <t>Languages and Literature   Other</t>
  </si>
  <si>
    <t>2cf708cb-0385-4d1c-8e02-6e8feee15d8e</t>
  </si>
  <si>
    <t>2017-04-06T21:14:40</t>
  </si>
  <si>
    <t xml:space="preserve"> Medicine/Dentistry/Pharmacology Languages and Literature</t>
  </si>
  <si>
    <t>61db490e-221d-430e-b9a7-4a691e5e18d9</t>
  </si>
  <si>
    <t>2017-04-06T21:09:05</t>
  </si>
  <si>
    <t>50267acb-3f35-4f58-9f7c-69b8cb2a83f1</t>
  </si>
  <si>
    <t>2017-04-06T21:04:07</t>
  </si>
  <si>
    <t xml:space="preserve"> Was not able to get into a college   Other:</t>
  </si>
  <si>
    <t>lack of money</t>
  </si>
  <si>
    <t>93e46a81-ed51-40b2-a88a-e26488d4e9dd</t>
  </si>
  <si>
    <t>2017-04-06T21:00:27</t>
  </si>
  <si>
    <t>psychology Guidance</t>
  </si>
  <si>
    <t>c1ba1d32-6621-4dcf-b46f-bd813ec96f17</t>
  </si>
  <si>
    <t>2017-04-06T20:55:10</t>
  </si>
  <si>
    <t>d1547c3f-06f4-476c-a0aa-56ed29fe175d</t>
  </si>
  <si>
    <t>2017-04-06T20:07:35</t>
  </si>
  <si>
    <t>88658513-c945-477e-94d6-4abb1dd41e09</t>
  </si>
  <si>
    <t>2017-04-06T20:06:16</t>
  </si>
  <si>
    <t>41cb97f5-dae6-4cfe-b086-516ded966738</t>
  </si>
  <si>
    <t>2017-04-06T20:04:32</t>
  </si>
  <si>
    <t>15a57931-c7e0-44da-99c7-09cad764ba2e</t>
  </si>
  <si>
    <t>2017-04-06T20:03:00</t>
  </si>
  <si>
    <t>Not Thinking of Studying</t>
  </si>
  <si>
    <t xml:space="preserve"> Did not graduate from high school  I donâ€™t need more education</t>
  </si>
  <si>
    <t>8d293db4-b1ee-46f3-afdd-d9d305d36319</t>
  </si>
  <si>
    <t>2017-04-06T20:01:30</t>
  </si>
  <si>
    <t>e85daf05-77be-44c1-943b-cb1dca5b68f6</t>
  </si>
  <si>
    <t>2017-04-06T20:00:17</t>
  </si>
  <si>
    <t>5b190af0-2f52-4db2-94c2-3e7c49a92828</t>
  </si>
  <si>
    <t>2017-04-06T19:58:31</t>
  </si>
  <si>
    <t xml:space="preserve"> University course description  University course description - Full academic record (university or â€œmiddle instituteâ€)  - The original degree (university or â€œmiddle instituteâ€)</t>
  </si>
  <si>
    <t>a5482df4-eb17-4af2-ae26-5f031748780e</t>
  </si>
  <si>
    <t>2017-04-06T19:56:49</t>
  </si>
  <si>
    <t>Dentistry</t>
  </si>
  <si>
    <t xml:space="preserve"> University course description - Full academic record (university or â€œmiddle instituteâ€)  - The original degree (university or â€œmiddle instituteâ€)</t>
  </si>
  <si>
    <t>17a992ef-3100-42d7-8004-ce90fecce993</t>
  </si>
  <si>
    <t>2017-04-06T19:55:16</t>
  </si>
  <si>
    <t>prefer work</t>
  </si>
  <si>
    <t>b5808e8b-1b2c-4f8f-b910-0e8adcd09dfd</t>
  </si>
  <si>
    <t>2017-04-06T19:52:56</t>
  </si>
  <si>
    <t>4f8da1ae-2d7c-45c7-846c-575a980f6a78</t>
  </si>
  <si>
    <t>2017-04-06T19:51:21</t>
  </si>
  <si>
    <t>lost papers while running away from our home</t>
  </si>
  <si>
    <t xml:space="preserve">Maintenance of electronic devices
</t>
  </si>
  <si>
    <t>self research</t>
  </si>
  <si>
    <t>6f1d7e3d-14c3-4b08-97db-c1e4902aa809</t>
  </si>
  <si>
    <t>2017-04-06T19:49:24</t>
  </si>
  <si>
    <t>ed8d8d63-fc55-4661-9bfe-46ff8a558a80</t>
  </si>
  <si>
    <t>2017-04-06T19:46:46</t>
  </si>
  <si>
    <t xml:space="preserve"> Medicine/Dentistry/Pharmacology   Other</t>
  </si>
  <si>
    <t>Sociology</t>
  </si>
  <si>
    <t>Certified copy of secondary certificate</t>
  </si>
  <si>
    <t>a4f734ca-2787-4c06-a748-86043d60fa09</t>
  </si>
  <si>
    <t>2017-04-07T06:54:32</t>
  </si>
  <si>
    <t>ac8ece0c-8709-457f-be0e-3dad5530e40c</t>
  </si>
  <si>
    <t>2017-04-07T06:51:49</t>
  </si>
  <si>
    <t>didn't learn Turkish</t>
  </si>
  <si>
    <t>Agriculture - Tourism / Restaurant and hotel management</t>
  </si>
  <si>
    <t>978c6380-6f4c-4a00-8afc-0036b13962ec</t>
  </si>
  <si>
    <t>2017-04-07T06:49:55</t>
  </si>
  <si>
    <t xml:space="preserve"> University course description - Full academic record (university or â€œmiddle instituteâ€) </t>
  </si>
  <si>
    <t>63e0f724-30ea-42c9-8850-c8c28e1a8b11</t>
  </si>
  <si>
    <t>2017-04-07T06:47:41</t>
  </si>
  <si>
    <t>8937f7c5-75ca-4f04-8a18-94a62bd2f01b</t>
  </si>
  <si>
    <t>2017-04-07T06:46:00</t>
  </si>
  <si>
    <t>4e394cd5-2dea-4bdd-bc21-fb50212ee1f5</t>
  </si>
  <si>
    <t>2017-04-07T06:44:16</t>
  </si>
  <si>
    <t xml:space="preserve"> I donâ€™t need more education   Other:</t>
  </si>
  <si>
    <t>94c23d70-bd32-498f-a677-95a8f908eb21</t>
  </si>
  <si>
    <t>2017-04-07T06:42:34</t>
  </si>
  <si>
    <t>Agriculture - Project Management / Accountancy</t>
  </si>
  <si>
    <t>18c37f6f-8016-4d4e-b556-1e80e99d9e65</t>
  </si>
  <si>
    <t>2017-04-07T06:40:06</t>
  </si>
  <si>
    <t>don't want to continue</t>
  </si>
  <si>
    <t>aluminum</t>
  </si>
  <si>
    <t>7dc35d3a-9bfa-4570-bf78-48330d47137c</t>
  </si>
  <si>
    <t>2017-04-07T06:38:12</t>
  </si>
  <si>
    <t xml:space="preserve"> Vocational high school (Industrial or Commercial)</t>
  </si>
  <si>
    <t xml:space="preserve"> Media/Journalism/Cinema Information Technology</t>
  </si>
  <si>
    <t xml:space="preserve"> Donâ€™t have money to studyDo not have the necessary paperwork   Other:</t>
  </si>
  <si>
    <t xml:space="preserve">Radio </t>
  </si>
  <si>
    <t>42d5a147-03aa-4cb0-82eb-984bf315525b</t>
  </si>
  <si>
    <t>2017-04-07T06:36:05</t>
  </si>
  <si>
    <t>22843c19-cfb6-4049-9ea5-23d8881bf037</t>
  </si>
  <si>
    <t>2017-04-07T06:33:45</t>
  </si>
  <si>
    <t>d7388980-ee55-485b-bf8b-c9b98b035854</t>
  </si>
  <si>
    <t>2017-04-07T06:31:54</t>
  </si>
  <si>
    <t>Political Sciences - International Relations</t>
  </si>
  <si>
    <t>629bc38f-d074-4426-8e47-8a1c97fbc78b</t>
  </si>
  <si>
    <t>2017-04-07T06:29:28</t>
  </si>
  <si>
    <t xml:space="preserve"> philosophy</t>
  </si>
  <si>
    <t>4842aa77-93b5-4518-b08a-0d953e0b5d0e</t>
  </si>
  <si>
    <t>2017-04-07T06:27:00</t>
  </si>
  <si>
    <t>I don't want to continue</t>
  </si>
  <si>
    <t>moble maintenance and trade</t>
  </si>
  <si>
    <t>c0f9f4b8-879d-4a73-ab26-761e8c687c6a</t>
  </si>
  <si>
    <t>2017-04-07T06:24:51</t>
  </si>
  <si>
    <t xml:space="preserve"> Engineering  Information Technology   Other</t>
  </si>
  <si>
    <t>da7fa1c3-ed73-43ab-8073-97786a177838</t>
  </si>
  <si>
    <t>2017-04-07T06:17:33</t>
  </si>
  <si>
    <t>1da49f5b-bdeb-47a0-9165-8fb0e81c4cad</t>
  </si>
  <si>
    <t>2017-04-07T06:14:34</t>
  </si>
  <si>
    <t>01049e34-bf98-4145-aad3-9912b78e8bff</t>
  </si>
  <si>
    <t>2017-04-07T06:12:41</t>
  </si>
  <si>
    <t xml:space="preserve"> University course description - Partial academic record (university or â€œmiddle instituteâ€) - The original degree (university or â€œmiddle instituteâ€) - Graduation certificate (university or â€œmiddle instituteâ€)</t>
  </si>
  <si>
    <t>56637e27-c318-433f-95a7-299583387b43</t>
  </si>
  <si>
    <t>2017-04-07T06:11:29</t>
  </si>
  <si>
    <t>d8e1045a-fcab-4a87-87c7-83f44516729a</t>
  </si>
  <si>
    <t>2017-04-07T06:08:54</t>
  </si>
  <si>
    <t>a814beee-dad1-462b-9cd3-2d67718b7ac8</t>
  </si>
  <si>
    <t>2017-04-07T05:37:43</t>
  </si>
  <si>
    <t>244ad8c7-755a-4d63-ac48-34e18949167e</t>
  </si>
  <si>
    <t>2017-04-07T22:02:56</t>
  </si>
  <si>
    <t>dd9b4ccf-fc62-403f-ab05-51dab6fb64f4</t>
  </si>
  <si>
    <t>2017-04-07T05:31:29</t>
  </si>
  <si>
    <t>a37f49b8-e317-4fee-9e61-73af11dbc8bf</t>
  </si>
  <si>
    <t>2017-04-07T05:27:23</t>
  </si>
  <si>
    <t>Languages and Literature   Social Sciences (please specify)</t>
  </si>
  <si>
    <t>Psychology</t>
  </si>
  <si>
    <t>29dfd702-7ea8-48d0-8892-92089f6b8537</t>
  </si>
  <si>
    <t>2017-04-06T17:22:46</t>
  </si>
  <si>
    <t>Gaziantep</t>
  </si>
  <si>
    <t xml:space="preserve"> Was not able to get into a college  Too old</t>
  </si>
  <si>
    <t>9058e98a-b181-403a-8ce7-9846605e3c40</t>
  </si>
  <si>
    <t>2017-04-26T12:19:09</t>
  </si>
  <si>
    <t>Analysis of operating systems - programming languages</t>
  </si>
  <si>
    <t xml:space="preserve"> University course description  University course description - Full academic record (university or â€œmiddle instituteâ€)  - The original degree (university or â€œmiddle instituteâ€) - University student card (university or â€œmiddle instituteâ€)</t>
  </si>
  <si>
    <t>03947d33-7406-4b00-a288-36b5089f311f</t>
  </si>
  <si>
    <t>2017-03-31T22:51:06</t>
  </si>
  <si>
    <t>6206b354-bfa9-4377-97a1-c40086b94e87</t>
  </si>
  <si>
    <t>2017-03-31T22:49:14</t>
  </si>
  <si>
    <t>0da29d87-83fa-4ecc-9c5a-b587ebf9dfe8</t>
  </si>
  <si>
    <t>2017-03-31T22:46:50</t>
  </si>
  <si>
    <t>dce0bd24-a68d-4422-9596-dc0a3e9ef4db</t>
  </si>
  <si>
    <t>2017-03-31T22:45:10</t>
  </si>
  <si>
    <t>4da57588-b201-4428-9b86-93a8c8074ff4</t>
  </si>
  <si>
    <t>2017-03-31T22:39:32</t>
  </si>
  <si>
    <t>dffdcc42-678b-4896-ab54-7c5176e94256</t>
  </si>
  <si>
    <t>2017-03-31T22:37:11</t>
  </si>
  <si>
    <t>29e44204-ab06-4a2c-ab3b-dcabc356b4ef</t>
  </si>
  <si>
    <t>2017-03-31T22:32:55</t>
  </si>
  <si>
    <t xml:space="preserve"> University course description - The original degree (university or â€œmiddle instituteâ€)</t>
  </si>
  <si>
    <t>bd1d988a-b8de-4259-9aa2-f03969f4ce2e</t>
  </si>
  <si>
    <t>2017-03-31T22:29:23</t>
  </si>
  <si>
    <t>Engineer Softs - Technician</t>
  </si>
  <si>
    <t>df184b0b-38bc-4252-a3b0-9bdccb6a256f</t>
  </si>
  <si>
    <t>2017-04-06T23:30:51</t>
  </si>
  <si>
    <t>Do not have the necessary paperwork</t>
  </si>
  <si>
    <t>f106a3c3-0324-47e9-9712-ccda607fd64c</t>
  </si>
  <si>
    <t>2017-04-06T23:28:08</t>
  </si>
  <si>
    <t xml:space="preserve"> Was not able to get into a collegeDo not have the necessary paperwork</t>
  </si>
  <si>
    <t>a9697db2-f984-495d-91bd-1f22fc1a659f</t>
  </si>
  <si>
    <t>2017-04-06T23:23:35</t>
  </si>
  <si>
    <t>Genetic Sciences</t>
  </si>
  <si>
    <t>cce59697-e84a-4a7f-b5ef-40f31a9235bc</t>
  </si>
  <si>
    <t>2017-04-06T23:20:42</t>
  </si>
  <si>
    <t>10762696-d124-47b2-a9e8-0f671bd32a45</t>
  </si>
  <si>
    <t>2017-04-06T23:17:47</t>
  </si>
  <si>
    <t>0c6e9282-6970-4ff4-9282-1805cba6f9fa</t>
  </si>
  <si>
    <t>2017-03-31T22:16:44</t>
  </si>
  <si>
    <t>9d2d67fd-85d7-4584-8a86-c6f29a59faac</t>
  </si>
  <si>
    <t>2017-03-31T22:15:20</t>
  </si>
  <si>
    <t>00fd3bc0-b836-4b31-9ede-eddd7ea52567</t>
  </si>
  <si>
    <t>2017-04-18T08:21:14</t>
  </si>
  <si>
    <t>b8398485-9053-4655-a61f-62ad510bfbe5</t>
  </si>
  <si>
    <t>2017-04-18T08:15:02</t>
  </si>
  <si>
    <t>01e78f5e-b60b-40e0-9818-81b8e505b248</t>
  </si>
  <si>
    <t>2017-04-18T08:12:25</t>
  </si>
  <si>
    <t>58e2a03b-d7ba-4acc-bce6-c297bff9f9ed</t>
  </si>
  <si>
    <t>2017-04-18T08:10:11</t>
  </si>
  <si>
    <t>b04c8294-2ceb-4eb8-b87a-33c8316f8840</t>
  </si>
  <si>
    <t>2017-04-18T08:08:36</t>
  </si>
  <si>
    <t xml:space="preserve"> Too old</t>
  </si>
  <si>
    <t>ff62333c-a217-4fbc-95fb-3f4dd3073a33</t>
  </si>
  <si>
    <t>2017-04-18T08:04:50</t>
  </si>
  <si>
    <t xml:space="preserve"> Engineering  Media/Journalism/Cinema</t>
  </si>
  <si>
    <t>54bbf192-a669-44d9-ac56-a74727c6da5d</t>
  </si>
  <si>
    <t>2017-04-18T08:03:03</t>
  </si>
  <si>
    <t>a7d4c9ff-36d6-42bc-937f-2fea6c77cfb5</t>
  </si>
  <si>
    <t>2017-04-18T08:00:38</t>
  </si>
  <si>
    <t>b0d4cfdf-af76-4e91-bd06-8bd0d4ab82a6</t>
  </si>
  <si>
    <t>2017-04-18T07:58:05</t>
  </si>
  <si>
    <t>d24d264f-0596-4ea1-b00f-2673264acd5a</t>
  </si>
  <si>
    <t>2017-04-18T07:56:00</t>
  </si>
  <si>
    <t>0aaa6fdd-2051-4093-87fb-02cf21952e26</t>
  </si>
  <si>
    <t>2017-04-01T23:17:06</t>
  </si>
  <si>
    <t>Germany</t>
  </si>
  <si>
    <t>vaKhH8JD6BFFNFM5YX5gLu</t>
  </si>
  <si>
    <t>8f5e8c9c-f4fc-41a4-8a32-d3dfd98de323</t>
  </si>
  <si>
    <t>2017-03-23T19:22:23</t>
  </si>
  <si>
    <t xml:space="preserve"> medical engineering</t>
  </si>
  <si>
    <t>2594ed23-a2e1-4546-9966-27280a15b3c7</t>
  </si>
  <si>
    <t>2017-04-26T19:24:54</t>
  </si>
  <si>
    <t>Turkish literature</t>
  </si>
  <si>
    <t>80fe41ad-3189-4927-8418-7ef7bf38c67d</t>
  </si>
  <si>
    <t>2017-03-28T18:33:34</t>
  </si>
  <si>
    <t>fad7074d-b061-4a17-97d9-d28763943852</t>
  </si>
  <si>
    <t>2017-03-28T18:36:02</t>
  </si>
  <si>
    <t>7d4711b7-84a5-46fe-b545-0d17fdf1437f</t>
  </si>
  <si>
    <t>2017-03-28T18:38:37</t>
  </si>
  <si>
    <t>- The original degree (university or â€œmiddle instituteâ€)</t>
  </si>
  <si>
    <t>6cd2ab00-0143-4fd7-a7c2-7e7430dbbcad</t>
  </si>
  <si>
    <t>2017-03-28T18:41:23</t>
  </si>
  <si>
    <t>- Full academic record (university or â€œmiddle instituteâ€)  - The original degree (university or â€œmiddle instituteâ€)</t>
  </si>
  <si>
    <t>14ba44dd-d6e9-45f6-83ec-afafa9b15459</t>
  </si>
  <si>
    <t>2017-03-28T18:47:08</t>
  </si>
  <si>
    <t>Design of computer games</t>
  </si>
  <si>
    <t>6be129fd-280f-46d7-af2c-068d414b7021</t>
  </si>
  <si>
    <t>2017-03-28T18:53:26</t>
  </si>
  <si>
    <t xml:space="preserve">  Social Sciences (please specify)</t>
  </si>
  <si>
    <t>5943423a-4148-4a1a-b0e5-d419f3082f21</t>
  </si>
  <si>
    <t>2017-03-28T19:01:27</t>
  </si>
  <si>
    <t>6323a4c1-5e24-42c4-be79-2f77cd4f5e35</t>
  </si>
  <si>
    <t>2017-03-28T19:06:52</t>
  </si>
  <si>
    <t>083e2072-b6c4-4316-bc9b-1838e2d86d25</t>
  </si>
  <si>
    <t>2017-03-28T19:09:13</t>
  </si>
  <si>
    <t xml:space="preserve"> Donâ€™t have money to study  I donâ€™t need more education</t>
  </si>
  <si>
    <t>e4eb583e-5019-42a2-ad63-8c790a45a9fb</t>
  </si>
  <si>
    <t>2017-03-28T19:11:47</t>
  </si>
  <si>
    <t>a8a33930-9619-42dd-8030-d192df0bc15a</t>
  </si>
  <si>
    <t>2017-03-28T19:21:13</t>
  </si>
  <si>
    <t>dddb7351-8f4d-48ee-a848-f0810500bb6d</t>
  </si>
  <si>
    <t>2017-03-28T20:16:11</t>
  </si>
  <si>
    <t>ac1b3f0c-5d3b-4ff9-bc09-611ea132382b</t>
  </si>
  <si>
    <t>2017-03-28T20:29:50</t>
  </si>
  <si>
    <t>vzZX3ewsCdyq3LzAiCXo3J</t>
  </si>
  <si>
    <t>a79c062a-a79f-4e4e-bb70-1bf214e39bb4</t>
  </si>
  <si>
    <t>2017-03-29T20:12:52</t>
  </si>
  <si>
    <t>Scinece</t>
  </si>
  <si>
    <t xml:space="preserve"> University course description  University course description - Full academic record (university or â€œmiddle instituteâ€) </t>
  </si>
  <si>
    <t>f1a4b9c2-a10f-4636-876d-a9a7a26b4a00</t>
  </si>
  <si>
    <t>2017-03-29T20:16:04</t>
  </si>
  <si>
    <t>1fb2d148-9185-4084-8267-8cf1e61a2e09</t>
  </si>
  <si>
    <t>2017-03-29T20:17:35</t>
  </si>
  <si>
    <t>8ac29ff8-246b-441a-b495-f5313c918fc7</t>
  </si>
  <si>
    <t>2017-03-29T20:20:43</t>
  </si>
  <si>
    <t>middle school certificate is usless</t>
  </si>
  <si>
    <t>a6a3c81c-c62e-4d31-ba7c-0083fd162662</t>
  </si>
  <si>
    <t>2017-03-29T20:24:25</t>
  </si>
  <si>
    <t>3c83b69d-b333-49c9-8354-bcebeacbab92</t>
  </si>
  <si>
    <t>2017-03-29T20:27:24</t>
  </si>
  <si>
    <t>don't have any</t>
  </si>
  <si>
    <t>turkish learning institute</t>
  </si>
  <si>
    <t>bbe4d74d-8b09-4fc6-bad7-8dc58c0ee8f9</t>
  </si>
  <si>
    <t>2017-03-29T20:30:09</t>
  </si>
  <si>
    <t xml:space="preserve"> Middle School Certificate</t>
  </si>
  <si>
    <t>b143e82a-21de-4e1b-991d-48d5506ae661</t>
  </si>
  <si>
    <t>2017-03-29T20:33:35</t>
  </si>
  <si>
    <t>ab3bb882-5940-42dc-a1eb-c59895867632</t>
  </si>
  <si>
    <t>2017-03-29T20:37:59</t>
  </si>
  <si>
    <t>I have no certifactes</t>
  </si>
  <si>
    <t>b5e74b1d-9331-408e-974e-3e06e5842260</t>
  </si>
  <si>
    <t>2017-03-29T20:40:08</t>
  </si>
  <si>
    <t>Physics</t>
  </si>
  <si>
    <t>210aa5e4-48f3-44a1-89d7-a53d1afc2069</t>
  </si>
  <si>
    <t>2017-03-29T20:43:48</t>
  </si>
  <si>
    <t>36ce4f56-34a3-4736-b0e1-547551a20dfc</t>
  </si>
  <si>
    <t>2017-03-29T20:48:21</t>
  </si>
  <si>
    <t>e84783d1-dcf2-4ea6-a0c6-f15217217b16</t>
  </si>
  <si>
    <t>2017-03-29T20:51:13</t>
  </si>
  <si>
    <t>PHd IN Economics</t>
  </si>
  <si>
    <t xml:space="preserve"> University course description  University course description - Full academic record (university or â€œmiddle instituteâ€)  - The original degree (university or â€œmiddle instituteâ€)   Other</t>
  </si>
  <si>
    <t>master certificate</t>
  </si>
  <si>
    <t>97686e42-2a99-4eda-9c51-5a0730b35a0a</t>
  </si>
  <si>
    <t>2017-03-29T20:54:07</t>
  </si>
  <si>
    <t>8738b6aa-615f-4229-b518-1961e974e4a2</t>
  </si>
  <si>
    <t>2017-03-29T20:56:35</t>
  </si>
  <si>
    <t>1cfc7d06-34ef-4154-8ba2-fdec8150e1c4</t>
  </si>
  <si>
    <t>2017-03-29T20:58:11</t>
  </si>
  <si>
    <t>bba66522-d45e-41a0-801a-0d2cd19d7316</t>
  </si>
  <si>
    <t>2017-03-29T21:00:40</t>
  </si>
  <si>
    <t>7a0562c8-e0cd-4bfb-9801-0d66c9920d9b</t>
  </si>
  <si>
    <t>2017-03-29T21:02:31</t>
  </si>
  <si>
    <t>a28737db-747f-4933-be31-934c8d425b44</t>
  </si>
  <si>
    <t>2017-03-29T21:04:37</t>
  </si>
  <si>
    <t>3320bc2c-4033-4d1c-9017-5a6ee009c816</t>
  </si>
  <si>
    <t>2017-03-29T21:06:47</t>
  </si>
  <si>
    <t>0d7084b5-25e4-4d9a-bce4-f8780e56c8a9</t>
  </si>
  <si>
    <t>2017-03-29T21:10:35</t>
  </si>
  <si>
    <t>4c744faf-0e53-4405-b39a-d40c7d9784ae</t>
  </si>
  <si>
    <t>2017-03-29T21:13:00</t>
  </si>
  <si>
    <t>157439a4-57ea-4059-90e2-a69dfc97a803</t>
  </si>
  <si>
    <t>2017-03-30T09:30:51</t>
  </si>
  <si>
    <t>74f83ce1-0f46-49ff-abb4-e79c9bffb200</t>
  </si>
  <si>
    <t>2017-03-30T09:33:37</t>
  </si>
  <si>
    <t>lost papers while running away from home</t>
  </si>
  <si>
    <t>52906f1e-c0af-46cf-9021-128adeb0f187</t>
  </si>
  <si>
    <t>2017-03-30T14:29:30</t>
  </si>
  <si>
    <t>Middle School Certificate is useless</t>
  </si>
  <si>
    <t>152c1057-f2c9-4f95-90ce-a1db865699a6</t>
  </si>
  <si>
    <t>2017-03-30T14:31:47</t>
  </si>
  <si>
    <t>41d150d1-b5af-4a51-abd4-4650c8fd9f22</t>
  </si>
  <si>
    <t>2017-03-30T14:38:20</t>
  </si>
  <si>
    <t>ba605820-e9eb-4647-9768-944c7a8c4247</t>
  </si>
  <si>
    <t>2017-03-30T14:38:21</t>
  </si>
  <si>
    <t xml:space="preserve">Not Thinkin of Studying </t>
  </si>
  <si>
    <t>8a18ac2b-1b52-4c9b-8c26-945f444eb46e</t>
  </si>
  <si>
    <t>2017-03-30T14:41:14</t>
  </si>
  <si>
    <t>ea45485a-1ae6-4ae3-9482-007bee60e11d</t>
  </si>
  <si>
    <t>2017-03-30T14:43:45</t>
  </si>
  <si>
    <t>5827d3e2-7d9a-49cd-904e-2bb9fa2322e9</t>
  </si>
  <si>
    <t>2017-03-30T14:46:25</t>
  </si>
  <si>
    <t>ab7bee9e-0243-460a-bda2-82a967cc060b</t>
  </si>
  <si>
    <t>2017-03-30T14:50:06</t>
  </si>
  <si>
    <t>02bb9145-45f2-4a5f-bbe4-2a7ee6a69d01</t>
  </si>
  <si>
    <t xml:space="preserve"> University course description  University course description - Partial academic record (university or â€œmiddle instituteâ€)   Other</t>
  </si>
  <si>
    <t>College Life</t>
  </si>
  <si>
    <t>8d420371-75eb-4533-ae7c-85babd2f4f66</t>
  </si>
  <si>
    <t>2017-03-30T15:24:55</t>
  </si>
  <si>
    <t>langauge problems</t>
  </si>
  <si>
    <t>12318b1f-0144-4ecc-8848-dee1d51f9150</t>
  </si>
  <si>
    <t>2017-03-30T16:04:22</t>
  </si>
  <si>
    <t>7bb41109-2921-475b-af2f-6d0087de3bdc</t>
  </si>
  <si>
    <t>2017-03-30T16:05:48</t>
  </si>
  <si>
    <t>e5c2bc77-8e2a-4d60-95a9-072267d2cef5</t>
  </si>
  <si>
    <t>2017-03-30T16:08:49</t>
  </si>
  <si>
    <t>49eb400f-19c8-49b2-a479-1c4b755fe6be</t>
  </si>
  <si>
    <t>2017-03-30T16:14:31</t>
  </si>
  <si>
    <t>584524df-a7fd-4dee-93d4-3e38cefd926d</t>
  </si>
  <si>
    <t>2017-03-30T16:25:43</t>
  </si>
  <si>
    <t>1202715d-2c72-4be9-b858-fb1be5e6026d</t>
  </si>
  <si>
    <t>2017-03-30T16:43:33</t>
  </si>
  <si>
    <t>5d759aaa-d594-4a48-b84f-f2dc3eec445f</t>
  </si>
  <si>
    <t>2017-04-02T20:09:44</t>
  </si>
  <si>
    <t xml:space="preserve"> Too old   Other:</t>
  </si>
  <si>
    <t>04f6a31d-ad72-4db4-a7a3-6263b2e72803</t>
  </si>
  <si>
    <t>2017-04-02T19:56:32</t>
  </si>
  <si>
    <t>sewing  and Arts</t>
  </si>
  <si>
    <t>8eb0df6f-4362-43b4-bc3b-330326a9c5c6</t>
  </si>
  <si>
    <t>2017-03-31T10:41:59</t>
  </si>
  <si>
    <t>didn't think about it</t>
  </si>
  <si>
    <t>d4d1d810-1e63-416d-a299-ae0430d4ef5d</t>
  </si>
  <si>
    <t>2017-03-31T10:43:44</t>
  </si>
  <si>
    <t>84d68bc8-c871-45d1-83cd-7b09bcee8c83</t>
  </si>
  <si>
    <t>2017-03-31T10:46:30</t>
  </si>
  <si>
    <t>7f1733bd-6f9d-41fb-994b-f0c1ec9be40f</t>
  </si>
  <si>
    <t>2017-03-31T10:48:24</t>
  </si>
  <si>
    <t>b074939f-1611-4f50-b2d9-72a695377499</t>
  </si>
  <si>
    <t>2017-03-31T10:50:14</t>
  </si>
  <si>
    <t>8c677a94-171d-4bbc-813d-fad7112ff88b</t>
  </si>
  <si>
    <t>2017-03-31T10:52:42</t>
  </si>
  <si>
    <t xml:space="preserve"> University course description - University student card (university or â€œmiddle instituteâ€)</t>
  </si>
  <si>
    <t>4eb82557-a3a8-459c-9b46-874dc30f4e53</t>
  </si>
  <si>
    <t>2017-03-31T10:54:35</t>
  </si>
  <si>
    <t>at prperation period</t>
  </si>
  <si>
    <t>Middle School Certificate and High school certificate from Turkey</t>
  </si>
  <si>
    <t>3baa5e6f-0db5-4579-b28c-55a931d0fb01</t>
  </si>
  <si>
    <t>2017-03-31T19:40:59</t>
  </si>
  <si>
    <t>bc85dfee-7a97-44eb-bc61-40b4f8e7a1ae</t>
  </si>
  <si>
    <t>2017-04-01T19:55:41</t>
  </si>
  <si>
    <t>a6824a9b-ced5-4225-8992-fe44b14c0f72</t>
  </si>
  <si>
    <t>2017-04-01T15:22:09</t>
  </si>
  <si>
    <t>0cd6017c-4255-4ec2-96d1-f77ee6c48a43</t>
  </si>
  <si>
    <t>2017-04-01T19:02:10</t>
  </si>
  <si>
    <t>823bf5c8-0ad0-4953-b2bb-e944e9c59dca</t>
  </si>
  <si>
    <t>2017-04-01T19:04:56</t>
  </si>
  <si>
    <t>eede826c-2ff2-48ba-b1bb-3f7a5f81a354</t>
  </si>
  <si>
    <t>2017-04-01T19:08:00</t>
  </si>
  <si>
    <t>49779d3b-549e-4588-8170-15bbf776603a</t>
  </si>
  <si>
    <t>2017-04-01T19:09:40</t>
  </si>
  <si>
    <t>747d65f4-380f-4267-9143-23143f6497aa</t>
  </si>
  <si>
    <t>2017-04-01T19:12:43</t>
  </si>
  <si>
    <t xml:space="preserve">sewing   </t>
  </si>
  <si>
    <t>d4b27262-5b5d-45de-9ae2-a38d1279477b</t>
  </si>
  <si>
    <t>2017-04-01T19:14:46</t>
  </si>
  <si>
    <t>6a6af88c-a301-4d08-8b0b-625afbf65f97</t>
  </si>
  <si>
    <t>2017-04-01T19:17:56</t>
  </si>
  <si>
    <t xml:space="preserve">didn't get any important Certificate </t>
  </si>
  <si>
    <t>d8a108d5-5479-42b3-acda-b4597dab9dd4</t>
  </si>
  <si>
    <t>2017-04-01T19:20:06</t>
  </si>
  <si>
    <t>e2c45d1d-cf3c-4d15-b2f8-cd66ab92ce36</t>
  </si>
  <si>
    <t>2017-04-01T19:58:20</t>
  </si>
  <si>
    <t>a350adba-9e1e-4087-882c-3e5fd174dca6</t>
  </si>
  <si>
    <t>2017-04-01T19:49:19</t>
  </si>
  <si>
    <t>cc245e02-0347-4a3a-99fb-985a16d0ba46</t>
  </si>
  <si>
    <t>2017-04-01T19:52:19</t>
  </si>
  <si>
    <t>e2a139d6-a99c-444b-9d20-4eeda3e22d35</t>
  </si>
  <si>
    <t>2017-04-02T19:36:47</t>
  </si>
  <si>
    <t xml:space="preserve"> I didn't go to school</t>
  </si>
  <si>
    <t>f000fb10-ff3e-4839-913a-4e0bfccec819</t>
  </si>
  <si>
    <t>2017-04-02T19:40:01</t>
  </si>
  <si>
    <t>ff3a6b9e-ff5d-4f31-a26c-b67ba5e9ff47</t>
  </si>
  <si>
    <t>2017-04-02T19:43:14</t>
  </si>
  <si>
    <t>3a139e87-d373-4f8d-8f2c-a91bf0724a2f</t>
  </si>
  <si>
    <t>2017-04-02T19:44:38</t>
  </si>
  <si>
    <t>chemistry</t>
  </si>
  <si>
    <t>47cde179-de13-4004-86c5-658a296c943b</t>
  </si>
  <si>
    <t>2017-04-02T19:46:44</t>
  </si>
  <si>
    <t>Diploma of Agriculture</t>
  </si>
  <si>
    <t>0088dbe0-5ca9-4b8d-830b-8cd3f05d6724</t>
  </si>
  <si>
    <t>2017-04-02T19:49:27</t>
  </si>
  <si>
    <t>29015641-c19c-4f3c-a4c3-f5d5c4b3c452</t>
  </si>
  <si>
    <t>2017-04-02T19:51:49</t>
  </si>
  <si>
    <t>music</t>
  </si>
  <si>
    <t>0d547333-47d4-4989-b5f5-e045541e0aba</t>
  </si>
  <si>
    <t>2017-04-02T20:02:33</t>
  </si>
  <si>
    <t>8e9fd598-fa7c-43be-a52c-63e8c9804a78</t>
  </si>
  <si>
    <t>2017-04-02T20:03:41</t>
  </si>
  <si>
    <t>eb3b373b-22e5-45d5-a777-bd21e58a340c</t>
  </si>
  <si>
    <t>2017-04-02T20:05:14</t>
  </si>
  <si>
    <t xml:space="preserve"> University course description - Full academic record (university or â€œmiddle instituteâ€)  - The original degree (university or â€œmiddle instituteâ€) - University student card (university or â€œmiddle instituteâ€)</t>
  </si>
  <si>
    <t>0f9838e4-aad3-422d-a19e-14c3f0d5efab</t>
  </si>
  <si>
    <t>2017-04-02T20:07:06</t>
  </si>
  <si>
    <t>Virtual University of California</t>
  </si>
  <si>
    <t>7c6fa036-088d-4087-a7ad-c8c9e4daabd7</t>
  </si>
  <si>
    <t>2017-04-02T20:13:37</t>
  </si>
  <si>
    <t>Master In plant protection</t>
  </si>
  <si>
    <t>1bd566e8-0b82-4346-9d97-ca7e7917ebf2</t>
  </si>
  <si>
    <t>2017-04-02T20:15:16</t>
  </si>
  <si>
    <t>aa74ee02-412b-4c05-8b5e-1578f45b31f1</t>
  </si>
  <si>
    <t>2017-04-02T20:16:32</t>
  </si>
  <si>
    <t>17c68a15-23fe-44ea-bb9a-5a3cc3a1c16a</t>
  </si>
  <si>
    <t>2017-04-02T20:18:34</t>
  </si>
  <si>
    <t>11f47a1b-61af-4553-814f-7f605f1d066c</t>
  </si>
  <si>
    <t>2017-04-02T20:20:28</t>
  </si>
  <si>
    <t>81061f43-e961-4deb-9cef-37f02996453a</t>
  </si>
  <si>
    <t>2017-04-02T20:22:30</t>
  </si>
  <si>
    <t>0ecfa73a-529d-4022-b45a-e0dd259db86b</t>
  </si>
  <si>
    <t>2017-04-02T20:23:41</t>
  </si>
  <si>
    <t xml:space="preserve"> University course description - Full academic record (university or â€œmiddle instituteâ€)  - The original degree (university or â€œmiddle instituteâ€) - Graduation certificate (university or â€œmiddle instituteâ€)</t>
  </si>
  <si>
    <t>Google</t>
  </si>
  <si>
    <t>1008f1f3-37a8-4ab7-88b9-632644ececa1</t>
  </si>
  <si>
    <t>2017-04-02T20:26:43</t>
  </si>
  <si>
    <t>special conditions</t>
  </si>
  <si>
    <t>f5dddf8c-7475-4e8e-a742-08473caa424a</t>
  </si>
  <si>
    <t>2017-04-02T22:44:02</t>
  </si>
  <si>
    <t>9af44dc1-8652-4224-9da2-79663d4e43d6</t>
  </si>
  <si>
    <t>2017-04-03T21:00:11</t>
  </si>
  <si>
    <t>c0f4ff40-3d07-423b-93ca-5efa034247c9</t>
  </si>
  <si>
    <t>2017-04-03T21:02:03</t>
  </si>
  <si>
    <t>can't bring it from home</t>
  </si>
  <si>
    <t>fee05b5a-9891-4453-88ea-b294d15b9c01</t>
  </si>
  <si>
    <t>2017-04-03T21:04:56</t>
  </si>
  <si>
    <t>36286c1e-6a2e-4547-a368-90b57c63aa7f</t>
  </si>
  <si>
    <t>2017-04-03T21:35:10</t>
  </si>
  <si>
    <t>501d9f89-0486-40f0-8062-4a3c9259305b</t>
  </si>
  <si>
    <t>2017-04-03T21:39:01</t>
  </si>
  <si>
    <t>9d0ac4cb-ab72-4c00-943b-72a5439a1af0</t>
  </si>
  <si>
    <t>2017-04-04T09:45:15</t>
  </si>
  <si>
    <t>6f4e3a78-1a1f-4996-a777-46aa310b8c42</t>
  </si>
  <si>
    <t>2017-04-04T09:47:21</t>
  </si>
  <si>
    <t xml:space="preserve"> I do not have any documents  University course description</t>
  </si>
  <si>
    <t>d10613ed-a007-4a94-88ee-b898bd1f4832</t>
  </si>
  <si>
    <t>2017-04-04T09:49:39</t>
  </si>
  <si>
    <t>470da0a2-0c2e-45ef-bcd9-6a18e6f41555</t>
  </si>
  <si>
    <t>2017-04-04T09:52:28</t>
  </si>
  <si>
    <t>Political Sciences</t>
  </si>
  <si>
    <t>6aa9166a-a08b-4dd9-965c-cc9abf5e9010</t>
  </si>
  <si>
    <t>2017-04-04T09:54:27</t>
  </si>
  <si>
    <t>14b1207b-77d7-47b9-aed0-9332d7f08434</t>
  </si>
  <si>
    <t>2017-04-04T09:57:22</t>
  </si>
  <si>
    <t>6bed5b0d-ee2d-468a-811a-65d621ff37fe</t>
  </si>
  <si>
    <t>2017-04-04T09:58:59</t>
  </si>
  <si>
    <t>43909a7d-9385-4180-aec7-447d34ec7b35</t>
  </si>
  <si>
    <t>2017-04-04T10:00:37</t>
  </si>
  <si>
    <t>Master Business Administration</t>
  </si>
  <si>
    <t>Shaza alKhalil</t>
  </si>
  <si>
    <t>7c11f6d9-c03d-42b3-8314-a2320d09f065</t>
  </si>
  <si>
    <t>2017-04-04T10:03:18</t>
  </si>
  <si>
    <t>6f5474a4-6a51-4c32-a9aa-447835561331</t>
  </si>
  <si>
    <t>2017-04-04T10:05:31</t>
  </si>
  <si>
    <t>484cabbc-6e14-4e5f-b987-0d716c298c4a</t>
  </si>
  <si>
    <t>2017-04-05T12:05:03</t>
  </si>
  <si>
    <t>54cec531-cb12-4e6c-8417-48f5ddd9b343</t>
  </si>
  <si>
    <t>2017-04-05T12:08:00</t>
  </si>
  <si>
    <t>Middle School Certificate from Turkey</t>
  </si>
  <si>
    <t>a0604cd6-34b0-44ef-af49-b4d7fcf093ad</t>
  </si>
  <si>
    <t>2017-04-05T14:35:38</t>
  </si>
  <si>
    <t>lost papers while running rom our home</t>
  </si>
  <si>
    <t>e2ed6d1d-c826-4178-8479-e5da9515925c</t>
  </si>
  <si>
    <t>2017-04-05T14:38:22</t>
  </si>
  <si>
    <t>b4a4256b-c85d-4ab7-bce5-ba18c602a740</t>
  </si>
  <si>
    <t>2017-04-05T14:39:53</t>
  </si>
  <si>
    <t>e35c97f8-56ed-478a-af5e-db55ecc295b1</t>
  </si>
  <si>
    <t>2017-04-05T14:42:13</t>
  </si>
  <si>
    <t>af96fa85-5554-4ed9-a6c7-f777cd0b52ca</t>
  </si>
  <si>
    <t>2017-04-08T11:09:52</t>
  </si>
  <si>
    <t>41baa20f-e1c2-4fbd-bd97-ae8cf5b09854</t>
  </si>
  <si>
    <t>2017-04-08T11:11:39</t>
  </si>
  <si>
    <t>Master Mathematics</t>
  </si>
  <si>
    <t xml:space="preserve"> University course description  University course description - Partial academic record (university or â€œmiddle instituteâ€) - The original degree (university or â€œmiddle instituteâ€) - University student card (university or â€œmiddle instituteâ€)</t>
  </si>
  <si>
    <t>841ea6eb-6bfb-4b7e-b526-aa843b793e96</t>
  </si>
  <si>
    <t>2017-04-08T17:20:51</t>
  </si>
  <si>
    <t>e2977f50-0eef-4eb7-80ed-960dc5cfbf4c</t>
  </si>
  <si>
    <t>2017-04-08T17:23:03</t>
  </si>
  <si>
    <t>3ebccb61-2dc7-4ae4-b1e9-91cd8897ce0b</t>
  </si>
  <si>
    <t>2017-04-08T17:24:18</t>
  </si>
  <si>
    <t>fashion design</t>
  </si>
  <si>
    <t>3710f2f3-ef3c-4626-829c-184683dad883</t>
  </si>
  <si>
    <t>2017-04-08T17:26:08</t>
  </si>
  <si>
    <t>de71f7b1-db43-47a3-9baa-279cc0475116</t>
  </si>
  <si>
    <t>2017-04-08T17:28:09</t>
  </si>
  <si>
    <t>1906f4ee-21b0-4fe2-8a34-a4a408f05630</t>
  </si>
  <si>
    <t>2017-04-08T17:29:41</t>
  </si>
  <si>
    <t>cd8f658b-c1f0-4698-9480-e4e1f0e0c414</t>
  </si>
  <si>
    <t>2017-04-08T20:47:51</t>
  </si>
  <si>
    <t>f3898965-33db-42d4-b538-e7da8d8a6e07</t>
  </si>
  <si>
    <t>2017-04-08T20:49:11</t>
  </si>
  <si>
    <t>Internet</t>
  </si>
  <si>
    <t>ec0f252e-b43b-4b26-8dc3-2f8eac6d9d58</t>
  </si>
  <si>
    <t>2017-04-08T20:50:43</t>
  </si>
  <si>
    <t>ac7c32c8-70fc-4909-a9bf-cf52f0dd211e</t>
  </si>
  <si>
    <t>2017-04-08T20:52:15</t>
  </si>
  <si>
    <t>Management of health institutions</t>
  </si>
  <si>
    <t>b912b32d-591a-4c8c-8075-768685092e5c</t>
  </si>
  <si>
    <t>2017-04-08T20:53:26</t>
  </si>
  <si>
    <t>- University student card (university or â€œmiddle instituteâ€)</t>
  </si>
  <si>
    <t>c6225664-07d8-4d45-8bc7-88ff1039c67f</t>
  </si>
  <si>
    <t>2017-04-08T20:54:44</t>
  </si>
  <si>
    <t>edb3cb57-3950-4453-97e8-81ffa435f1e4</t>
  </si>
  <si>
    <t>2017-04-08T20:55:52</t>
  </si>
  <si>
    <t>Computer Programming</t>
  </si>
  <si>
    <t>46dfd4b6-48d6-4c8c-82a7-1061796a44b7</t>
  </si>
  <si>
    <t>2017-04-08T20:57:20</t>
  </si>
  <si>
    <t xml:space="preserve"> University course description  University course description</t>
  </si>
  <si>
    <t>photography course with a Britich Organization</t>
  </si>
  <si>
    <t>01c2a25b-fa68-47d6-9260-96ab0809b808</t>
  </si>
  <si>
    <t>2017-04-08T21:00:03</t>
  </si>
  <si>
    <t>e3d548c2-7f15-4db8-9240-5133c5f3b835</t>
  </si>
  <si>
    <t>2017-04-08T21:01:08</t>
  </si>
  <si>
    <t>Mathematics</t>
  </si>
  <si>
    <t>computer maintenance</t>
  </si>
  <si>
    <t>1203c65b-9d8c-4aaa-8cc1-f6dee034e37e</t>
  </si>
  <si>
    <t>2017-04-08T21:03:51</t>
  </si>
  <si>
    <t>Pharmacy</t>
  </si>
  <si>
    <t>a5a89953-aaaf-4d07-bb69-bba69f788804</t>
  </si>
  <si>
    <t>2017-04-08T21:05:05</t>
  </si>
  <si>
    <t>translation</t>
  </si>
  <si>
    <t>4d68707c-f776-48bf-ad57-7e1040eb816c</t>
  </si>
  <si>
    <t>2017-04-08T21:06:24</t>
  </si>
  <si>
    <t>432bcf61-021b-4b9b-b265-04371788d175</t>
  </si>
  <si>
    <t>2017-04-08T21:07:33</t>
  </si>
  <si>
    <t>8140a34e-afca-4131-816c-026ba8512c4e</t>
  </si>
  <si>
    <t>2017-04-08T21:09:17</t>
  </si>
  <si>
    <t>819af121-5856-4dbb-bcac-dc1ae9f33625</t>
  </si>
  <si>
    <t>2017-04-08T21:10:15</t>
  </si>
  <si>
    <t>42fbab84-8c30-49e6-9adf-75862b5d55cf</t>
  </si>
  <si>
    <t>2017-04-08T21:11:28</t>
  </si>
  <si>
    <t>93668977-fe29-4743-a7a4-618b062bcb6c</t>
  </si>
  <si>
    <t>2017-04-08T21:12:50</t>
  </si>
  <si>
    <t xml:space="preserve"> University course description   Other</t>
  </si>
  <si>
    <t>2daee401-1340-4ce3-8446-e3ca87a8759f</t>
  </si>
  <si>
    <t>2017-04-08T21:14:06</t>
  </si>
  <si>
    <t>05db42b1-8401-4c63-8dd0-06367490b4e5</t>
  </si>
  <si>
    <t>2017-04-08T21:15:14</t>
  </si>
  <si>
    <t>66e4e7de-5d7b-4455-adfd-4d6371784425</t>
  </si>
  <si>
    <t>2017-04-08T21:16:19</t>
  </si>
  <si>
    <t>9dbaa572-6b94-45be-8d19-3df8499a9474</t>
  </si>
  <si>
    <t>2017-04-08T21:17:33</t>
  </si>
  <si>
    <t>1960f651-4c23-4080-a2fe-e2db4ad34293</t>
  </si>
  <si>
    <t>2017-04-08T21:19:02</t>
  </si>
  <si>
    <t>a6ad93b9-c74b-4399-a088-a5167026c4d4</t>
  </si>
  <si>
    <t>2017-04-08T21:20:49</t>
  </si>
  <si>
    <t>17d05132-7e61-4699-ac3d-b86a6ed71b6e</t>
  </si>
  <si>
    <t>2017-04-08T21:22:26</t>
  </si>
  <si>
    <t>fbeb4319-bdf0-466c-a4e7-c94b6934fb76</t>
  </si>
  <si>
    <t>2017-04-08T21:23:49</t>
  </si>
  <si>
    <t>5ad7e701-1797-48a0-aed6-8dadbfcae2de</t>
  </si>
  <si>
    <t>2017-04-08T21:25:06</t>
  </si>
  <si>
    <t>ed147d4b-f4f9-4311-a0ac-459ad3a2bb98</t>
  </si>
  <si>
    <t>2017-04-08T21:26:10</t>
  </si>
  <si>
    <t>dda690c5-570a-4519-9b26-2b97d12e8e46</t>
  </si>
  <si>
    <t>2017-04-08T21:27:01</t>
  </si>
  <si>
    <t>e849efec-1a85-4401-b0d8-549dfc2bec4e</t>
  </si>
  <si>
    <t>2017-04-08T21:28:04</t>
  </si>
  <si>
    <t>b853e72f-5b7f-4144-b259-e1ee1b0ca677</t>
  </si>
  <si>
    <t>2017-04-08T21:29:24</t>
  </si>
  <si>
    <t>a3f2dc3d-d943-4bcf-b774-ab3a0f2205d7</t>
  </si>
  <si>
    <t>2017-04-08T21:30:24</t>
  </si>
  <si>
    <t>Food Engineering</t>
  </si>
  <si>
    <t>d359bc6f-fdc2-4d12-95c7-c7c2aa297171</t>
  </si>
  <si>
    <t>2017-04-08T21:32:38</t>
  </si>
  <si>
    <t xml:space="preserve"> Psychological counseling</t>
  </si>
  <si>
    <t>5f674a8a-6175-404b-888b-8698279de6a2</t>
  </si>
  <si>
    <t>2017-04-08T21:33:53</t>
  </si>
  <si>
    <t>College of Medicine - Cardiology -Department of perfusion techniques</t>
  </si>
  <si>
    <t>a5dddb99-a812-4317-b50d-961b4048f9d7</t>
  </si>
  <si>
    <t>2017-04-08T21:36:10</t>
  </si>
  <si>
    <t>35cc85c6-5966-4065-a88c-e4a879c3af4b</t>
  </si>
  <si>
    <t>2017-04-08T21:37:36</t>
  </si>
  <si>
    <t>edec6fda-47dd-4272-9b07-83ad284fd816</t>
  </si>
  <si>
    <t>2017-04-08T21:39:15</t>
  </si>
  <si>
    <t>bf69b5af-53fb-4585-86ae-ae7c6ddab8cc</t>
  </si>
  <si>
    <t>2017-04-08T21:40:26</t>
  </si>
  <si>
    <t xml:space="preserve"> Was not able to get into a college  Did not graduate from high school</t>
  </si>
  <si>
    <t>teaching -- makeup</t>
  </si>
  <si>
    <t>297be590-5bda-4287-8eba-0df7c7a8daa9</t>
  </si>
  <si>
    <t>2017-04-08T21:42:49</t>
  </si>
  <si>
    <t>022ead29-6c4d-47e2-baf4-334e4515bc3b</t>
  </si>
  <si>
    <t>2017-04-08T21:46:34</t>
  </si>
  <si>
    <t>dc1eff62-db6c-4909-9348-a1738e2cbfe5</t>
  </si>
  <si>
    <t>2017-04-09T18:21:34</t>
  </si>
  <si>
    <t>f8b1aa70-1c6d-470c-8da8-df49bf58733c</t>
  </si>
  <si>
    <t>2017-04-09T18:27:58</t>
  </si>
  <si>
    <t>6b65438f-00fb-452a-b7cd-ee3940ba7aea</t>
  </si>
  <si>
    <t>2017-04-09T18:29:32</t>
  </si>
  <si>
    <t>bc58e477-01f5-4116-a852-dadafbb56fe6</t>
  </si>
  <si>
    <t>2017-04-09T18:44:02</t>
  </si>
  <si>
    <t>5b4e350d-e127-4250-b9c0-30d06be0f700</t>
  </si>
  <si>
    <t>2017-04-09T18:31:45</t>
  </si>
  <si>
    <t>5dafaa58-b05c-4a59-829e-182e51b0863f</t>
  </si>
  <si>
    <t>2017-04-09T18:33:33</t>
  </si>
  <si>
    <t>5a8c20dc-bc6b-4f92-b9d9-bdd0ae040ba5</t>
  </si>
  <si>
    <t>2017-04-09T18:34:32</t>
  </si>
  <si>
    <t>84cca59d-9628-4421-9eac-bf23086f4645</t>
  </si>
  <si>
    <t>2017-04-09T18:45:23</t>
  </si>
  <si>
    <t>f6f04c4f-150d-4895-8033-34c23f6d1e4a</t>
  </si>
  <si>
    <t>2017-04-09T18:41:55</t>
  </si>
  <si>
    <t xml:space="preserve"> Medicine/Dentistry/Pharmacology  Engineering  Information Technology</t>
  </si>
  <si>
    <t>f0e72e82-2dd9-430c-83de-5e8cebcb9c6f</t>
  </si>
  <si>
    <t>2017-04-09T18:43:04</t>
  </si>
  <si>
    <t>f115f94c-bac3-4c1b-a276-7f5397953d72</t>
  </si>
  <si>
    <t>2017-04-09T18:46:17</t>
  </si>
  <si>
    <t>ffc7550b-ba27-4c9d-a614-a3dcd8637101</t>
  </si>
  <si>
    <t>2017-04-09T18:48:32</t>
  </si>
  <si>
    <t>a58ab225-caa4-4aef-8155-b62b75e2814b</t>
  </si>
  <si>
    <t>2017-04-09T18:49:35</t>
  </si>
  <si>
    <t xml:space="preserve"> University course description - Full academic record (university or â€œmiddle instituteâ€)  - Partial academic record (university or â€œmiddle instituteâ€)</t>
  </si>
  <si>
    <t>74cc54fa-1278-49f4-b484-e77db9a11134</t>
  </si>
  <si>
    <t>2017-04-09T18:51:06</t>
  </si>
  <si>
    <t>12667dc3-4875-4d21-b064-9c2bd8986a44</t>
  </si>
  <si>
    <t>2017-04-09T18:52:12</t>
  </si>
  <si>
    <t>710c81e3-9266-408a-b1a2-2571827ccc09</t>
  </si>
  <si>
    <t>2017-04-09T18:53:38</t>
  </si>
  <si>
    <t>because I could not find  my desire - French Literature</t>
  </si>
  <si>
    <t>feminst arts</t>
  </si>
  <si>
    <t>da2e09ef-d990-4fbf-9451-660e2dd24b04</t>
  </si>
  <si>
    <t>2017-04-09T18:55:28</t>
  </si>
  <si>
    <t>- Graduation certificate (university or â€œmiddle instituteâ€)</t>
  </si>
  <si>
    <t>1d5eb73c-a1b3-4aff-9258-353d09835860</t>
  </si>
  <si>
    <t>2017-04-09T18:56:58</t>
  </si>
  <si>
    <t>0af2ae5a-13a4-4d8d-adc0-8fd8d1f59149</t>
  </si>
  <si>
    <t>2017-04-09T18:58:16</t>
  </si>
  <si>
    <t>c8dc118c-b8df-4966-84f2-a38047a8da35</t>
  </si>
  <si>
    <t>2017-04-09T19:00:02</t>
  </si>
  <si>
    <t>abda0964-2d50-40af-a061-d50142b05e83</t>
  </si>
  <si>
    <t>2017-04-10T19:05:54</t>
  </si>
  <si>
    <t>17d29cc8-6be4-4445-9365-6451e0d2a767</t>
  </si>
  <si>
    <t>2017-04-10T19:04:31</t>
  </si>
  <si>
    <t>because of the situatuon in Syria</t>
  </si>
  <si>
    <t>81474178-602c-4366-9b79-d3d18285113c</t>
  </si>
  <si>
    <t>2017-04-10T19:00:40</t>
  </si>
  <si>
    <t>d0e69d2a-2acc-4fc1-aff0-325e9569fa38</t>
  </si>
  <si>
    <t>2017-04-10T19:02:54</t>
  </si>
  <si>
    <t>2efe0dd0-e6ba-41e2-bd14-981224047b58</t>
  </si>
  <si>
    <t>2017-04-10T19:07:01</t>
  </si>
  <si>
    <t>fc2932ec-e102-4ac3-88b6-b8c3970cb3ca</t>
  </si>
  <si>
    <t>2017-04-10T19:08:50</t>
  </si>
  <si>
    <t>47e670c1-e7c3-4045-95ad-70e36bec0d20</t>
  </si>
  <si>
    <t>2017-04-10T19:09:57</t>
  </si>
  <si>
    <t>a100ff71-0e0e-49e7-a921-d74cab8efb43</t>
  </si>
  <si>
    <t>2017-04-10T19:11:29</t>
  </si>
  <si>
    <t>21280b06-0348-469f-922b-536fb7b3377b</t>
  </si>
  <si>
    <t>2017-04-10T19:13:01</t>
  </si>
  <si>
    <t>23f984cb-958f-422a-b7fe-72e704768e4c</t>
  </si>
  <si>
    <t>2017-04-17T14:24:39</t>
  </si>
  <si>
    <t xml:space="preserve"> University course description - Partial academic record (university or â€œmiddle instituteâ€) - The original degree (university or â€œmiddle instituteâ€) - University student card (university or â€œmiddle instituteâ€)</t>
  </si>
  <si>
    <t>b4718bab-d2fb-4ae1-ab63-6bd328df4bd2</t>
  </si>
  <si>
    <t>2017-04-13T23:21:30</t>
  </si>
  <si>
    <t>f44c13f2-18af-491c-bced-4e91d5d0e338</t>
  </si>
  <si>
    <t>2017-04-13T23:29:36</t>
  </si>
  <si>
    <t>1151a119-c841-48e1-8ebc-dfaa09fdb6a3</t>
  </si>
  <si>
    <t>2017-04-13T23:34:02</t>
  </si>
  <si>
    <t>f86ae2f8-11c6-4e64-83b4-14e7197a24c8</t>
  </si>
  <si>
    <t>2017-04-13T23:40:52</t>
  </si>
  <si>
    <t>19e25d05-ee80-4dd6-badd-3dea46e823f5</t>
  </si>
  <si>
    <t>2017-04-13T23:44:23</t>
  </si>
  <si>
    <t>82d254e5-4997-4c0d-b8e3-33caf076f782</t>
  </si>
  <si>
    <t>2017-04-13T23:49:08</t>
  </si>
  <si>
    <t>ceaafd2f-9799-4a88-8ce7-5a229059b86e</t>
  </si>
  <si>
    <t>2017-04-14T00:00:35</t>
  </si>
  <si>
    <t>e6e5bc11-619d-4da7-820a-83a43329ee42</t>
  </si>
  <si>
    <t>2017-04-14T00:00:36</t>
  </si>
  <si>
    <t>bc13631e-ead3-4934-bf83-73a6a60b8d18</t>
  </si>
  <si>
    <t>2017-04-14T00:03:16</t>
  </si>
  <si>
    <t xml:space="preserve"> Married/Have to take care of familyDo not have the necessary paperwork</t>
  </si>
  <si>
    <t>808cf82b-f5b8-4c8d-9383-63842c760ad9</t>
  </si>
  <si>
    <t>2017-04-14T00:06:59</t>
  </si>
  <si>
    <t>2f6b49c3-f09a-4023-b7a7-83f4193066af</t>
  </si>
  <si>
    <t>2017-04-14T00:10:38</t>
  </si>
  <si>
    <t>92689009-1f85-45b1-a0a2-f0fc6837d38b</t>
  </si>
  <si>
    <t>2017-04-15T07:28:27</t>
  </si>
  <si>
    <t>40b97912-54bf-424f-b4b9-1dbb4e3537fd</t>
  </si>
  <si>
    <t>2017-04-15T07:55:04</t>
  </si>
  <si>
    <t xml:space="preserve"> Gaziantep University (The Arabic branch)</t>
  </si>
  <si>
    <t>f6c572ff-2200-43cd-a4ee-3d65e35efb8d</t>
  </si>
  <si>
    <t>2017-04-15T07:48:31</t>
  </si>
  <si>
    <t>7786dc19-e10f-4626-9258-d680ac06ef5a</t>
  </si>
  <si>
    <t>2017-04-15T07:49:09</t>
  </si>
  <si>
    <t>Administraional Sciences</t>
  </si>
  <si>
    <t>Jordan Virtual</t>
  </si>
  <si>
    <t>8f459a5e-1333-4c44-ad8d-7f9a07ebb663</t>
  </si>
  <si>
    <t>2017-04-15T07:41:47</t>
  </si>
  <si>
    <t>d3a72c4e-d876-4bca-97be-1f71f77fd9d4</t>
  </si>
  <si>
    <t>2017-04-15T07:39:11</t>
  </si>
  <si>
    <t>fbcf6897-397d-404b-9daf-4c39f9f4234b</t>
  </si>
  <si>
    <t>2017-04-15T07:36:43</t>
  </si>
  <si>
    <t>762176ea-658e-41e9-8782-bac16d88708b</t>
  </si>
  <si>
    <t>2017-04-15T07:34:17</t>
  </si>
  <si>
    <t>8a3069b0-a9bb-44b8-ab2d-bc4e010606dc</t>
  </si>
  <si>
    <t>2017-04-15T07:31:45</t>
  </si>
  <si>
    <t>87e3e3f7-2e36-4ebb-83dd-46055c4275c6</t>
  </si>
  <si>
    <t>2017-04-15T06:58:26</t>
  </si>
  <si>
    <t>28723e54-9c4c-4f86-8d01-2fac93194150</t>
  </si>
  <si>
    <t>2017-04-15T07:01:31</t>
  </si>
  <si>
    <t>sibilings</t>
  </si>
  <si>
    <t>217dce8f-2c95-4572-a781-568b67d74992</t>
  </si>
  <si>
    <t>2017-04-15T07:04:22</t>
  </si>
  <si>
    <t>e2fca820-027e-4d58-8a77-a9a9ae4412e9</t>
  </si>
  <si>
    <t>2017-04-15T07:11:30</t>
  </si>
  <si>
    <t>9e5e5089-548f-4d3b-af17-ad733505368a</t>
  </si>
  <si>
    <t>2017-04-15T07:11:31</t>
  </si>
  <si>
    <t xml:space="preserve">   Primary school</t>
  </si>
  <si>
    <t>dd17edba-0065-4182-af7d-e662642abb30</t>
  </si>
  <si>
    <t>2017-04-15T07:17:45</t>
  </si>
  <si>
    <t>f813663e-9d05-4923-9229-6cf2306da051</t>
  </si>
  <si>
    <t>2017-04-15T07:19:50</t>
  </si>
  <si>
    <t>5bbfe475-b8a3-48da-bdcc-f6f8b48d819a</t>
  </si>
  <si>
    <t>2017-04-15T07:22:08</t>
  </si>
  <si>
    <t>e1ed8dbe-9088-4098-902b-cacf1928868a</t>
  </si>
  <si>
    <t>2017-04-15T07:24:34</t>
  </si>
  <si>
    <t>5e427751-1c4a-49fa-922f-c2419e7a7930</t>
  </si>
  <si>
    <t>2017-04-15T07:57:54</t>
  </si>
  <si>
    <t>1d2efdd8-bd88-4547-99ab-b397ce4e4c85</t>
  </si>
  <si>
    <t>2017-04-15T08:00:05</t>
  </si>
  <si>
    <t>ecd26c22-451b-4f91-b180-994271c69958</t>
  </si>
  <si>
    <t>2017-04-15T08:04:40</t>
  </si>
  <si>
    <t>69028483-6bd5-4da9-a1a5-d85468cc05ee</t>
  </si>
  <si>
    <t>2017-04-15T08:07:02</t>
  </si>
  <si>
    <t>82816407-8bb0-477a-aa16-6393f635ea72</t>
  </si>
  <si>
    <t>2017-04-15T08:17:08</t>
  </si>
  <si>
    <t>0f7621b6-830f-4c86-b980-21cb56a2f6bf</t>
  </si>
  <si>
    <t>2017-04-16T07:22:18</t>
  </si>
  <si>
    <t>c81ccbb7-ae98-4acb-97b7-1b385cf80031</t>
  </si>
  <si>
    <t>2017-04-16T07:25:42</t>
  </si>
  <si>
    <t>77e083c7-1afc-4273-b9cd-e35ddf6464a3</t>
  </si>
  <si>
    <t>2017-04-16T07:28:05</t>
  </si>
  <si>
    <t>33d0c447-dfd0-4c26-8675-a46ecd8102d4</t>
  </si>
  <si>
    <t>2017-04-16T07:30:30</t>
  </si>
  <si>
    <t>9f2774c0-968b-4a06-8979-cbbbac829dc2</t>
  </si>
  <si>
    <t>2017-04-16T07:32:49</t>
  </si>
  <si>
    <t>571a109b-155c-4810-9375-ac81a7e3e4b7</t>
  </si>
  <si>
    <t>2017-04-16T07:36:01</t>
  </si>
  <si>
    <t>2f01a2ba-6593-4abf-864a-388fdb8d0c49</t>
  </si>
  <si>
    <t>2017-04-16T07:38:08</t>
  </si>
  <si>
    <t>Married/Have to take care of family</t>
  </si>
  <si>
    <t>434b15b6-bde0-4fde-a9a0-aa6d2deb1113</t>
  </si>
  <si>
    <t>2017-04-16T07:41:24</t>
  </si>
  <si>
    <t>e7393043-a68b-4f22-9cd7-de17b473c7d3</t>
  </si>
  <si>
    <t>2017-04-16T07:43:45</t>
  </si>
  <si>
    <t>1d1280ef-d3fd-4765-9b51-878d8c802a5f</t>
  </si>
  <si>
    <t>2017-04-16T07:46:12</t>
  </si>
  <si>
    <t>7a73e3c7-7fd3-4f51-b7d6-6f9539e323c4</t>
  </si>
  <si>
    <t>2017-04-16T07:53:29</t>
  </si>
  <si>
    <t>d1ca8ddf-cf12-49b8-8553-364e9de2ffc6</t>
  </si>
  <si>
    <t>2017-04-16T07:53:30</t>
  </si>
  <si>
    <t>2e381ed9-7edd-4e7a-8a08-4c20e4b21ce4</t>
  </si>
  <si>
    <t>2017-04-16T08:00:22</t>
  </si>
  <si>
    <t>e953cf8d-bee2-46c8-9be6-4c807946df7f</t>
  </si>
  <si>
    <t>2017-04-16T08:00:23</t>
  </si>
  <si>
    <t>83aa5b4a-4cb4-4576-be88-6be56ec6284f</t>
  </si>
  <si>
    <t>2017-04-16T08:02:49</t>
  </si>
  <si>
    <t>162bd028-f906-485f-a881-a17b19bf121f</t>
  </si>
  <si>
    <t>2017-04-16T08:08:53</t>
  </si>
  <si>
    <t>fa0234f9-b43c-4d51-a557-7b152e332206</t>
  </si>
  <si>
    <t xml:space="preserve"> University course description  University course description - Full academic record (university or â€œmiddle instituteâ€)  - Partial academic record (university or â€œmiddle instituteâ€)</t>
  </si>
  <si>
    <t>f8a37305-ad3e-4378-9734-6ce79638c85a</t>
  </si>
  <si>
    <t>2017-04-16T23:14:04</t>
  </si>
  <si>
    <t>6b4f3cfa-8f73-4844-85bf-3e74a6b0135c</t>
  </si>
  <si>
    <t>2017-04-17T00:22:57</t>
  </si>
  <si>
    <t>fe62aa64-bcca-4b6e-ade0-4fe727cd7f36</t>
  </si>
  <si>
    <t>2017-04-17T00:27:11</t>
  </si>
  <si>
    <t>948b496e-9810-4c34-b6f4-cc6c4b4bfe24</t>
  </si>
  <si>
    <t>2017-04-17T00:30:16</t>
  </si>
  <si>
    <t>33d1a764-813d-4684-9f55-36357c68fa7e</t>
  </si>
  <si>
    <t>2017-04-17T00:36:16</t>
  </si>
  <si>
    <t>da2ff05e-3dac-4a79-bcc5-1fcdc40dc2fc</t>
  </si>
  <si>
    <t>2017-04-17T00:38:46</t>
  </si>
  <si>
    <t>459c2f16-bb95-4d97-966d-de8297130d03</t>
  </si>
  <si>
    <t>2017-04-17T00:41:28</t>
  </si>
  <si>
    <t xml:space="preserve"> University course description - Full academic record (university or â€œmiddle instituteâ€)  - Graduation certificate (university or â€œmiddle instituteâ€)</t>
  </si>
  <si>
    <t>b11168ce-3364-47dc-a544-c09aefdc2559</t>
  </si>
  <si>
    <t>2017-04-17T00:44:04</t>
  </si>
  <si>
    <t>7aef6f6e-147a-431e-ae2b-fedaa2c54943</t>
  </si>
  <si>
    <t>2017-04-17T00:46:44</t>
  </si>
  <si>
    <t>a1bb94ff-50d9-4dc4-a21d-3bf001ce73a1</t>
  </si>
  <si>
    <t>2017-04-17T00:49:09</t>
  </si>
  <si>
    <t>623b96a8-ec98-46b0-ac0e-6dc43fa14da4</t>
  </si>
  <si>
    <t>2017-04-17T00:54:44</t>
  </si>
  <si>
    <t>a27d87c3-3080-41ff-8050-6a00aa1141f4</t>
  </si>
  <si>
    <t>2017-04-17T00:57:35</t>
  </si>
  <si>
    <t>the death of my father</t>
  </si>
  <si>
    <t>d3d1e377-19af-4dce-9f2b-25797b4276a6</t>
  </si>
  <si>
    <t>2017-04-17T01:00:46</t>
  </si>
  <si>
    <t>d2b086c8-01d8-4dac-973d-f696935b73e6</t>
  </si>
  <si>
    <t>2017-04-17T01:04:34</t>
  </si>
  <si>
    <t>f5f1f7b7-03eb-4dfe-a5b7-bd6f3984a96f</t>
  </si>
  <si>
    <t>2017-04-17T01:07:58</t>
  </si>
  <si>
    <t>d8a97e14-9f09-4b8c-8e60-cc8c49fffeac</t>
  </si>
  <si>
    <t>2017-04-17T01:11:46</t>
  </si>
  <si>
    <t>4d4463e1-ef54-4da2-a6bb-a44203b7e4b3</t>
  </si>
  <si>
    <t>2017-04-17T01:14:39</t>
  </si>
  <si>
    <t>9c7de940-c3a5-4ee1-ac3e-a34626ce7479</t>
  </si>
  <si>
    <t>2017-04-17T01:24:52</t>
  </si>
  <si>
    <t>Life Science</t>
  </si>
  <si>
    <t>because of war</t>
  </si>
  <si>
    <t>998fbb3e-c8ab-41ce-9441-bc9d59b754fa</t>
  </si>
  <si>
    <t>2017-04-17T01:28:29</t>
  </si>
  <si>
    <t>c3da2be7-67b6-40f4-ac43-c438e0bb57ed</t>
  </si>
  <si>
    <t>2017-04-17T01:31:53</t>
  </si>
  <si>
    <t>04bda64a-c760-4c4d-b07c-585b862cd946</t>
  </si>
  <si>
    <t>2017-04-17T13:10:33</t>
  </si>
  <si>
    <t>0e686989-1b10-4b14-b6ee-b1d6796c3bca</t>
  </si>
  <si>
    <t>2017-04-17T13:13:41</t>
  </si>
  <si>
    <t>e45650c8-4e34-4a49-a08c-0a15143e7c8d</t>
  </si>
  <si>
    <t>2017-04-17T13:16:07</t>
  </si>
  <si>
    <t>0ff1938a-5abd-426b-84c0-7d3908d71607</t>
  </si>
  <si>
    <t>2017-04-17T13:20:07</t>
  </si>
  <si>
    <t>6da8edfc-7310-45da-9a4f-145591c30c8b</t>
  </si>
  <si>
    <t>2017-04-17T13:22:52</t>
  </si>
  <si>
    <t>48aabb1e-bc4e-4e0e-9b49-d80f62701de7</t>
  </si>
  <si>
    <t>2017-04-17T13:25:07</t>
  </si>
  <si>
    <t>7f5da0c1-c186-461e-a581-025e3fa40c08</t>
  </si>
  <si>
    <t>2017-04-17T13:27:38</t>
  </si>
  <si>
    <t>e09c164d-7042-4923-8d34-8cf199a7a83c</t>
  </si>
  <si>
    <t>2017-04-17T13:31:22</t>
  </si>
  <si>
    <t>63ebff5e-e351-47a1-8756-208408d60950</t>
  </si>
  <si>
    <t>2017-04-17T13:35:41</t>
  </si>
  <si>
    <t>Certificate of Basic Education</t>
  </si>
  <si>
    <t>39d8a1eb-0e96-4cc8-91fb-4516b2c7a858</t>
  </si>
  <si>
    <t>2017-04-17T13:38:42</t>
  </si>
  <si>
    <t>cf53531d-6fbc-41f3-8499-78ce08f2f652</t>
  </si>
  <si>
    <t>2017-04-17T13:42:24</t>
  </si>
  <si>
    <t>a5797eaf-f6d3-40ec-a414-89a360dd2f70</t>
  </si>
  <si>
    <t>2017-04-17T13:46:17</t>
  </si>
  <si>
    <t>b34ccdf2-abd8-4979-842b-f53fda7216b3</t>
  </si>
  <si>
    <t>2017-04-17T13:50:00</t>
  </si>
  <si>
    <t>42c4cb2f-11a1-409f-8995-1e5022539319</t>
  </si>
  <si>
    <t>2017-04-17T13:52:57</t>
  </si>
  <si>
    <t>Because of recent situation and Instability</t>
  </si>
  <si>
    <t>0347dfca-e0fa-4519-acb7-266b7e2f78c6</t>
  </si>
  <si>
    <t>2017-04-17T14:03:38</t>
  </si>
  <si>
    <t>e52d9773-fbc8-4839-80a2-7043a14aa14a</t>
  </si>
  <si>
    <t>2017-04-17T14:07:33</t>
  </si>
  <si>
    <t>3c4dc88b-b81e-4add-8ff9-48d054aeb194</t>
  </si>
  <si>
    <t>2017-04-17T14:10:36</t>
  </si>
  <si>
    <t>410ada5f-1389-4ce3-aa29-9c9b8b2df009</t>
  </si>
  <si>
    <t>2017-04-17T14:16:24</t>
  </si>
  <si>
    <t>6e995d1a-6a21-48ca-b3f9-2207c66672ae</t>
  </si>
  <si>
    <t>2017-04-17T14:19:15</t>
  </si>
  <si>
    <t>56f8ec63-3302-49b6-9087-03dac70883d4</t>
  </si>
  <si>
    <t>2017-04-17T14:28:08</t>
  </si>
  <si>
    <t>b9f5a799-4a30-45a6-bd19-5fb445e564c6</t>
  </si>
  <si>
    <t>2017-04-17T14:30:40</t>
  </si>
  <si>
    <t>de331c05-08fd-4247-a8d5-b2a0ba0ce305</t>
  </si>
  <si>
    <t>2017-04-17T14:32:56</t>
  </si>
  <si>
    <t>42af1029-8a66-47b9-a676-fc666527cafa</t>
  </si>
  <si>
    <t>2017-04-17T14:35:59</t>
  </si>
  <si>
    <t>416f5592-6dbf-4bcc-bc4f-65596c96f90a</t>
  </si>
  <si>
    <t>2017-04-17T14:38:15</t>
  </si>
  <si>
    <t>nursing</t>
  </si>
  <si>
    <t>aa1ed26c-f5dd-4368-8606-a2ba678a858a</t>
  </si>
  <si>
    <t>2017-04-17T14:42:47</t>
  </si>
  <si>
    <t>431a29a6-75b4-4088-ba4f-99a9bab50a5a</t>
  </si>
  <si>
    <t>2017-04-17T14:45:48</t>
  </si>
  <si>
    <t>d2b9b889-dd31-47ac-96cb-04497ae8607c</t>
  </si>
  <si>
    <t>2017-04-17T14:48:49</t>
  </si>
  <si>
    <t>24547341-e309-434d-b3b0-2e9ba0740e11</t>
  </si>
  <si>
    <t>2017-04-17T14:51:48</t>
  </si>
  <si>
    <t>f3cc44e7-139a-416f-9219-df9fd9dae9d6</t>
  </si>
  <si>
    <t>2017-04-17T14:55:05</t>
  </si>
  <si>
    <t>235bc139-6b48-4b45-8cdc-f480060a19d0</t>
  </si>
  <si>
    <t>2017-04-17T14:57:53</t>
  </si>
  <si>
    <t>00c2af54-40b6-4693-adaa-a26aff0b245e</t>
  </si>
  <si>
    <t>2017-04-17T15:00:16</t>
  </si>
  <si>
    <t>423502ee-5a1c-4e5d-81f6-0fea3aecef2d</t>
  </si>
  <si>
    <t>2017-04-17T15:02:35</t>
  </si>
  <si>
    <t>187aafb9-7cd7-44b5-98a7-523f6d0dc944</t>
  </si>
  <si>
    <t>2017-04-17T15:06:19</t>
  </si>
  <si>
    <t>5ecbaaf8-e320-4018-97c3-11e610d390ba</t>
  </si>
  <si>
    <t>2017-04-17T15:12:09</t>
  </si>
  <si>
    <t>22571a33-18d8-4964-83a9-8cc5a6783a3d</t>
  </si>
  <si>
    <t>2017-04-17T15:14:49</t>
  </si>
  <si>
    <t>21d19777-16ad-4a0b-807f-a9e47421d246</t>
  </si>
  <si>
    <t>2017-04-17T19:24:11</t>
  </si>
  <si>
    <t>a7626fae-da38-445b-923b-e93fe130779f</t>
  </si>
  <si>
    <t>2017-04-17T19:30:47</t>
  </si>
  <si>
    <t>2de09fb1-7fca-4c90-a0f4-20d6df5c971f</t>
  </si>
  <si>
    <t>2017-04-17T19:34:49</t>
  </si>
  <si>
    <t>a6176d3a-4422-4bb0-81b4-51544fc2a4bd</t>
  </si>
  <si>
    <t>2017-04-17T19:39:05</t>
  </si>
  <si>
    <t xml:space="preserve"> University course description  University course description - University student card (university or â€œmiddle instituteâ€)</t>
  </si>
  <si>
    <t>b2a34a79-0ff5-48a2-bafe-17470171f2a6</t>
  </si>
  <si>
    <t>2017-04-17T19:42:43</t>
  </si>
  <si>
    <t>c65e9396-e570-4270-9f20-8a0908e9a93a</t>
  </si>
  <si>
    <t>2017-04-17T19:47:47</t>
  </si>
  <si>
    <t>8e74799d-e650-4660-874a-94e2158d2c42</t>
  </si>
  <si>
    <t>2017-04-17T19:51:42</t>
  </si>
  <si>
    <t>6eba23d0-0b54-4738-a29f-5b1b0dc0db14</t>
  </si>
  <si>
    <t>2017-04-17T19:54:47</t>
  </si>
  <si>
    <t>516a6e2a-ad21-480d-aece-87e383d0d3eb</t>
  </si>
  <si>
    <t>2017-04-17T19:57:24</t>
  </si>
  <si>
    <t>efb5f1a0-9e88-4e37-ab31-068cf63c88b9</t>
  </si>
  <si>
    <t>2017-04-17T20:01:16</t>
  </si>
  <si>
    <t>7b66e2f2-468c-4103-be84-3dd9b94f2e55</t>
  </si>
  <si>
    <t>2017-04-17T20:04:19</t>
  </si>
  <si>
    <t>4b8fe64a-eba0-4f2a-a337-f2156d2405bd</t>
  </si>
  <si>
    <t>2017-04-17T20:07:31</t>
  </si>
  <si>
    <t>68f439e4-205f-4f15-9501-30b78122d230</t>
  </si>
  <si>
    <t>2017-04-17T20:11:11</t>
  </si>
  <si>
    <t>f9fb0de4-05ce-402e-aa63-d442799908a1</t>
  </si>
  <si>
    <t>2017-04-17T20:13:42</t>
  </si>
  <si>
    <t>b62330e6-6a27-4009-b2ad-3b6d8e2bbb29</t>
  </si>
  <si>
    <t>2017-04-17T20:16:44</t>
  </si>
  <si>
    <t>7b712c81-3931-40a5-b845-ef588b61f4e9</t>
  </si>
  <si>
    <t>2017-04-17T21:39:01</t>
  </si>
  <si>
    <t>222a1d18-a7c0-486e-a67e-4a24756d58de</t>
  </si>
  <si>
    <t>2017-04-17T21:41:39</t>
  </si>
  <si>
    <t xml:space="preserve"> I do not have any documents - University student card (university or â€œmiddle instituteâ€)</t>
  </si>
  <si>
    <t>eccc0491-102c-4796-a7ce-121a1b748b8a</t>
  </si>
  <si>
    <t>2017-04-17T21:43:48</t>
  </si>
  <si>
    <t>c541b416-3428-4a4a-b710-6393c24e8a52</t>
  </si>
  <si>
    <t>2017-04-17T21:48:26</t>
  </si>
  <si>
    <t>71896ab1-c49c-4fb3-9f8b-e4f13b6889f6</t>
  </si>
  <si>
    <t>2017-04-17T21:54:24</t>
  </si>
  <si>
    <t>bb331111-9364-4d3a-8648-976def50239e</t>
  </si>
  <si>
    <t>2017-04-17T21:57:57</t>
  </si>
  <si>
    <t>2a1a8e10-af6c-46b2-adb3-bdfea9a1bedd</t>
  </si>
  <si>
    <t>2017-04-17T22:00:26</t>
  </si>
  <si>
    <t>9a6898d4-30d9-4642-85e1-0117c6131635</t>
  </si>
  <si>
    <t>2017-04-17T22:04:18</t>
  </si>
  <si>
    <t>2a8c1b52-eda8-4ebf-b29b-0b373a8d00a9</t>
  </si>
  <si>
    <t>2017-04-17T22:07:22</t>
  </si>
  <si>
    <t>injured because of war</t>
  </si>
  <si>
    <t>UINVERSITIES Related Sites</t>
  </si>
  <si>
    <t>02fe3e58-d680-4816-90a3-b44cb403c665</t>
  </si>
  <si>
    <t>2017-04-17T22:16:00</t>
  </si>
  <si>
    <t>6a530694-36a2-490d-9666-5baefed6a8cb</t>
  </si>
  <si>
    <t>2017-04-17T22:23:35</t>
  </si>
  <si>
    <t>80fa663a-0107-4f70-a118-8fdf4ca2471c</t>
  </si>
  <si>
    <t>2017-04-17T22:28:11</t>
  </si>
  <si>
    <t>3403bce7-c2e4-404c-98d3-0b5cff10f779</t>
  </si>
  <si>
    <t>2017-04-17T22:31:16</t>
  </si>
  <si>
    <t>4b9cce52-f313-4aa4-9a76-6802a304f84e</t>
  </si>
  <si>
    <t>2017-04-17T22:35:40</t>
  </si>
  <si>
    <t>8ffd493b-de3c-4641-a156-2739bdf0198f</t>
  </si>
  <si>
    <t>2017-04-18T10:21:43</t>
  </si>
  <si>
    <t>Psychology Or Sociology</t>
  </si>
  <si>
    <t>waiting for rgisstration period to start</t>
  </si>
  <si>
    <t>not what I desire</t>
  </si>
  <si>
    <t xml:space="preserve">Work in ornamental plants
</t>
  </si>
  <si>
    <t>3d7d8456-60a6-4982-9bfa-4a423abb2104</t>
  </si>
  <si>
    <t>2017-04-18T09:58:42</t>
  </si>
  <si>
    <t>9964a57c-ebbd-40f6-bc45-d773a914ad50</t>
  </si>
  <si>
    <t>2017-04-18T10:01:22</t>
  </si>
  <si>
    <t>no Scholorships in my specialization</t>
  </si>
  <si>
    <t>ed597c3e-dbb7-41ab-89f3-bb49cc497983</t>
  </si>
  <si>
    <t>2017-04-18T10:06:25</t>
  </si>
  <si>
    <t xml:space="preserve">Jordan </t>
  </si>
  <si>
    <t>9ce656c0-064b-4c26-88ab-652560134422</t>
  </si>
  <si>
    <t>2017-04-18T10:11:21</t>
  </si>
  <si>
    <t>566d6b17-3dfe-4768-958a-484235be8a13</t>
  </si>
  <si>
    <t>2017-04-18T10:16:18</t>
  </si>
  <si>
    <t>65b5996c-71e8-49e0-8ca6-464613e92d9e</t>
  </si>
  <si>
    <t>2017-04-18T10:28:58</t>
  </si>
  <si>
    <t>- Full academic record (university or â€œmiddle instituteâ€)  - Graduation certificate (university or â€œmiddle instituteâ€)</t>
  </si>
  <si>
    <t>22b543df-902d-4de9-a563-2edd6f356c99</t>
  </si>
  <si>
    <t>2017-04-18T10:32:12</t>
  </si>
  <si>
    <t>960d273b-e8f5-40b2-a943-8d824f5f88f7</t>
  </si>
  <si>
    <t>2017-04-18T10:35:02</t>
  </si>
  <si>
    <t>970f5f2b-25ed-4027-91f4-3cf7c8273383</t>
  </si>
  <si>
    <t>2017-04-18T10:37:16</t>
  </si>
  <si>
    <t>ad5b0979-ec6e-40bc-a08d-4b9d348c19e6</t>
  </si>
  <si>
    <t>2017-04-18T10:41:51</t>
  </si>
  <si>
    <t>Quneitra</t>
  </si>
  <si>
    <t>2f9f5836-cfb3-44d7-8b18-7a595e069f42</t>
  </si>
  <si>
    <t>2017-04-18T10:47:13</t>
  </si>
  <si>
    <t>4e044c3b-9b3c-4fac-b1a5-798c9c949bb5</t>
  </si>
  <si>
    <t>2017-04-18T10:51:07</t>
  </si>
  <si>
    <t>3c1a7f4e-783d-442c-8445-8d6ea421db92</t>
  </si>
  <si>
    <t>2017-04-18T10:56:33</t>
  </si>
  <si>
    <t>adec56ed-a4a9-470a-bb9c-743ac6d70644</t>
  </si>
  <si>
    <t>2017-04-18T10:59:54</t>
  </si>
  <si>
    <t>3f6ff38d-5913-4d0a-be6e-9ce96274d114</t>
  </si>
  <si>
    <t>2017-04-18T11:02:33</t>
  </si>
  <si>
    <t>51b16530-1d0f-4dae-9911-834ff911b653</t>
  </si>
  <si>
    <t>2017-04-18T11:05:02</t>
  </si>
  <si>
    <t>1beec971-3fb6-44fe-8846-f55d5fef3047</t>
  </si>
  <si>
    <t>2017-04-18T11:07:31</t>
  </si>
  <si>
    <t>3a722800-b4b9-4b4b-b7c4-039f72bb5b12</t>
  </si>
  <si>
    <t>2017-04-18T11:10:20</t>
  </si>
  <si>
    <t xml:space="preserve"> Computer programming or anesthesia</t>
  </si>
  <si>
    <t>da8efa4e-00ee-49b0-abe5-a7404567f561</t>
  </si>
  <si>
    <t>2017-04-18T11:16:17</t>
  </si>
  <si>
    <t>8af31b67-2f87-429b-a801-9b2661ccd0f3</t>
  </si>
  <si>
    <t>2017-04-18T11:25:04</t>
  </si>
  <si>
    <t>8f7339e7-9d41-4cdb-9cc6-22ffb75b591f</t>
  </si>
  <si>
    <t>2017-04-18T17:25:34</t>
  </si>
  <si>
    <t>e0859b51-6328-4e1f-b2ae-08014ca1a088</t>
  </si>
  <si>
    <t>2017-04-18T18:12:05</t>
  </si>
  <si>
    <t>5de9c5eb-f0de-447f-921e-96add2ddec53</t>
  </si>
  <si>
    <t>2017-04-18T19:43:05</t>
  </si>
  <si>
    <t>e50d9259-0d63-4e31-820b-76862d97cf3b</t>
  </si>
  <si>
    <t>2017-04-18T19:44:43</t>
  </si>
  <si>
    <t>0070de49-1901-4319-b9ad-20b899f0d0fe</t>
  </si>
  <si>
    <t>2017-04-18T19:51:43</t>
  </si>
  <si>
    <t>61314477-39c9-4d29-b676-6195ef900964</t>
  </si>
  <si>
    <t>2017-04-18T19:55:46</t>
  </si>
  <si>
    <t>48dc5c73-e6d8-49a8-b317-ce3a1fa6b6b3</t>
  </si>
  <si>
    <t>2017-04-18T19:58:07</t>
  </si>
  <si>
    <t>e3915a12-979d-4a03-b22a-92cf1e36ae16</t>
  </si>
  <si>
    <t>2017-04-18T20:00:57</t>
  </si>
  <si>
    <t>a1ba6485-87a7-4cf8-b051-ff60d332dc31</t>
  </si>
  <si>
    <t>2017-04-18T20:03:33</t>
  </si>
  <si>
    <t>e96b2400-48ea-4a1a-92f3-7064491bacd0</t>
  </si>
  <si>
    <t>2017-04-18T20:05:52</t>
  </si>
  <si>
    <t>848423b9-7fab-4a9d-aec6-4434c0a695d7</t>
  </si>
  <si>
    <t>2017-04-18T20:07:56</t>
  </si>
  <si>
    <t>Soccer</t>
  </si>
  <si>
    <t>soccer</t>
  </si>
  <si>
    <t>e5a47347-8289-40b9-a240-17ce32569999</t>
  </si>
  <si>
    <t>2017-04-18T20:12:16</t>
  </si>
  <si>
    <t>fc8605c1-efff-452e-a812-5782fefbfa20</t>
  </si>
  <si>
    <t>2017-04-18T20:20:05</t>
  </si>
  <si>
    <t>298c9b41-2e3d-4494-8113-49bbe7501fb8</t>
  </si>
  <si>
    <t>2017-04-18T20:22:17</t>
  </si>
  <si>
    <t>b8c76033-48be-4201-a4bc-a5dee2417b5b</t>
  </si>
  <si>
    <t>2017-04-18T20:24:05</t>
  </si>
  <si>
    <t>3e22c005-2bda-4f03-b9a4-3c811435cfd2</t>
  </si>
  <si>
    <t>2017-04-18T20:26:01</t>
  </si>
  <si>
    <t>7a72aa20-b4c4-42ee-9b73-341ce1cef333</t>
  </si>
  <si>
    <t>2017-04-18T20:29:38</t>
  </si>
  <si>
    <t>e4f97d04-5f12-47e1-a46c-ddf5ff1c8131</t>
  </si>
  <si>
    <t>2017-04-18T20:31:47</t>
  </si>
  <si>
    <t>1bc5c21d-8dac-49cd-ad3e-14729c72f3c7</t>
  </si>
  <si>
    <t>2017-04-18T20:35:02</t>
  </si>
  <si>
    <t>e3f96302-af64-45b3-b0f3-989fe3ca91f1</t>
  </si>
  <si>
    <t>2017-04-18T20:36:46</t>
  </si>
  <si>
    <t>3cf55133-fa8b-4ff7-b8f0-6f61c3816240</t>
  </si>
  <si>
    <t>2017-04-18T20:38:34</t>
  </si>
  <si>
    <t>bb92fa99-5ee3-4285-8742-96976dbd561d</t>
  </si>
  <si>
    <t>2017-04-18T20:41:27</t>
  </si>
  <si>
    <t>49ad489a-5c2b-447e-92e8-74789f9d0aa2</t>
  </si>
  <si>
    <t>2017-04-18T20:44:23</t>
  </si>
  <si>
    <t>298063e7-10c7-48d9-984e-5e209f4b3764</t>
  </si>
  <si>
    <t>2017-04-18T20:47:45</t>
  </si>
  <si>
    <t>27eafff7-c2ca-4645-90c3-0fc8d22724d2</t>
  </si>
  <si>
    <t>2017-04-18T20:50:30</t>
  </si>
  <si>
    <t>deb8db44-f7c3-48e1-87e6-f40f00c8d56e</t>
  </si>
  <si>
    <t>2017-04-18T20:52:44</t>
  </si>
  <si>
    <t>38854eb2-e36b-43a1-a814-cb1c08a30f37</t>
  </si>
  <si>
    <t>2017-04-18T20:57:13</t>
  </si>
  <si>
    <t>f6d95125-6fea-42b9-9bf3-53d432efb845</t>
  </si>
  <si>
    <t>2017-04-18T20:59:34</t>
  </si>
  <si>
    <t>middle school ninth grade</t>
  </si>
  <si>
    <t>2aecb75a-850e-4dff-b645-0fc4c2134456</t>
  </si>
  <si>
    <t>2017-04-18T21:02:23</t>
  </si>
  <si>
    <t>32693b9a-508b-4977-860c-81f56e1cda90</t>
  </si>
  <si>
    <t>2017-04-18T21:04:59</t>
  </si>
  <si>
    <t>226714cb-910d-4c78-b234-b8dd2bac6a22</t>
  </si>
  <si>
    <t>2017-04-18T21:06:54</t>
  </si>
  <si>
    <t>Adana</t>
  </si>
  <si>
    <t>699d6517-83ab-4f22-baf2-c14e171cb137</t>
  </si>
  <si>
    <t>2017-04-30T12:56:28</t>
  </si>
  <si>
    <t>676769ae-7494-481f-aa92-c0f0ca52ade9</t>
  </si>
  <si>
    <t>2017-04-30T12:12:44</t>
  </si>
  <si>
    <t>080e7001-5d86-4869-81dc-41c35a38db3a</t>
  </si>
  <si>
    <t>2017-04-30T12:11:21</t>
  </si>
  <si>
    <t>d1235525-7b8f-4124-a2dc-d3436f827a40</t>
  </si>
  <si>
    <t>2017-04-23T18:31:38</t>
  </si>
  <si>
    <t>6ac7a1a2-e024-47ee-a9e4-5a5c263e7f95</t>
  </si>
  <si>
    <t>2017-04-26T20:31:42</t>
  </si>
  <si>
    <t>b6c648e6-4cd3-4dcf-a649-b725a4ff1284</t>
  </si>
  <si>
    <t>2017-04-26T20:29:30</t>
  </si>
  <si>
    <t>96d5f96b-7080-4337-b261-cdb656c79c46</t>
  </si>
  <si>
    <t>2017-04-24T09:41:24</t>
  </si>
  <si>
    <t>84ffb592-5b75-4284-ac0f-9f21b678dca0</t>
  </si>
  <si>
    <t>2017-04-24T09:43:25</t>
  </si>
  <si>
    <t>68dbcb21-ae8d-4d92-af9b-e1daed7fa48a</t>
  </si>
  <si>
    <t>2017-04-24T09:45:15</t>
  </si>
  <si>
    <t>d584ad56-553d-4f28-bccb-0b2d1c70c8a8</t>
  </si>
  <si>
    <t>2017-04-24T09:46:46</t>
  </si>
  <si>
    <t>334edf36-f3c3-4f25-8ea2-993f03fe64f2</t>
  </si>
  <si>
    <t>2017-04-24T09:49:02</t>
  </si>
  <si>
    <t>8fe42b5a-fc88-452e-ba0e-6c347a779c64</t>
  </si>
  <si>
    <t>2017-04-24T09:50:31</t>
  </si>
  <si>
    <t>b27c8473-1911-4da2-b3c0-6ee2308b86b3</t>
  </si>
  <si>
    <t>2017-04-24T09:52:01</t>
  </si>
  <si>
    <t>b39fbc7c-9e98-4bfd-9909-a844e608508e</t>
  </si>
  <si>
    <t>2017-04-24T09:53:38</t>
  </si>
  <si>
    <t>8d250da3-536c-4ece-9944-24049df96dd1</t>
  </si>
  <si>
    <t>2017-04-24T09:54:52</t>
  </si>
  <si>
    <t>6925cf01-60f2-490f-90c4-c69d7391eea3</t>
  </si>
  <si>
    <t>2017-04-24T09:56:26</t>
  </si>
  <si>
    <t>.</t>
  </si>
  <si>
    <t>3fb6fcc8-2a61-4929-b087-abcea113c53c</t>
  </si>
  <si>
    <t>2017-04-24T09:57:43</t>
  </si>
  <si>
    <t>dcf17bff-1d51-4a0e-b432-3d50406d5fb2</t>
  </si>
  <si>
    <t>2017-04-24T09:58:47</t>
  </si>
  <si>
    <t>00335dc7-6f28-49d6-86c2-2c240505f366</t>
  </si>
  <si>
    <t>2017-04-26T20:26:12</t>
  </si>
  <si>
    <t>d22f3c60-d7df-4f03-9b00-5505e07dd39b</t>
  </si>
  <si>
    <t>2017-04-26T20:22:22</t>
  </si>
  <si>
    <t>11d6ee0d-246c-45d5-9f54-6465ef8b1709</t>
  </si>
  <si>
    <t>2017-04-26T20:19:31</t>
  </si>
  <si>
    <t>1e106f0c-4847-482a-a53b-9e1b1b784338</t>
  </si>
  <si>
    <t>2017-04-26T20:17:00</t>
  </si>
  <si>
    <t>23e83955-3726-49ec-95bd-f96db9974068</t>
  </si>
  <si>
    <t>2017-04-26T19:48:29</t>
  </si>
  <si>
    <t>c90b96db-c0e9-43ee-ad03-fd7e1c1f59b0</t>
  </si>
  <si>
    <t>2017-04-26T19:47:42</t>
  </si>
  <si>
    <t>23bc94a9-6fe0-419a-8a8c-209b20701df6</t>
  </si>
  <si>
    <t>2017-04-26T19:46:53</t>
  </si>
  <si>
    <t>124b7fff-7865-4f3f-abec-875f833869c6</t>
  </si>
  <si>
    <t>2017-04-26T19:46:01</t>
  </si>
  <si>
    <t>ac46a2bd-55bf-4fce-bcf4-e73dfdc5d964</t>
  </si>
  <si>
    <t>2017-04-26T19:45:08</t>
  </si>
  <si>
    <t>feabf880-bc67-4ec7-b27d-b46b6252e3f0</t>
  </si>
  <si>
    <t>2017-04-26T11:24:51</t>
  </si>
  <si>
    <t>a5e197db-1e94-48ed-a8cb-31857efbed9a</t>
  </si>
  <si>
    <t>2017-04-26T11:25:59</t>
  </si>
  <si>
    <t>was not able to enter school</t>
  </si>
  <si>
    <t>dd0766c1-7504-408e-9d61-cd25aae9fc90</t>
  </si>
  <si>
    <t>2017-04-26T11:27:39</t>
  </si>
  <si>
    <t>9115fe08-8ff3-4d4b-a26e-d3d1f50b3d9f</t>
  </si>
  <si>
    <t>2017-04-26T11:28:45</t>
  </si>
  <si>
    <t>639140d7-26c4-4d40-bc54-0954289e23cd</t>
  </si>
  <si>
    <t>2017-04-26T11:30:15</t>
  </si>
  <si>
    <t>522df034-1d7f-45dc-bb52-1b059678c00c</t>
  </si>
  <si>
    <t>2017-04-26T11:31:39</t>
  </si>
  <si>
    <t>669153f4-3cf1-412e-b9ab-ace014261561</t>
  </si>
  <si>
    <t>2017-04-26T11:33:05</t>
  </si>
  <si>
    <t>72a7b894-f8a3-442a-a5d1-5f687c8a96f5</t>
  </si>
  <si>
    <t>2017-04-26T11:33:53</t>
  </si>
  <si>
    <t>6f282b15-8c4b-4d25-b4e6-2216c13fa2c7</t>
  </si>
  <si>
    <t>2017-04-26T11:35:16</t>
  </si>
  <si>
    <t>1bbf71d7-4083-4ad5-b5e3-507d67469bad</t>
  </si>
  <si>
    <t>2017-04-26T11:36:31</t>
  </si>
  <si>
    <t>82f571b2-ea77-4a17-9119-295fe738b5b5</t>
  </si>
  <si>
    <t>2017-04-26T11:37:50</t>
  </si>
  <si>
    <t>6e83bd7e-afac-46a9-86da-c7b5bc3364e7</t>
  </si>
  <si>
    <t>2017-04-26T11:39:50</t>
  </si>
  <si>
    <t>f0843799-a2c1-4239-b52e-9c608c50d775</t>
  </si>
  <si>
    <t>2017-04-26T11:41:38</t>
  </si>
  <si>
    <t>eca64e79-eee9-4a86-a206-88921ba0f8a1</t>
  </si>
  <si>
    <t>2017-04-26T11:43:46</t>
  </si>
  <si>
    <t>1aecad39-6821-4a7f-a42e-cf0115fb8d33</t>
  </si>
  <si>
    <t>2017-04-26T11:47:41</t>
  </si>
  <si>
    <t>48b8ce0b-48dd-4d02-a0e8-614cb690e72c</t>
  </si>
  <si>
    <t>2017-04-26T11:49:02</t>
  </si>
  <si>
    <t>b923e22d-123e-4684-83f3-4bedf8d4db14</t>
  </si>
  <si>
    <t>2017-04-26T11:50:19</t>
  </si>
  <si>
    <t>ae811ad0-3b69-4005-b762-653422671812</t>
  </si>
  <si>
    <t>2017-04-26T11:51:23</t>
  </si>
  <si>
    <t>83d7426d-643c-46f5-9dbf-b76a8ac73f11</t>
  </si>
  <si>
    <t>2017-04-26T11:52:26</t>
  </si>
  <si>
    <t>fd5b62f4-659f-42fc-8eb1-3c502af5e433</t>
  </si>
  <si>
    <t>2017-04-26T11:53:39</t>
  </si>
  <si>
    <t>44b4b396-79c7-4522-a48c-a5681c21fc8b</t>
  </si>
  <si>
    <t>2017-04-26T11:54:36</t>
  </si>
  <si>
    <t>0f477425-11e1-4a55-8fd2-fa2c8dbd131a</t>
  </si>
  <si>
    <t>2017-04-26T11:55:47</t>
  </si>
  <si>
    <t>18a233be-0a96-4f6f-96e4-0e63526768fb</t>
  </si>
  <si>
    <t>2017-04-26T11:56:57</t>
  </si>
  <si>
    <t>Arts</t>
  </si>
  <si>
    <t>cc04e061-51e3-40c8-9711-9fda36fc6f3e</t>
  </si>
  <si>
    <t>2017-04-26T11:58:10</t>
  </si>
  <si>
    <t>f46a1b96-e9b2-43df-a743-be6011ca3dd5</t>
  </si>
  <si>
    <t>2017-04-26T11:58:58</t>
  </si>
  <si>
    <t>d48a0ae8-832e-4285-a503-d35fe7ee468e</t>
  </si>
  <si>
    <t>2017-04-26T11:59:59</t>
  </si>
  <si>
    <t>- Partial academic record (university or â€œmiddle instituteâ€) - The original degree (university or â€œmiddle instituteâ€)</t>
  </si>
  <si>
    <t>fa5ee465-dd31-4379-9f98-3b1bb52e767d</t>
  </si>
  <si>
    <t>2017-04-26T12:01:36</t>
  </si>
  <si>
    <t>c266741a-448e-4f94-b2b6-deea74e38b4e</t>
  </si>
  <si>
    <t>2017-04-26T12:02:25</t>
  </si>
  <si>
    <t>e15265bc-93ec-4b44-b5dc-7607c882378e</t>
  </si>
  <si>
    <t>2017-04-26T12:03:15</t>
  </si>
  <si>
    <t>5ec1fb78-4d0a-4969-8d4d-85bd58404e44</t>
  </si>
  <si>
    <t>2017-04-26T12:04:18</t>
  </si>
  <si>
    <t>5943dce1-a1da-41ea-b707-ba9418da175c</t>
  </si>
  <si>
    <t>2017-04-26T12:05:08</t>
  </si>
  <si>
    <t>d0d883ca-28a6-49f1-badd-72c7b053b611</t>
  </si>
  <si>
    <t>2017-04-26T12:06:09</t>
  </si>
  <si>
    <t>UK</t>
  </si>
  <si>
    <t>e981053f-4a6d-43d5-932b-a70c1bc0e0a3</t>
  </si>
  <si>
    <t>2017-04-26T12:07:35</t>
  </si>
  <si>
    <t>83af9422-40c1-4b50-b4b6-4c570431c85e</t>
  </si>
  <si>
    <t>2017-04-26T12:08:50</t>
  </si>
  <si>
    <t>Genetics</t>
  </si>
  <si>
    <t>9cffddd8-4d1d-4745-8842-7e7b2aa32561</t>
  </si>
  <si>
    <t>2017-04-26T12:10:10</t>
  </si>
  <si>
    <t>0eb088f9-6eba-417e-910a-415480b7e212</t>
  </si>
  <si>
    <t>2017-04-26T12:11:29</t>
  </si>
  <si>
    <t>ebed0282-8b1d-464e-811c-5ed627364a9a</t>
  </si>
  <si>
    <t>2017-04-26T12:15:07</t>
  </si>
  <si>
    <t>3f8636ab-b8ff-4d40-a28f-67e3ba9f3d84</t>
  </si>
  <si>
    <t>2017-04-26T12:16:20</t>
  </si>
  <si>
    <t>318ada81-c6bf-4d3b-9cec-0b5a73dd814d</t>
  </si>
  <si>
    <t>2017-04-26T12:17:28</t>
  </si>
  <si>
    <t>c357e065-b266-4b88-a90d-ea30e9779061</t>
  </si>
  <si>
    <t>2017-04-26T12:18:13</t>
  </si>
  <si>
    <t>d348ba47-49b1-49ad-95c1-99418fdc7144</t>
  </si>
  <si>
    <t>2017-04-26T12:20:25</t>
  </si>
  <si>
    <t>634c137c-c241-4074-b27e-c6e5576ddf0b</t>
  </si>
  <si>
    <t>2017-04-26T12:21:30</t>
  </si>
  <si>
    <t>32850b2f-b922-4b6e-adde-7f16b2fb664f</t>
  </si>
  <si>
    <t>2017-04-26T12:22:27</t>
  </si>
  <si>
    <t>bce447af-7f88-4a7a-a6d5-e2f6418a5936</t>
  </si>
  <si>
    <t>2017-04-26T12:23:46</t>
  </si>
  <si>
    <t>e953553c-3c71-48ab-a92e-78d2570d18e6</t>
  </si>
  <si>
    <t>2017-04-26T12:25:42</t>
  </si>
  <si>
    <t>9ae5bbce-f5b7-4aa7-88dc-5dd86875cabc</t>
  </si>
  <si>
    <t>2017-04-26T12:33:22</t>
  </si>
  <si>
    <t>419e5085-a8bd-4bed-829b-e9ae7b4ff2db</t>
  </si>
  <si>
    <t>2017-04-26T12:35:56</t>
  </si>
  <si>
    <t>bbe388a7-bd1e-43d3-97ad-67226c4d33b8</t>
  </si>
  <si>
    <t>2017-04-26T12:37:08</t>
  </si>
  <si>
    <t>7864ae9c-a74b-4882-9405-75a01b16972b</t>
  </si>
  <si>
    <t>2017-04-26T13:04:40</t>
  </si>
  <si>
    <t>3e175b38-44e3-4521-a764-9ddba3e32599</t>
  </si>
  <si>
    <t>2017-04-26T13:04:41</t>
  </si>
  <si>
    <t>f48046d9-4ee1-410f-b2dd-62a09b6359f3</t>
  </si>
  <si>
    <t>2017-04-26T13:04:42</t>
  </si>
  <si>
    <t>88e3ca0c-3a5f-4a4e-9e13-dabc063dd043</t>
  </si>
  <si>
    <t>2017-04-26T13:04:43</t>
  </si>
  <si>
    <t>409015bc-4726-4ef5-b37c-d7138ccadf1d</t>
  </si>
  <si>
    <t>8c32e50d-7361-401f-a040-b45238f9f6b2</t>
  </si>
  <si>
    <t>2017-04-26T19:25:59</t>
  </si>
  <si>
    <t>1c2d0be1-4011-4f2c-ae3c-3947c442df40</t>
  </si>
  <si>
    <t>2017-04-28T09:44:45</t>
  </si>
  <si>
    <t>8a86994e-13ae-4d9f-883a-d240dc3a0351</t>
  </si>
  <si>
    <t>2017-04-26T16:53:02</t>
  </si>
  <si>
    <t>4f5b2a8a-affe-4c29-b41b-8c6f01c48f3e</t>
  </si>
  <si>
    <t>2017-04-26T19:44:15</t>
  </si>
  <si>
    <t>ea3ba275-e650-4a5e-b92f-414dfc25f163</t>
  </si>
  <si>
    <t>2017-04-26T19:43:23</t>
  </si>
  <si>
    <t>75fcb2c0-2b43-4ce6-8757-ed0d5fbff102</t>
  </si>
  <si>
    <t>2017-04-26T19:42:13</t>
  </si>
  <si>
    <t>986fa479-b318-4f07-be38-0c163eb7e94d</t>
  </si>
  <si>
    <t>2017-04-26T19:41:21</t>
  </si>
  <si>
    <t xml:space="preserve"> Mechatronic</t>
  </si>
  <si>
    <t>d18b9083-e961-45c0-ad0b-e9817d517c4b</t>
  </si>
  <si>
    <t>2017-04-26T19:39:44</t>
  </si>
  <si>
    <t>b2f2379f-32c0-4ece-be58-7faec9c41e49</t>
  </si>
  <si>
    <t>2017-04-26T19:40:35</t>
  </si>
  <si>
    <t>68d92c96-2b95-4669-924a-28138e0d731b</t>
  </si>
  <si>
    <t>2017-04-26T19:38:43</t>
  </si>
  <si>
    <t>3c340d34-7795-4f15-9a83-e5ea81e9a61d</t>
  </si>
  <si>
    <t>2017-04-26T19:35:21</t>
  </si>
  <si>
    <t>82501ebf-e833-4c3a-8cc9-74b5b57d3db1</t>
  </si>
  <si>
    <t>2017-04-26T19:34:31</t>
  </si>
  <si>
    <t>93e2aa44-4550-4282-bb6f-a9e9504decd6</t>
  </si>
  <si>
    <t>2017-04-26T19:33:32</t>
  </si>
  <si>
    <t>a76a78cf-c02a-48db-8b31-8f79ab45219a</t>
  </si>
  <si>
    <t>2017-04-26T19:32:28</t>
  </si>
  <si>
    <t>4bc6b8ec-bf8d-4e34-8a94-fcf3dfa17cd4</t>
  </si>
  <si>
    <t>2017-04-26T19:31:16</t>
  </si>
  <si>
    <t>6b7d1190-ca34-4a50-b450-c56366599379</t>
  </si>
  <si>
    <t>2017-04-26T19:30:03</t>
  </si>
  <si>
    <t>75c70687-ca5a-4048-b9a3-deb16259b40d</t>
  </si>
  <si>
    <t>2017-04-26T19:29:01</t>
  </si>
  <si>
    <t>567121f2-31ae-4222-a49b-2df74c6eae1b</t>
  </si>
  <si>
    <t>2017-04-26T19:28:00</t>
  </si>
  <si>
    <t>10aa1a21-6e5d-4534-aaf2-3484f13d70d7</t>
  </si>
  <si>
    <t>2017-04-26T19:26:59</t>
  </si>
  <si>
    <t>50317473-fe89-4bd4-a94b-5670e4530d8c</t>
  </si>
  <si>
    <t>2017-04-28T10:54:48</t>
  </si>
  <si>
    <t>e7059100-237c-47ae-867c-8848b614f08f</t>
  </si>
  <si>
    <t>2017-04-26T16:54:25</t>
  </si>
  <si>
    <t>a8e76a27-63c3-45e9-8ac2-a5a6acb512e2</t>
  </si>
  <si>
    <t>2017-04-26T16:55:34</t>
  </si>
  <si>
    <t>Industrial Chemistry</t>
  </si>
  <si>
    <t>ab2a70c8-a2dc-42f5-aa3e-062da7d8f6af</t>
  </si>
  <si>
    <t>2017-04-26T17:07:22</t>
  </si>
  <si>
    <t>4c4acf04-1226-49f5-91d7-136c654d9dba</t>
  </si>
  <si>
    <t>2017-04-26T17:14:15</t>
  </si>
  <si>
    <t>e602fb5f-aa20-4bc0-9ba9-6e2c932852ce</t>
  </si>
  <si>
    <t>2017-04-26T17:15:31</t>
  </si>
  <si>
    <t>099365b2-ba25-4698-bc0c-8f9988d18748</t>
  </si>
  <si>
    <t>2017-04-26T17:16:34</t>
  </si>
  <si>
    <t>a6be9401-c6de-4a01-b5fb-e757718d42cd</t>
  </si>
  <si>
    <t>2017-04-26T17:18:06</t>
  </si>
  <si>
    <t>91552440-a0bd-4ab2-82c9-8062a2bc9158</t>
  </si>
  <si>
    <t>2017-04-26T17:19:28</t>
  </si>
  <si>
    <t>lynda.com</t>
  </si>
  <si>
    <t>1c46d5c8-624b-4840-b8c9-006ff3ea9f5b</t>
  </si>
  <si>
    <t>2017-04-26T17:21:16</t>
  </si>
  <si>
    <t>ffe355da-8fc0-4041-861b-0f54f8666d39</t>
  </si>
  <si>
    <t>2017-04-26T17:22:58</t>
  </si>
  <si>
    <t>a3b5d1cd-9a1f-4ec5-84aa-6cfa0e7f4609</t>
  </si>
  <si>
    <t>2017-04-26T17:24:18</t>
  </si>
  <si>
    <t>electronics</t>
  </si>
  <si>
    <t>dded1d44-cd8e-4088-bf0d-67b142fdf82a</t>
  </si>
  <si>
    <t>2017-04-26T17:36:46</t>
  </si>
  <si>
    <t>e8f48e72-1900-4fc2-aac9-8a809103c973</t>
  </si>
  <si>
    <t>2017-04-26T17:38:05</t>
  </si>
  <si>
    <t>bc4a6c0a-dcee-41a3-b454-a723a79c278f</t>
  </si>
  <si>
    <t>2017-04-26T17:39:21</t>
  </si>
  <si>
    <t>fa01f93b-56a6-4b9c-a07c-73e6df0fdb3b</t>
  </si>
  <si>
    <t>2017-04-26T17:41:59</t>
  </si>
  <si>
    <t>c09f5b82-384d-4286-8c7a-2bb5ba684d25</t>
  </si>
  <si>
    <t>2017-04-26T17:42:00</t>
  </si>
  <si>
    <t>cad0d1c1-d3a5-4d22-bb9a-5fbba611881b</t>
  </si>
  <si>
    <t>2017-04-26T17:49:14</t>
  </si>
  <si>
    <t>2a46ac67-c9e3-4ed2-9249-7f3659896a37</t>
  </si>
  <si>
    <t>2017-04-26T17:50:35</t>
  </si>
  <si>
    <t>26e5ab54-aee7-4b9a-bcbc-bbab0b9553ef</t>
  </si>
  <si>
    <t>2017-04-26T17:57:10</t>
  </si>
  <si>
    <t>e03cfc4b-e22a-4878-b1f3-1cce69b4805d</t>
  </si>
  <si>
    <t>16d711eb-7260-4e3a-91e3-ea77f2d97f60</t>
  </si>
  <si>
    <t>2017-04-26T17:58:32</t>
  </si>
  <si>
    <t>5ef6aa9d-2646-4236-8001-76d47acdb151</t>
  </si>
  <si>
    <t>2017-04-26T17:59:49</t>
  </si>
  <si>
    <t>1b88ec1f-f104-49f0-b494-9ade0100a001</t>
  </si>
  <si>
    <t>2017-04-26T18:00:58</t>
  </si>
  <si>
    <t>coursera.com</t>
  </si>
  <si>
    <t>23595241-493b-430d-aee5-af805055b66c</t>
  </si>
  <si>
    <t>2017-04-26T18:02:11</t>
  </si>
  <si>
    <t>bc270504-84ac-41d3-ae33-0f4516e5633a</t>
  </si>
  <si>
    <t>2017-04-26T18:03:20</t>
  </si>
  <si>
    <t>0dd582c2-33c0-418e-a027-be7b53440d68</t>
  </si>
  <si>
    <t>2017-04-26T18:05:41</t>
  </si>
  <si>
    <t>5629a973-5a17-43fa-ba98-18da66177495</t>
  </si>
  <si>
    <t>2017-04-26T18:07:42</t>
  </si>
  <si>
    <t>8d2c321f-8afb-40fc-a28f-a1bafe10b32a</t>
  </si>
  <si>
    <t>2017-04-26T18:08:35</t>
  </si>
  <si>
    <t>cc91291a-7f23-41e5-b229-aed0c62eb5f7</t>
  </si>
  <si>
    <t>2017-04-26T18:10:10</t>
  </si>
  <si>
    <t>8b8f35f1-4755-40a6-914f-ec66b6d97869</t>
  </si>
  <si>
    <t>2017-04-26T18:18:37</t>
  </si>
  <si>
    <t>88c2bc65-e5e2-48d9-a78b-7b3f6afde210</t>
  </si>
  <si>
    <t>2017-04-26T18:21:00</t>
  </si>
  <si>
    <t>cf94c546-68f2-443f-8e86-6035b08287b4</t>
  </si>
  <si>
    <t>2017-04-26T18:23:18</t>
  </si>
  <si>
    <t>e8aab3f3-780f-499d-a88d-c0ec45142379</t>
  </si>
  <si>
    <t>2017-04-26T18:24:36</t>
  </si>
  <si>
    <t>b2ab45ed-cb9c-4f9b-a176-c53345bbd837</t>
  </si>
  <si>
    <t>2017-04-26T18:26:39</t>
  </si>
  <si>
    <t>None ..</t>
  </si>
  <si>
    <t>048ad6f6-8571-4110-a223-c63605c708c3</t>
  </si>
  <si>
    <t>2017-04-26T18:28:49</t>
  </si>
  <si>
    <t>648ca383-60ab-468e-902b-be30325a1bf4</t>
  </si>
  <si>
    <t>2017-04-26T18:30:20</t>
  </si>
  <si>
    <t>9b215996-4ad6-4f81-bd76-028049b4394a</t>
  </si>
  <si>
    <t>2017-04-26T18:31:52</t>
  </si>
  <si>
    <t>5a15c6ed-c83b-48b7-8cda-f4f73cf1aed3</t>
  </si>
  <si>
    <t>2017-04-26T18:37:42</t>
  </si>
  <si>
    <t>finished BA</t>
  </si>
  <si>
    <t>bcd0d854-9619-4131-9991-8f3f47cf04d6</t>
  </si>
  <si>
    <t>2017-04-26T18:39:08</t>
  </si>
  <si>
    <t>6b5580ec-fa60-462a-b601-5a33798fc805</t>
  </si>
  <si>
    <t>2017-04-26T18:43:31</t>
  </si>
  <si>
    <t>3977fb48-88d8-4624-8276-8ef4b4df1028</t>
  </si>
  <si>
    <t>2017-04-26T18:49:02</t>
  </si>
  <si>
    <t xml:space="preserve"> Donâ€™t have money to study  Too old</t>
  </si>
  <si>
    <t>916afbf7-0170-42ee-ad17-45b1cdaf29b9</t>
  </si>
  <si>
    <t>2017-04-26T18:52:07</t>
  </si>
  <si>
    <t>de038d3b-7a17-40a3-8849-b319aa56b707</t>
  </si>
  <si>
    <t>2017-04-26T18:55:37</t>
  </si>
  <si>
    <t>f361fd55-b309-4e2e-a64c-56cdc8ecc1db</t>
  </si>
  <si>
    <t>2017-04-26T19:00:17</t>
  </si>
  <si>
    <t>39df325c-805e-4756-928d-d87d2119c47a</t>
  </si>
  <si>
    <t>2017-04-26T19:03:02</t>
  </si>
  <si>
    <t>7b2c7d87-c5d9-406e-b44a-aff154b16384</t>
  </si>
  <si>
    <t>2017-04-26T19:07:44</t>
  </si>
  <si>
    <t>4e2a1292-d900-4d87-8cad-3075aa970e08</t>
  </si>
  <si>
    <t>2017-04-26T19:23:40</t>
  </si>
  <si>
    <t>97c8a1fc-ad79-4791-94e0-44342def8e6c</t>
  </si>
  <si>
    <t>2017-04-28T09:22:15</t>
  </si>
  <si>
    <t>4779d19e-c279-4bbd-a8a3-64cf9bd4d4e7</t>
  </si>
  <si>
    <t>2017-04-28T09:23:22</t>
  </si>
  <si>
    <t>3360e5ae-232c-4ea7-8de9-53252df75d99</t>
  </si>
  <si>
    <t>2017-04-28T09:24:29</t>
  </si>
  <si>
    <t>03479d66-34c2-4f67-8dce-3fb9b21bb5e9</t>
  </si>
  <si>
    <t>2017-04-28T09:25:45</t>
  </si>
  <si>
    <t>0c117efd-22d0-466f-895c-708fd8d4ba75</t>
  </si>
  <si>
    <t>2017-04-28T09:27:49</t>
  </si>
  <si>
    <t>81247660-ec17-40e2-9a99-e4d02f8d0834</t>
  </si>
  <si>
    <t>2017-04-28T09:28:44</t>
  </si>
  <si>
    <t>Laboratory techniques</t>
  </si>
  <si>
    <t>00b99b5e-c280-4bb9-ba6a-815b4b0a7af0</t>
  </si>
  <si>
    <t>2017-04-28T09:29:48</t>
  </si>
  <si>
    <t>ac6723e2-fb30-4052-afb2-dac28303a9c7</t>
  </si>
  <si>
    <t>2017-04-28T09:30:57</t>
  </si>
  <si>
    <t>c14b86c5-34ce-4a25-a32b-b22293ae3172</t>
  </si>
  <si>
    <t>2017-04-28T09:32:22</t>
  </si>
  <si>
    <t>6a7d7d1e-dbda-4b5d-982d-f45b5ef6490a</t>
  </si>
  <si>
    <t>2017-04-28T09:33:20</t>
  </si>
  <si>
    <t>Finished</t>
  </si>
  <si>
    <t>f0fbfeeb-a2bf-49eb-b052-9b1be263116f</t>
  </si>
  <si>
    <t>2017-04-28T09:34:29</t>
  </si>
  <si>
    <t>Aviation</t>
  </si>
  <si>
    <t>f3f0ad38-896a-41c5-9e99-ae2dca60a120</t>
  </si>
  <si>
    <t>2017-04-28T09:36:00</t>
  </si>
  <si>
    <t>bd417f83-facc-4618-b63b-d67836c83d12</t>
  </si>
  <si>
    <t>2017-04-28T09:37:03</t>
  </si>
  <si>
    <t>6d627d81-9f95-42a9-8026-8a010b85752a</t>
  </si>
  <si>
    <t>2017-04-28T09:38:04</t>
  </si>
  <si>
    <t>0323062d-e31f-489f-857f-7ad4667f4216</t>
  </si>
  <si>
    <t>2017-04-28T09:41:45</t>
  </si>
  <si>
    <t>1f71d040-0d74-4428-9926-77ffd4a4ab65</t>
  </si>
  <si>
    <t>no papers</t>
  </si>
  <si>
    <t>a5dd2cfc-1993-48cb-8103-943e9407976f</t>
  </si>
  <si>
    <t>2017-04-28T09:42:52</t>
  </si>
  <si>
    <t>Education</t>
  </si>
  <si>
    <t>07dc0068-c8be-4176-b7be-ea4a93a03cf1</t>
  </si>
  <si>
    <t>2017-04-28T09:46:37</t>
  </si>
  <si>
    <t>b891c59a-f0e8-4fd4-9cdd-ee50ad815967</t>
  </si>
  <si>
    <t>2017-04-28T09:48:10</t>
  </si>
  <si>
    <t>Goldsmith</t>
  </si>
  <si>
    <t>4ca45154-ddfb-4282-ad86-ce2df7737897</t>
  </si>
  <si>
    <t>2017-04-28T09:50:24</t>
  </si>
  <si>
    <t>a3021eef-325b-4056-b2df-a70fdcce41b4</t>
  </si>
  <si>
    <t>2017-04-28T09:53:08</t>
  </si>
  <si>
    <t>3da013e9-279b-4143-8b13-8f399735767a</t>
  </si>
  <si>
    <t>2017-04-28T09:54:51</t>
  </si>
  <si>
    <t>Interior Design</t>
  </si>
  <si>
    <t>36f58b90-8a2e-4580-a8d0-d80892842a7c</t>
  </si>
  <si>
    <t>2017-04-28T09:56:28</t>
  </si>
  <si>
    <t>319c69b3-5999-494d-b2b8-a1f34bce9aec</t>
  </si>
  <si>
    <t>2017-04-28T09:58:06</t>
  </si>
  <si>
    <t>cd69e56a-013f-43d5-ba87-bcd9c8c4fddd</t>
  </si>
  <si>
    <t>2017-04-28T10:08:29</t>
  </si>
  <si>
    <t>c2be156e-e1ed-4634-8afc-77811a3b84bb</t>
  </si>
  <si>
    <t>2017-04-28T10:10:22</t>
  </si>
  <si>
    <t>c9d2e9b0-6084-4648-b707-0c184a20e8f4</t>
  </si>
  <si>
    <t>2017-04-28T10:11:41</t>
  </si>
  <si>
    <t>5be70dc0-ff1d-4abb-9283-4e0def7e78b5</t>
  </si>
  <si>
    <t>2017-04-28T10:12:56</t>
  </si>
  <si>
    <t>09dafaa7-4825-4176-a20b-4d0b4349020d</t>
  </si>
  <si>
    <t>2017-04-28T10:23:32</t>
  </si>
  <si>
    <t>92a459c1-55e6-42bc-84e5-1899797b6f40</t>
  </si>
  <si>
    <t>2017-04-28T10:26:19</t>
  </si>
  <si>
    <t>2c28dea3-4fb1-42a1-8798-067d6776cae5</t>
  </si>
  <si>
    <t>2017-04-28T10:27:33</t>
  </si>
  <si>
    <t>37ca5a5a-c829-4045-81b2-134fdc653810</t>
  </si>
  <si>
    <t>2017-04-28T10:28:40</t>
  </si>
  <si>
    <t>Natural Sciences</t>
  </si>
  <si>
    <t>67960ffb-9d81-4a2a-8a84-2f14693e15e4</t>
  </si>
  <si>
    <t>2017-04-28T10:29:56</t>
  </si>
  <si>
    <t>15961cdf-0d89-41a9-bc2a-c245f8c9b52e</t>
  </si>
  <si>
    <t>2017-04-28T10:31:06</t>
  </si>
  <si>
    <t>558da31a-b4af-4539-84c5-e0693ae691a4</t>
  </si>
  <si>
    <t>2017-04-28T10:32:24</t>
  </si>
  <si>
    <t>3de43e44-926b-4ae5-9aae-7f0a20a1b17d</t>
  </si>
  <si>
    <t>2017-04-28T10:33:35</t>
  </si>
  <si>
    <t>3d4c660b-159b-4390-9840-ac4fd56c1c79</t>
  </si>
  <si>
    <t>2017-04-28T10:34:32</t>
  </si>
  <si>
    <t>73bc9e4e-358b-45c0-8565-5229928eeca3</t>
  </si>
  <si>
    <t>2017-04-28T10:35:35</t>
  </si>
  <si>
    <t>627e3b09-96b2-429b-bf6e-c80db5e04c5c</t>
  </si>
  <si>
    <t>2017-04-28T10:36:42</t>
  </si>
  <si>
    <t>9d94a29b-a911-433c-8f53-76fc6232bb86</t>
  </si>
  <si>
    <t>2017-04-28T10:37:50</t>
  </si>
  <si>
    <t>cceaca15-424b-407f-ae73-badac265689a</t>
  </si>
  <si>
    <t>2017-04-28T10:39:04</t>
  </si>
  <si>
    <t>2d797893-f666-4bb1-a538-cb439af2fa94</t>
  </si>
  <si>
    <t>2017-04-28T10:40:08</t>
  </si>
  <si>
    <t>04bf9bcf-5931-424b-8f5b-dee0e92ae41f</t>
  </si>
  <si>
    <t>2017-04-28T10:41:07</t>
  </si>
  <si>
    <t>55092049-4da3-4647-9d24-df46a226ef95</t>
  </si>
  <si>
    <t>2017-04-28T10:42:12</t>
  </si>
  <si>
    <t>Aviation Academy</t>
  </si>
  <si>
    <t>fe773979-f7cb-425e-a11b-17af966b70d3</t>
  </si>
  <si>
    <t>2017-04-28T10:43:20</t>
  </si>
  <si>
    <t>ef0ab502-62f6-4dca-a6ec-1c7b171f4b38</t>
  </si>
  <si>
    <t>2017-04-28T10:44:18</t>
  </si>
  <si>
    <t>199a7427-9da8-4c15-a36c-8da92c4d5087</t>
  </si>
  <si>
    <t>2017-04-28T10:45:08</t>
  </si>
  <si>
    <t>d7abd12a-2fa6-4b8f-9d56-4603892f0bfd</t>
  </si>
  <si>
    <t>2017-04-28T10:46:17</t>
  </si>
  <si>
    <t>5d0d9028-0dab-4aa4-965e-90f05fdc4ad7</t>
  </si>
  <si>
    <t>2017-04-28T10:48:18</t>
  </si>
  <si>
    <t xml:space="preserve"> Media/Journalism/Cinema  Social Sciences (please specify)</t>
  </si>
  <si>
    <t>56fb0134-a5fd-4fbf-8455-5f858b8cdfb7</t>
  </si>
  <si>
    <t>2017-04-28T10:49:57</t>
  </si>
  <si>
    <t>568b2d9d-b65a-4dbd-af92-5a2efe628ce1</t>
  </si>
  <si>
    <t>2017-04-28T10:51:01</t>
  </si>
  <si>
    <t>e2e67106-e6db-4884-bb69-ff9494fd677a</t>
  </si>
  <si>
    <t>2017-04-28T10:52:34</t>
  </si>
  <si>
    <t>1076b433-94ec-44ed-bf9a-ce441b9d24b7</t>
  </si>
  <si>
    <t>2017-04-28T10:53:45</t>
  </si>
  <si>
    <t>40d2c5ef-4464-474b-83a5-9f63d496e999</t>
  </si>
  <si>
    <t>2017-04-28T10:55:39</t>
  </si>
  <si>
    <t>f7018d1f-a11c-4b3a-8280-cbf1d3339530</t>
  </si>
  <si>
    <t>2017-04-28T10:56:28</t>
  </si>
  <si>
    <t>96ce5e28-fc61-4655-be67-659aae3ab08f</t>
  </si>
  <si>
    <t>2017-04-29T09:43:33</t>
  </si>
  <si>
    <t>3da68b71-93f2-48ba-af9c-b3a23eeaea00</t>
  </si>
  <si>
    <t>2017-04-29T09:47:48</t>
  </si>
  <si>
    <t>bc9d66fd-98de-46d1-bd4c-ab67b5fbd664</t>
  </si>
  <si>
    <t>2017-04-29T09:47:49</t>
  </si>
  <si>
    <t>Wood Sculpture and Design of Cartoon Buildings</t>
  </si>
  <si>
    <t>576ded16-3d75-4272-8d25-0c06b6b1402c</t>
  </si>
  <si>
    <t>2017-04-29T09:52:12</t>
  </si>
  <si>
    <t>3455951b-7e7e-4bf6-94f7-a7e59e28e3a0</t>
  </si>
  <si>
    <t>2017-04-29T09:54:19</t>
  </si>
  <si>
    <t>6e2b07c5-a3f9-46c1-a05c-edd3416aafaf</t>
  </si>
  <si>
    <t>2017-04-29T09:56:47</t>
  </si>
  <si>
    <t>07492460-b592-45ba-9fbf-391019740876</t>
  </si>
  <si>
    <t>2017-04-29T09:59:18</t>
  </si>
  <si>
    <t>67067cae-1b4b-4cc6-ae8a-8142b3a5d35c</t>
  </si>
  <si>
    <t>2017-04-29T10:00:47</t>
  </si>
  <si>
    <t>2a8c25b3-fe15-4fa6-b553-09c40b317f70</t>
  </si>
  <si>
    <t>2017-04-29T10:02:18</t>
  </si>
  <si>
    <t>1f23fa8b-fd61-4dc6-9d40-30f523a4e28a</t>
  </si>
  <si>
    <t>2017-04-29T10:03:49</t>
  </si>
  <si>
    <t>e5e08cbf-d33e-40de-902f-156a0182152b</t>
  </si>
  <si>
    <t>2017-04-29T10:05:11</t>
  </si>
  <si>
    <t>71a0bc1f-1c3a-4866-9eca-102cb6210c44</t>
  </si>
  <si>
    <t>2017-04-29T10:06:13</t>
  </si>
  <si>
    <t>b99db3d6-6cef-4b64-925d-a4e691ea0a4e</t>
  </si>
  <si>
    <t>2017-04-29T10:10:46</t>
  </si>
  <si>
    <t>2ced77c9-1ea7-43b3-a972-d46359669685</t>
  </si>
  <si>
    <t>431cb6e8-0cbc-4eb2-be7c-e9f08f3a8bba</t>
  </si>
  <si>
    <t>2017-04-29T10:30:43</t>
  </si>
  <si>
    <t>7308cb1d-a63e-4445-a999-b0c4734db19a</t>
  </si>
  <si>
    <t>2017-04-29T10:49:50</t>
  </si>
  <si>
    <t>e3a7d9f5-cd42-45c1-bfbf-0a233d4d0dd5</t>
  </si>
  <si>
    <t>2017-04-29T10:51:17</t>
  </si>
  <si>
    <t>e5b9ec34-1887-4653-a2dc-2b94edcaf3aa</t>
  </si>
  <si>
    <t>2017-04-29T10:52:51</t>
  </si>
  <si>
    <t>a5480b97-4931-49eb-ace5-e23865dc0cb4</t>
  </si>
  <si>
    <t>2017-04-29T10:54:02</t>
  </si>
  <si>
    <t>3f52bba1-a0ab-4316-8151-1a332573e1c4</t>
  </si>
  <si>
    <t>2017-04-29T10:55:27</t>
  </si>
  <si>
    <t>d73784f3-4a2e-4b3b-81b8-e2d66ecea484</t>
  </si>
  <si>
    <t>2017-04-29T10:56:48</t>
  </si>
  <si>
    <t>8f8197bd-13b8-40c1-8798-235967e2c84b</t>
  </si>
  <si>
    <t>2017-04-29T10:58:19</t>
  </si>
  <si>
    <t>INTERIOR DESIGN</t>
  </si>
  <si>
    <t>502a70ed-a3cd-42bb-85d6-0cad56368bec</t>
  </si>
  <si>
    <t>2017-04-29T11:04:27</t>
  </si>
  <si>
    <t xml:space="preserve"> Donâ€™t have money to study  Was not able to get into a college  Married/Have to take care of family</t>
  </si>
  <si>
    <t>c0971e02-6d40-42de-8115-5ff41b1e5224</t>
  </si>
  <si>
    <t>2017-04-29T11:06:27</t>
  </si>
  <si>
    <t xml:space="preserve"> Donâ€™t have money to study  Was not able to get into a college  Married/Have to take care of family  Did not graduate from high school</t>
  </si>
  <si>
    <t>6c2faff6-a250-4bc0-8fc6-433bfbbea411</t>
  </si>
  <si>
    <t>2017-04-29T11:08:16</t>
  </si>
  <si>
    <t>fb931f82-2591-4a52-8c5e-1f81016e8b33</t>
  </si>
  <si>
    <t>2017-04-29T11:09:55</t>
  </si>
  <si>
    <t xml:space="preserve"> Donâ€™t have money to study  Was not able to get into a college  Did not graduate from high school</t>
  </si>
  <si>
    <t>f061815a-6736-4e53-98bc-362d58523911</t>
  </si>
  <si>
    <t>2017-04-29T11:11:42</t>
  </si>
  <si>
    <t>c9184cda-47f0-46d9-a453-8a5ab2d5ad77</t>
  </si>
  <si>
    <t>2017-04-29T11:13:59</t>
  </si>
  <si>
    <t>32735490-5121-4367-9396-1c3f90afebae</t>
  </si>
  <si>
    <t>2017-04-29T11:16:40</t>
  </si>
  <si>
    <t>TRADE</t>
  </si>
  <si>
    <t>a953f080-88ca-4cb2-9708-192c466ce548</t>
  </si>
  <si>
    <t>2017-04-29T11:19:01</t>
  </si>
  <si>
    <t>369507a0-1271-4d51-b313-d4bd962ebb9b</t>
  </si>
  <si>
    <t>2017-04-29T11:21:40</t>
  </si>
  <si>
    <t>f8683a35-d2f5-4bb1-b352-531085885152</t>
  </si>
  <si>
    <t>2017-04-29T11:23:25</t>
  </si>
  <si>
    <t>bccc50d4-8822-4472-81c9-5275f9078757</t>
  </si>
  <si>
    <t>2017-04-29T11:26:14</t>
  </si>
  <si>
    <t>d489f6f1-19d7-4556-95f2-f60232cfc65b</t>
  </si>
  <si>
    <t>2017-04-29T11:52:21</t>
  </si>
  <si>
    <t>HAIR DRESSER</t>
  </si>
  <si>
    <t>72c3be59-17e4-414a-8418-8d36d35cd4bd</t>
  </si>
  <si>
    <t>2017-04-29T11:55:13</t>
  </si>
  <si>
    <t>9da9ed46-6fe2-438c-9386-5c238410c792</t>
  </si>
  <si>
    <t>2017-04-29T11:56:46</t>
  </si>
  <si>
    <t>Industrial Sciences</t>
  </si>
  <si>
    <t>Turning and blacksmithing</t>
  </si>
  <si>
    <t>f55ac560-7881-428a-ab25-2f74df8f1c4f</t>
  </si>
  <si>
    <t>2017-04-29T12:00:20</t>
  </si>
  <si>
    <t>baf2435b-4026-40fe-8f4a-f61fe72efd08</t>
  </si>
  <si>
    <t>2017-04-29T12:02:39</t>
  </si>
  <si>
    <t>8c6423e0-2eae-4912-9f5b-1339256d0bd9</t>
  </si>
  <si>
    <t>2017-04-29T12:03:52</t>
  </si>
  <si>
    <t>dcfad1d4-3f69-411f-a560-cf8017d62377</t>
  </si>
  <si>
    <t>2017-04-29T12:05:35</t>
  </si>
  <si>
    <t>846e6ea6-7aa3-45dc-97bb-a67bcdeb19b0</t>
  </si>
  <si>
    <t>2017-04-29T12:07:45</t>
  </si>
  <si>
    <t>a96cfacd-470c-4ea2-98eb-c3f230ffe1d4</t>
  </si>
  <si>
    <t>2017-04-29T12:09:04</t>
  </si>
  <si>
    <t>22479e52-8d80-4054-8166-eca0b4a87c18</t>
  </si>
  <si>
    <t>2017-04-30T12:08:21</t>
  </si>
  <si>
    <t>d8f05a60-43c5-4201-ad8a-93967600ef97</t>
  </si>
  <si>
    <t>2017-04-30T12:10:05</t>
  </si>
  <si>
    <t>4232911e-ab8b-4673-b4e6-e4c446fae76b</t>
  </si>
  <si>
    <t>2017-04-30T12:14:16</t>
  </si>
  <si>
    <t>5ec9b760-6209-4f86-b46f-012a449403f8</t>
  </si>
  <si>
    <t>2017-04-30T12:15:20</t>
  </si>
  <si>
    <t>b843e8bf-9381-470c-a77b-df34f2cf41e2</t>
  </si>
  <si>
    <t>2017-04-30T12:16:22</t>
  </si>
  <si>
    <t>8f3803f9-6b8a-4b3e-bc22-8dcb3f974f57</t>
  </si>
  <si>
    <t>2017-04-30T12:17:28</t>
  </si>
  <si>
    <t>0bdaf35e-fc5b-44d7-8005-96f26b6402b4</t>
  </si>
  <si>
    <t>2017-04-30T12:18:32</t>
  </si>
  <si>
    <t>0f5f4371-0dc0-4db4-ab75-042d6ca979fc</t>
  </si>
  <si>
    <t>2017-04-30T12:19:30</t>
  </si>
  <si>
    <t>5a75a513-3be8-4a81-801b-8a559b991b98</t>
  </si>
  <si>
    <t>2017-04-30T12:20:44</t>
  </si>
  <si>
    <t>c9a43ee9-6de2-4ea1-b114-fc029dff557d</t>
  </si>
  <si>
    <t>2017-04-30T12:21:59</t>
  </si>
  <si>
    <t>6428cda7-d682-4d79-b957-c422ef5b9ffb</t>
  </si>
  <si>
    <t>2017-04-30T12:23:50</t>
  </si>
  <si>
    <t>40c30f31-148f-4c01-8944-0cbf18d7f62a</t>
  </si>
  <si>
    <t>2017-04-30T12:24:50</t>
  </si>
  <si>
    <t>c81c18a0-3565-46f9-bde9-7ec575d4ad35</t>
  </si>
  <si>
    <t>2017-04-30T12:25:50</t>
  </si>
  <si>
    <t>9a020ace-3ba2-49e1-9506-cba75b224a76</t>
  </si>
  <si>
    <t>2017-04-30T12:27:14</t>
  </si>
  <si>
    <t>916d14f3-68ca-4cff-9e39-d0f9cd992052</t>
  </si>
  <si>
    <t>2017-04-30T12:29:19</t>
  </si>
  <si>
    <t>a4db6eef-fa12-4345-b2e9-7f3f4d3ce7ed</t>
  </si>
  <si>
    <t>2017-04-30T12:30:14</t>
  </si>
  <si>
    <t>a6e6697f-8263-4c3c-ac8e-0c1d866b75db</t>
  </si>
  <si>
    <t>2017-04-30T12:31:08</t>
  </si>
  <si>
    <t>f9a3d587-42ed-460d-9f03-b50f098b52fe</t>
  </si>
  <si>
    <t>2017-04-30T12:32:10</t>
  </si>
  <si>
    <t>41bb51f9-fab4-4ae1-a2b2-fe577ca48320</t>
  </si>
  <si>
    <t>2017-04-30T12:33:04</t>
  </si>
  <si>
    <t>7e41e06d-781f-4359-a5e2-84af77ca91ce</t>
  </si>
  <si>
    <t>2017-04-30T12:39:25</t>
  </si>
  <si>
    <t>43607009-1c36-426f-9861-56b65ee21a94</t>
  </si>
  <si>
    <t>2017-04-30T12:40:21</t>
  </si>
  <si>
    <t>60533e9b-4125-4b8f-93fd-4e734f004957</t>
  </si>
  <si>
    <t>2017-04-30T12:42:53</t>
  </si>
  <si>
    <t>46fde395-75e9-4c35-b6e8-001c3917afd1</t>
  </si>
  <si>
    <t>2017-04-30T12:44:22</t>
  </si>
  <si>
    <t>1523d76b-2613-4057-8c02-77c37123543c</t>
  </si>
  <si>
    <t>2017-04-30T12:46:03</t>
  </si>
  <si>
    <t>d6384dab-666b-432b-9168-8d0a99bd0f34</t>
  </si>
  <si>
    <t>2017-04-30T12:46:57</t>
  </si>
  <si>
    <t>a90623e9-36c2-4847-bcea-daf6fe8e12f3</t>
  </si>
  <si>
    <t>2017-04-30T12:48:17</t>
  </si>
  <si>
    <t>afbea637-e846-4f86-97e7-684019dab99e</t>
  </si>
  <si>
    <t>2017-04-30T12:49:18</t>
  </si>
  <si>
    <t>488f258e-d659-4491-b676-a79b3c1b3792</t>
  </si>
  <si>
    <t>2017-04-30T12:50:08</t>
  </si>
  <si>
    <t>4bfe3e89-1ae8-468d-9bf2-66683bd5aafb</t>
  </si>
  <si>
    <t>2017-04-30T12:51:09</t>
  </si>
  <si>
    <t>bd756686-9f16-4110-a173-a77f79fea04a</t>
  </si>
  <si>
    <t>2017-04-30T12:52:38</t>
  </si>
  <si>
    <t>e6f65336-868f-4025-b538-ce6d56da0332</t>
  </si>
  <si>
    <t>2017-04-30T12:53:42</t>
  </si>
  <si>
    <t>7a93c5f1-b14d-4d54-b9c3-e3f8b82861e2</t>
  </si>
  <si>
    <t>2017-04-30T12:54:36</t>
  </si>
  <si>
    <t>286782f8-9d7b-42cc-90e6-8e0f55bf1b64</t>
  </si>
  <si>
    <t>2017-04-30T12:55:30</t>
  </si>
  <si>
    <t>4f571b8e-474e-43f4-a8aa-8ab77058a91b</t>
  </si>
  <si>
    <t>2017-04-30T12:57:20</t>
  </si>
  <si>
    <t>67ab4b3f-ff2d-4796-acd3-c67c67079fc6</t>
  </si>
  <si>
    <t>2017-04-30T12:58:10</t>
  </si>
  <si>
    <t>f81aad31-7711-4673-870c-6369251f4611</t>
  </si>
  <si>
    <t>2017-04-30T12:59:09</t>
  </si>
  <si>
    <t xml:space="preserve"> Middle School Certificate (Ninth Grade)</t>
  </si>
  <si>
    <t>c0b259b4-ad67-4194-af58-7241688d9617</t>
  </si>
  <si>
    <t>2017-04-30T13:00:50</t>
  </si>
  <si>
    <t>f0d996c8-b160-4822-9694-fbde5e737273</t>
  </si>
  <si>
    <t>2017-04-30T13:02:12</t>
  </si>
  <si>
    <t>a6876db9-dba1-49a6-abbc-157f67b7a7dc</t>
  </si>
  <si>
    <t>2017-04-30T13:11:15</t>
  </si>
  <si>
    <t>f61e7c94-df0f-44aa-b903-dee396cdece8</t>
  </si>
  <si>
    <t>2017-04-30T13:12:45</t>
  </si>
  <si>
    <t>716f54f5-1992-4d20-a49a-b796d90b96a3</t>
  </si>
  <si>
    <t>2017-04-30T13:13:54</t>
  </si>
  <si>
    <t xml:space="preserve"> Donâ€™t have money to study  Married/Have to take care of familyDo not have the necessary paperwork</t>
  </si>
  <si>
    <t>8e3695c3-3cf3-496b-b9ee-ec5f32f62b29</t>
  </si>
  <si>
    <t>2017-04-30T13:15:05</t>
  </si>
  <si>
    <t>7e7145a9-5954-4ee0-a8c6-3f74dbc812df</t>
  </si>
  <si>
    <t>2017-04-30T13:17:14</t>
  </si>
  <si>
    <t xml:space="preserve"> Donâ€™t have money to study  Was not able to get into a college  Married/Have to take care of familyDo not have the necessary paperwork</t>
  </si>
  <si>
    <t>88297895-29db-4e9f-bc77-bc76e22a7bce</t>
  </si>
  <si>
    <t>2017-04-30T13:18:36</t>
  </si>
  <si>
    <t>f60f21dc-b108-4bc0-ac46-a419c601725e</t>
  </si>
  <si>
    <t>2017-04-30T13:20:13</t>
  </si>
  <si>
    <t>a3107b72-4e90-4e4e-b63d-5474b79ec6f1</t>
  </si>
  <si>
    <t>2017-04-30T13:21:22</t>
  </si>
  <si>
    <t>d393c68e-fa9c-4879-98e6-f667a10e06f2</t>
  </si>
  <si>
    <t>2017-04-30T13:22:41</t>
  </si>
  <si>
    <t xml:space="preserve">Gypsum Works
</t>
  </si>
  <si>
    <t>33e19682-a698-4546-a305-f47fff7a78e9</t>
  </si>
  <si>
    <t>2017-04-30T13:23:43</t>
  </si>
  <si>
    <t>066a0291-d8d5-4fe7-be21-693a1fd59968</t>
  </si>
  <si>
    <t>2017-04-30T13:24:43</t>
  </si>
  <si>
    <t>dbd75af7-9b8e-477d-b549-b22ca12d5a2f</t>
  </si>
  <si>
    <t>2017-04-30T13:26:07</t>
  </si>
  <si>
    <t>5fa77ab7-ebbc-4768-a69e-603b44cba11a</t>
  </si>
  <si>
    <t>2017-04-30T13:27:21</t>
  </si>
  <si>
    <t xml:space="preserve"> Donâ€™t have money to study  Married/Have to take care of family  Did not graduate from high school</t>
  </si>
  <si>
    <t>78537954-020a-4674-b583-42c7113b7f91</t>
  </si>
  <si>
    <t>2017-04-30T13:28:51</t>
  </si>
  <si>
    <t>e90331df-801e-4f73-ae61-5b673153dd9e</t>
  </si>
  <si>
    <t>2017-04-30T13:30:14</t>
  </si>
  <si>
    <t xml:space="preserve"> Donâ€™t have money to study  Was not able to get into a collegeDo not have the necessary paperwork  Did not graduate from high school</t>
  </si>
  <si>
    <t>Ù…- Useful but not as good as going to university  - Too difficult to study alone - Difficult to access</t>
  </si>
  <si>
    <t>33d9ab4a-3f25-43be-b493-4d51ea3b0bfe</t>
  </si>
  <si>
    <t>2017-04-30T13:31:37</t>
  </si>
  <si>
    <t>6f7792a4-c233-4f0e-8ea4-803d4e2daf3d</t>
  </si>
  <si>
    <t>2017-04-30T13:32:46</t>
  </si>
  <si>
    <t>Cinema and TV</t>
  </si>
  <si>
    <t xml:space="preserve">  waiting period for the results of the trade-off</t>
  </si>
  <si>
    <t>PHOTOFRAPHY</t>
  </si>
  <si>
    <t>243624e9-bb0f-4a85-949e-b74a73060be6</t>
  </si>
  <si>
    <t>2017-04-30T13:35:37</t>
  </si>
  <si>
    <t>0f3fb262-2339-4d1a-b2f5-e1e237cc48db</t>
  </si>
  <si>
    <t>2017-04-30T13:36:54</t>
  </si>
  <si>
    <t>ELECTRONICS AND medicine devices</t>
  </si>
  <si>
    <t>By a site that must be made by OPC</t>
  </si>
  <si>
    <t>80c3c63b-354e-48eb-b7dc-1b31c9ecc5cc</t>
  </si>
  <si>
    <t>2017-04-30T13:39:34</t>
  </si>
  <si>
    <t>silver industries</t>
  </si>
  <si>
    <t>73980988-40e9-40ff-b54c-6f87ec80f755</t>
  </si>
  <si>
    <t>2017-04-30T16:22:04</t>
  </si>
  <si>
    <t>9733f2e1-0c2e-433d-b17b-b8995e43f29e</t>
  </si>
  <si>
    <t>2017-04-30T16:23:27</t>
  </si>
  <si>
    <t>8454452f-b0e9-42c0-9baf-eb687d442bed</t>
  </si>
  <si>
    <t>2017-04-30T16:24:56</t>
  </si>
  <si>
    <t>c82f5f3d-3f3e-4154-aa80-a1dceaaba4c9</t>
  </si>
  <si>
    <t>2017-04-30T16:26:30</t>
  </si>
  <si>
    <t xml:space="preserve"> Was not able to get into a college  Married/Have to take care of family  Did not graduate from high school</t>
  </si>
  <si>
    <t>944da419-752d-4178-86d4-ccaddca28d0c</t>
  </si>
  <si>
    <t>2017-04-30T16:28:14</t>
  </si>
  <si>
    <t>Pottery</t>
  </si>
  <si>
    <t>d7f9d182-65c9-4d29-aed5-9ff2faacb762</t>
  </si>
  <si>
    <t>2017-04-30T16:30:22</t>
  </si>
  <si>
    <t>67a89914-a471-4a6c-96c7-e06e1f4deece</t>
  </si>
  <si>
    <t>2017-04-30T16:31:44</t>
  </si>
  <si>
    <t xml:space="preserve"> Married/Have to take care of familyDo not have the necessary paperwork  Did not graduate from high school</t>
  </si>
  <si>
    <t>9f9f20e4-8b5f-4256-9193-701ba11df366</t>
  </si>
  <si>
    <t>2017-04-30T16:33:00</t>
  </si>
  <si>
    <t>95ce5bce-dc7a-477e-9427-30652849075a</t>
  </si>
  <si>
    <t>2017-04-30T16:34:11</t>
  </si>
  <si>
    <t>a261ec70-a29f-4d5a-b323-888aa7177f8f</t>
  </si>
  <si>
    <t>2017-04-30T16:35:20</t>
  </si>
  <si>
    <t>8c4d99bd-ae1f-4de2-b37e-28f48f9ce2c3</t>
  </si>
  <si>
    <t>2017-04-30T16:36:31</t>
  </si>
  <si>
    <t>27d505f8-d86e-46ab-baba-3dc2e5a7854d</t>
  </si>
  <si>
    <t>2017-04-30T16:37:30</t>
  </si>
  <si>
    <t>clothes decoration</t>
  </si>
  <si>
    <t>9229aa9e-e199-4659-864a-93cc069d89a2</t>
  </si>
  <si>
    <t>2017-04-30T16:40:01</t>
  </si>
  <si>
    <t xml:space="preserve">The wooden mosaic
</t>
  </si>
  <si>
    <t>1cde56a3-3ffd-43e2-a1be-0e541f078c61</t>
  </si>
  <si>
    <t>2017-04-30T16:41:18</t>
  </si>
  <si>
    <t>3f1d6ab7-0648-4bfd-b0da-43070aff5ebd</t>
  </si>
  <si>
    <t>2017-04-30T16:42:33</t>
  </si>
  <si>
    <t>33fdcc7a-5569-4426-9b2a-cfabe6c5402c</t>
  </si>
  <si>
    <t>2017-04-30T16:43:40</t>
  </si>
  <si>
    <t xml:space="preserve">Wool and embroidery works
</t>
  </si>
  <si>
    <t>d94f0ce8-e7f9-4ad0-9510-e2e18795d17a</t>
  </si>
  <si>
    <t>2017-04-30T16:45:09</t>
  </si>
  <si>
    <t>056c903f-6577-4d33-9036-58d3a37a08f1</t>
  </si>
  <si>
    <t>2017-04-30T16:46:21</t>
  </si>
  <si>
    <t>1eea3aca-e704-48df-a1d2-fc4ee5294e00</t>
  </si>
  <si>
    <t>2017-04-30T16:47:33</t>
  </si>
  <si>
    <t>f2396a65-8c37-4fc7-9e1e-30129e4ad0e4</t>
  </si>
  <si>
    <t>2017-04-30T16:48:59</t>
  </si>
  <si>
    <t>3f55b810-8a1f-466b-975f-ba4b63ee7d70</t>
  </si>
  <si>
    <t>2017-04-30T17:09:35</t>
  </si>
  <si>
    <t>26bba48e-a952-4cc4-af7b-316ccf2ce5b4</t>
  </si>
  <si>
    <t>2017-04-30T17:10:55</t>
  </si>
  <si>
    <t>f326a9fa-d5c1-4fd7-ac1b-e9bce29f3054</t>
  </si>
  <si>
    <t>2017-04-30T17:12:09</t>
  </si>
  <si>
    <t>f28e8c05-3c0f-45d5-a5cb-05f90d1edd7e</t>
  </si>
  <si>
    <t>2017-04-30T17:13:35</t>
  </si>
  <si>
    <t>8b148397-ff4c-45c3-b761-c51d3951d109</t>
  </si>
  <si>
    <t>2017-04-30T17:14:48</t>
  </si>
  <si>
    <t>3b1eae86-5777-44f7-97ba-5e6062d9ce5c</t>
  </si>
  <si>
    <t>2017-04-30T17:16:03</t>
  </si>
  <si>
    <t>b4d73bf4-995b-46cc-8e97-3076f042b75e</t>
  </si>
  <si>
    <t>2017-04-30T17:17:20</t>
  </si>
  <si>
    <t>a8f7ca91-20c4-41de-ba88-2238f913b909</t>
  </si>
  <si>
    <t>2017-04-30T17:18:27</t>
  </si>
  <si>
    <t>c9eed7c3-ef84-4677-ba17-e6d6a06ae4b8</t>
  </si>
  <si>
    <t>2017-04-30T17:19:34</t>
  </si>
  <si>
    <t>d83b5a0e-d55f-40ff-bfe1-d1a5d13de3a0</t>
  </si>
  <si>
    <t>2017-04-30T17:20:43</t>
  </si>
  <si>
    <t>furniture mobilia</t>
  </si>
  <si>
    <t>20319087-cf08-43a5-bd02-ea4855fef88a</t>
  </si>
  <si>
    <t>2017-04-30T17:22:12</t>
  </si>
  <si>
    <t>0969ba21-a040-4084-a701-fa86cfee8172</t>
  </si>
  <si>
    <t>2017-04-30T17:23:32</t>
  </si>
  <si>
    <t>9559fcf0-15db-421f-91f9-5b9a6a13987f</t>
  </si>
  <si>
    <t>2017-04-30T17:24:51</t>
  </si>
  <si>
    <t>9ebac886-83d6-49da-a0c0-b375caf99729</t>
  </si>
  <si>
    <t>2017-04-30T17:26:21</t>
  </si>
  <si>
    <t>8220df7e-afd9-45b2-ae5c-60fb33ae2527</t>
  </si>
  <si>
    <t>2017-04-30T17:27:38</t>
  </si>
  <si>
    <t>aac40b1c-c538-469c-babc-451a6808c295</t>
  </si>
  <si>
    <t>2017-04-30T17:28:52</t>
  </si>
  <si>
    <t>e654d1df-86f2-4884-8fa8-cbadc44a63d7</t>
  </si>
  <si>
    <t>2017-04-30T17:30:13</t>
  </si>
  <si>
    <t>339eebb9-fb30-498a-b1b4-ad555aa269d6</t>
  </si>
  <si>
    <t>2017-04-30T17:31:33</t>
  </si>
  <si>
    <t>Lathing</t>
  </si>
  <si>
    <t>71af62e9-2cdb-40ba-88d9-f26eaa76740d</t>
  </si>
  <si>
    <t>2017-04-30T17:32:43</t>
  </si>
  <si>
    <t>359915f4-ae28-493f-a996-0c4ac1ef6e50</t>
  </si>
  <si>
    <t>2017-04-30T17:33:50</t>
  </si>
  <si>
    <t>Because of Work and some universities require YOS certificate</t>
  </si>
  <si>
    <t xml:space="preserve">fashion design </t>
  </si>
  <si>
    <t>19d72436-5479-4395-89bc-a8aaf20e7d6a</t>
  </si>
  <si>
    <t>2017-04-30T17:41:04</t>
  </si>
  <si>
    <t>8b7cac1b-6ee9-49c0-a862-a96dec8c538d</t>
  </si>
  <si>
    <t>2017-04-30T17:42:31</t>
  </si>
  <si>
    <t>02af2bdc-8781-4bc3-9660-ada48782d4c7</t>
  </si>
  <si>
    <t>2017-04-30T17:43:38</t>
  </si>
  <si>
    <t>0121912b-77ba-46a4-bc97-3c9d177da0df</t>
  </si>
  <si>
    <t>2017-04-30T17:44:42</t>
  </si>
  <si>
    <t xml:space="preserve"> Donâ€™t have money to study  Was not able to get into a college   Other:</t>
  </si>
  <si>
    <t>693b94af-3de2-41ea-b41f-0ece0baa2f94</t>
  </si>
  <si>
    <t>2017-04-30T17:45:57</t>
  </si>
  <si>
    <t>373e0c85-c111-4138-9290-6e0d1ed353b5</t>
  </si>
  <si>
    <t>2017-04-30T17:46:51</t>
  </si>
  <si>
    <t>2199df1b-c37e-4016-b3ae-1b8ece28d08f</t>
  </si>
  <si>
    <t>2017-04-30T17:47:54</t>
  </si>
  <si>
    <t>ee329ee3-1b1f-487a-aa24-c7e11e13afd8</t>
  </si>
  <si>
    <t>2017-04-30T17:49:34</t>
  </si>
  <si>
    <t>Anesthesia</t>
  </si>
  <si>
    <t>6aed92b6-c73c-49a9-9856-f02eda6c65be</t>
  </si>
  <si>
    <t>2017-04-30T17:51:47</t>
  </si>
  <si>
    <t>33d7ade6-3255-4b27-9314-73a8d8015750</t>
  </si>
  <si>
    <t>2017-04-30T17:52:57</t>
  </si>
  <si>
    <t>58cb397f-9cfb-4a08-b5ac-2f2fea672c96</t>
  </si>
  <si>
    <t>2017-04-30T17:54:15</t>
  </si>
  <si>
    <t>Whatsapp</t>
  </si>
  <si>
    <t>007ffe3a-db3a-4c42-b307-5bf4ef1d5867</t>
  </si>
  <si>
    <t>2017-04-30T17:55:46</t>
  </si>
  <si>
    <t>ba48a87a-2ae9-4052-b946-c7734941bbd3</t>
  </si>
  <si>
    <t>2017-04-30T17:57:10</t>
  </si>
  <si>
    <t>c8240f46-8691-4eb5-a6f9-e881ef2acd5b</t>
  </si>
  <si>
    <t>2017-04-30T18:01:38</t>
  </si>
  <si>
    <t>0e54b600-77e9-48d1-9a32-33afe4bf1269</t>
  </si>
  <si>
    <t>2017-04-30T18:03:41</t>
  </si>
  <si>
    <t>22ea9a1d-b911-4500-b38c-7d57c9e41d1c</t>
  </si>
  <si>
    <t>2017-04-30T18:05:53</t>
  </si>
  <si>
    <t xml:space="preserve"> Donâ€™t have money to study  Married/Have to take care of family  Did not graduate from high school  Too old</t>
  </si>
  <si>
    <t>7a9c2884-9f87-4c15-88bb-0ca0f6179129</t>
  </si>
  <si>
    <t>2017-04-30T18:07:50</t>
  </si>
  <si>
    <t>useful but less opporunities</t>
  </si>
  <si>
    <t>a7f5c2ac-dc90-4f76-91f3-99c229778a1c</t>
  </si>
  <si>
    <t>2017-04-30T18:10:12</t>
  </si>
  <si>
    <t>11a35881-9161-489e-9107-7d07645d02c7</t>
  </si>
  <si>
    <t>2017-04-30T18:11:35</t>
  </si>
  <si>
    <t>electronic energy</t>
  </si>
  <si>
    <t>bc27281d-9556-4b35-bb4c-ebccbfaba63e</t>
  </si>
  <si>
    <t>2017-04-30T18:13:02</t>
  </si>
  <si>
    <t>93906a38-7bfc-49c9-9c5e-a8ad4b753903</t>
  </si>
  <si>
    <t>2017-04-30T18:21:38</t>
  </si>
  <si>
    <t>91a8e468-0090-4123-a23d-a46c35deb42c</t>
  </si>
  <si>
    <t>2017-04-30T18:22:32</t>
  </si>
  <si>
    <t>ef28f98c-580f-40f4-9ccb-3d40e352a060</t>
  </si>
  <si>
    <t>2017-04-30T18:23:23</t>
  </si>
  <si>
    <t>158966dd-5071-4a4b-bf51-502f2aa74577</t>
  </si>
  <si>
    <t>2017-04-30T18:24:20</t>
  </si>
  <si>
    <t>8510e809-3066-4c73-89c1-30e98fcf382b</t>
  </si>
  <si>
    <t>2017-04-30T18:25:13</t>
  </si>
  <si>
    <t>b0988f8d-db39-47cb-b3a7-a25bd1e217ad</t>
  </si>
  <si>
    <t>2017-04-30T18:26:02</t>
  </si>
  <si>
    <t>Design</t>
  </si>
  <si>
    <t>509bc4d9-62e5-4d05-b10b-e31454b2055a</t>
  </si>
  <si>
    <t>2017-04-30T18:27:14</t>
  </si>
  <si>
    <t>f4558f9c-21c5-4314-ad52-8da22b9004a5</t>
  </si>
  <si>
    <t>2017-04-30T18:28:01</t>
  </si>
  <si>
    <t>be4e34b4-ac35-46b4-b1e8-c29558fd5de5</t>
  </si>
  <si>
    <t>2017-04-30T18:28:55</t>
  </si>
  <si>
    <t>6ccb44eb-f5d8-4458-9312-33ea4d3136e2</t>
  </si>
  <si>
    <t>2017-04-30T18:29:42</t>
  </si>
  <si>
    <t>7cc45649-a17a-46b2-9bb3-f5ed60ae97d3</t>
  </si>
  <si>
    <t>2017-04-30T18:30:46</t>
  </si>
  <si>
    <t>a421b1a3-5b8b-4b66-a596-24a8acb72a78</t>
  </si>
  <si>
    <t>2017-04-30T18:31:50</t>
  </si>
  <si>
    <t>1d482444-fdb2-42a5-bddb-178413c4a7d5</t>
  </si>
  <si>
    <t>2017-04-30T18:32:44</t>
  </si>
  <si>
    <t>28e46882-9b8f-4e85-8234-e9873efbc786</t>
  </si>
  <si>
    <t>2017-04-30T18:33:27</t>
  </si>
  <si>
    <t>37b53828-fa50-4a97-a944-2846dc890298</t>
  </si>
  <si>
    <t>2017-04-30T18:34:21</t>
  </si>
  <si>
    <t>a461ae46-332f-4c2b-ba4c-df149e3f7853</t>
  </si>
  <si>
    <t>2017-04-30T18:35:17</t>
  </si>
  <si>
    <t>c2add027-3098-4740-b651-4eb08cb23376</t>
  </si>
  <si>
    <t>2017-04-30T18:36:03</t>
  </si>
  <si>
    <t>01a32784-a4bd-4bf7-a5e3-aac9260b3539</t>
  </si>
  <si>
    <t>2017-04-30T18:36:58</t>
  </si>
  <si>
    <t>372d4296-f6e4-4395-9c25-49da9530460f</t>
  </si>
  <si>
    <t>2017-04-30T18:37:53</t>
  </si>
  <si>
    <t>Sociology- History</t>
  </si>
  <si>
    <t>f9b13d33-3934-4c15-b371-9e6c28e16f2a</t>
  </si>
  <si>
    <t>2017-04-30T18:39:11</t>
  </si>
  <si>
    <t xml:space="preserve">Biology </t>
  </si>
  <si>
    <t>c0c24416-7dde-449e-8d9d-b12ab548a923</t>
  </si>
  <si>
    <t>2017-04-30T18:43:40</t>
  </si>
  <si>
    <t>Natural Sciences Biology</t>
  </si>
  <si>
    <t xml:space="preserve">Medical Laboratory Work
</t>
  </si>
  <si>
    <t>TurkiyeBurslari</t>
  </si>
  <si>
    <t>4b156685-dc13-4640-b425-a2f41fa0edeb</t>
  </si>
  <si>
    <t>2017-04-30T18:46:15</t>
  </si>
  <si>
    <t>Medical Laboratory Work</t>
  </si>
  <si>
    <t>4abd278d-414f-451d-a8cd-b9f3de491222</t>
  </si>
  <si>
    <t>2017-04-30T18:47:49</t>
  </si>
  <si>
    <t>b9a1a8d9-5606-4a7d-ab4a-9b3fbc743523</t>
  </si>
  <si>
    <t>2017-04-30T18:49:13</t>
  </si>
  <si>
    <t>Engineering biotechnology</t>
  </si>
  <si>
    <t>3e60af93-8b4d-44c1-84c5-ec05788749ff</t>
  </si>
  <si>
    <t>2017-04-30T18:50:53</t>
  </si>
  <si>
    <t>45166a50-d088-46ca-95e9-c43c1961110c</t>
  </si>
  <si>
    <t>2017-04-30T18:51:50</t>
  </si>
  <si>
    <t>96a3632d-e71e-497d-baf6-d674024675ef</t>
  </si>
  <si>
    <t>2017-04-30T18:53:11</t>
  </si>
  <si>
    <t>b8d9c10e-9db0-44a6-845c-45a341c056a0</t>
  </si>
  <si>
    <t>2017-04-30T18:54:34</t>
  </si>
  <si>
    <t>c6f32e7a-e450-4597-a4a7-762a03fd3fab</t>
  </si>
  <si>
    <t>2017-04-30T18:55:56</t>
  </si>
  <si>
    <t>17b76fd5-e744-4a18-805a-6b6e1f678868</t>
  </si>
  <si>
    <t>2017-04-30T18:57:58</t>
  </si>
  <si>
    <t>fff5e342-fce0-4c0f-9d81-7cd9a7784165</t>
  </si>
  <si>
    <t>2017-04-30T19:00:07</t>
  </si>
  <si>
    <t>64fff6b4-8511-46f1-b4e4-938c029ea7e7</t>
  </si>
  <si>
    <t>2017-04-30T19:03:34</t>
  </si>
  <si>
    <t>a16e50ab-b0d3-408d-ab4a-30788ee274b0</t>
  </si>
  <si>
    <t>2017-04-30T19:04:41</t>
  </si>
  <si>
    <t>sience engineering</t>
  </si>
  <si>
    <t>d5d101fe-57b0-4289-a28e-e53d428df5a9</t>
  </si>
  <si>
    <t>2017-04-30T19:06:13</t>
  </si>
  <si>
    <t>goods trade</t>
  </si>
  <si>
    <t>ba207cb3-3fc6-4c52-949a-860125f3908e</t>
  </si>
  <si>
    <t>2017-04-30T19:07:54</t>
  </si>
  <si>
    <t>e18afb98-2e54-4c95-9442-e71ade6dc0a2</t>
  </si>
  <si>
    <t>2017-04-30T19:08:58</t>
  </si>
  <si>
    <t>b9b8999b-1a83-469b-9fda-220f5bb5c4e4</t>
  </si>
  <si>
    <t>2017-04-30T19:09:58</t>
  </si>
  <si>
    <t>8ec45f93-0b2d-47ca-970a-35f3a2db1f33</t>
  </si>
  <si>
    <t>2017-04-30T19:10:46</t>
  </si>
  <si>
    <t>1de1c972-81fb-4237-93f2-6f1523440fc2</t>
  </si>
  <si>
    <t>2017-04-30T19:11:56</t>
  </si>
  <si>
    <t>18f971d9-df78-4814-b446-a063867a7dab</t>
  </si>
  <si>
    <t>2017-04-30T19:12:56</t>
  </si>
  <si>
    <t>3ee0e04b-8d14-44ce-a209-05fb688aaace</t>
  </si>
  <si>
    <t>2017-06-24T10:51:48</t>
  </si>
  <si>
    <t>25690d5b-af18-40da-be7f-24e1b865ced8</t>
  </si>
  <si>
    <t>2017-06-24T10:54:29</t>
  </si>
  <si>
    <t>e331cc17-9317-49e4-a262-84a3c39bcf28</t>
  </si>
  <si>
    <t>2017-06-24T10:56:40</t>
  </si>
  <si>
    <t>83a496ec-0a7c-446f-8c9a-8cbe93aa3540</t>
  </si>
  <si>
    <t>2017-06-24T10:59:00</t>
  </si>
  <si>
    <t>fdc210f1-83f4-4117-bf2c-2c73bcf33bad</t>
  </si>
  <si>
    <t>2017-06-24T11:00:44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</si>
</sst>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1002"/>
  <sheetViews>
    <sheetView tabSelected="1" workbookViewId="0"/>
  </sheetViews>
  <sheetFormatPr defaultRowHeight="15"/>
  <sheetData>
    <row r="1" spans="1:98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</row>
    <row r="2" spans="1:98">
      <c r="A2">
        <v>1</v>
      </c>
      <c r="B2" t="s">
        <v>97</v>
      </c>
      <c r="C2">
        <v>20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U2" t="s">
        <v>103</v>
      </c>
      <c r="AG2" t="s">
        <v>104</v>
      </c>
      <c r="AH2" t="s">
        <v>105</v>
      </c>
      <c r="AI2">
        <v>0</v>
      </c>
      <c r="AJ2">
        <v>1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BA2" t="s">
        <v>106</v>
      </c>
      <c r="BB2" t="e">
        <f ca="1">- Useful but _xludf.not as good as a regular degree</f>
        <v>#NAME?</v>
      </c>
      <c r="BD2" t="e">
        <f ca="1">- I am _xludf.not interested in vocational education</f>
        <v>#NAME?</v>
      </c>
      <c r="BE2">
        <v>1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N2" t="s">
        <v>106</v>
      </c>
      <c r="BQ2" t="e">
        <f ca="1">- Do _xludf.not _xludf.count towards a recognized qualification</f>
        <v>#NAME?</v>
      </c>
      <c r="BR2">
        <v>0</v>
      </c>
      <c r="BS2">
        <v>1</v>
      </c>
      <c r="BT2">
        <v>0</v>
      </c>
      <c r="BU2">
        <v>0</v>
      </c>
      <c r="BV2">
        <v>0</v>
      </c>
      <c r="BW2">
        <v>0</v>
      </c>
      <c r="BX2" t="s">
        <v>107</v>
      </c>
      <c r="BY2" t="e">
        <f ca="1">- Useful but _xludf.not as good as going to university</f>
        <v>#NAME?</v>
      </c>
      <c r="BZ2">
        <v>1</v>
      </c>
      <c r="CA2">
        <v>0</v>
      </c>
      <c r="CB2">
        <v>0</v>
      </c>
      <c r="CC2">
        <v>0</v>
      </c>
      <c r="CD2">
        <v>0</v>
      </c>
      <c r="CE2" t="e">
        <f ca="1">- Facebook groups/pages  - Friends</f>
        <v>#NAME?</v>
      </c>
      <c r="CF2">
        <v>1</v>
      </c>
      <c r="CG2">
        <v>0</v>
      </c>
      <c r="CH2">
        <v>0</v>
      </c>
      <c r="CI2">
        <v>0</v>
      </c>
      <c r="CJ2">
        <v>0</v>
      </c>
      <c r="CK2">
        <v>1</v>
      </c>
      <c r="CL2">
        <v>0</v>
      </c>
      <c r="CN2" t="s">
        <v>108</v>
      </c>
      <c r="CO2" t="s">
        <v>109</v>
      </c>
      <c r="CP2" t="s">
        <v>110</v>
      </c>
      <c r="CQ2">
        <v>3163922</v>
      </c>
      <c r="CR2" t="s">
        <v>111</v>
      </c>
      <c r="CS2" t="s">
        <v>112</v>
      </c>
      <c r="CT2">
        <v>1</v>
      </c>
    </row>
    <row r="3" spans="1:98">
      <c r="A3">
        <v>2</v>
      </c>
      <c r="B3" t="s">
        <v>97</v>
      </c>
      <c r="C3">
        <v>24</v>
      </c>
      <c r="D3" t="s">
        <v>98</v>
      </c>
      <c r="E3" t="s">
        <v>99</v>
      </c>
      <c r="F3" t="s">
        <v>100</v>
      </c>
      <c r="G3" t="s">
        <v>113</v>
      </c>
      <c r="J3" t="s">
        <v>114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0</v>
      </c>
      <c r="R3">
        <v>0</v>
      </c>
      <c r="X3" t="s">
        <v>115</v>
      </c>
      <c r="Y3">
        <v>0</v>
      </c>
      <c r="Z3">
        <v>0</v>
      </c>
      <c r="AA3">
        <v>0</v>
      </c>
      <c r="AB3">
        <v>1</v>
      </c>
      <c r="AC3">
        <v>0</v>
      </c>
      <c r="AD3">
        <v>0</v>
      </c>
      <c r="AE3">
        <v>0</v>
      </c>
      <c r="AG3" t="s">
        <v>116</v>
      </c>
      <c r="AH3" t="s">
        <v>117</v>
      </c>
      <c r="AI3">
        <v>0</v>
      </c>
      <c r="AJ3">
        <v>1</v>
      </c>
      <c r="AK3">
        <v>0</v>
      </c>
      <c r="AL3">
        <v>0</v>
      </c>
      <c r="AM3">
        <v>1</v>
      </c>
      <c r="AN3">
        <v>0</v>
      </c>
      <c r="AO3">
        <v>0</v>
      </c>
      <c r="AP3">
        <v>0</v>
      </c>
      <c r="BA3" t="s">
        <v>106</v>
      </c>
      <c r="BB3" t="e">
        <f ca="1">- Useful but _xludf.not as good as a regular degree</f>
        <v>#NAME?</v>
      </c>
      <c r="BD3" t="e">
        <f ca="1">- I am _xludf.not interested in vocational education</f>
        <v>#NAME?</v>
      </c>
      <c r="BE3">
        <v>1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N3" t="s">
        <v>106</v>
      </c>
      <c r="BQ3" t="e">
        <f ca="1">- Do _xludf.not _xludf.count towards a recognized qualification</f>
        <v>#NAME?</v>
      </c>
      <c r="BR3">
        <v>0</v>
      </c>
      <c r="BS3">
        <v>1</v>
      </c>
      <c r="BT3">
        <v>0</v>
      </c>
      <c r="BU3">
        <v>0</v>
      </c>
      <c r="BV3">
        <v>0</v>
      </c>
      <c r="BW3">
        <v>0</v>
      </c>
      <c r="BX3" t="s">
        <v>107</v>
      </c>
      <c r="BY3" t="e">
        <f ca="1">- _xludf.not worth the _xludf.time _xludf.or money spent on it</f>
        <v>#NAME?</v>
      </c>
      <c r="BZ3">
        <v>0</v>
      </c>
      <c r="CA3">
        <v>1</v>
      </c>
      <c r="CB3">
        <v>0</v>
      </c>
      <c r="CC3">
        <v>0</v>
      </c>
      <c r="CD3">
        <v>0</v>
      </c>
      <c r="CE3" t="e">
        <f ca="1">- Facebook groups/pages DUBARAH</f>
        <v>#NAME?</v>
      </c>
      <c r="CF3">
        <v>0</v>
      </c>
      <c r="CG3">
        <v>1</v>
      </c>
      <c r="CH3">
        <v>0</v>
      </c>
      <c r="CI3">
        <v>0</v>
      </c>
      <c r="CJ3">
        <v>0</v>
      </c>
      <c r="CK3">
        <v>1</v>
      </c>
      <c r="CL3">
        <v>0</v>
      </c>
      <c r="CN3" t="s">
        <v>108</v>
      </c>
      <c r="CO3" t="s">
        <v>109</v>
      </c>
      <c r="CP3" t="s">
        <v>110</v>
      </c>
      <c r="CQ3">
        <v>3163916</v>
      </c>
      <c r="CR3" t="s">
        <v>118</v>
      </c>
      <c r="CS3" t="s">
        <v>119</v>
      </c>
      <c r="CT3">
        <v>2</v>
      </c>
    </row>
    <row r="4" spans="1:98">
      <c r="A4">
        <v>3</v>
      </c>
      <c r="B4" t="s">
        <v>97</v>
      </c>
      <c r="C4">
        <v>18</v>
      </c>
      <c r="D4" t="s">
        <v>98</v>
      </c>
      <c r="E4" t="s">
        <v>99</v>
      </c>
      <c r="F4" t="s">
        <v>120</v>
      </c>
      <c r="G4" t="s">
        <v>113</v>
      </c>
      <c r="J4" t="s">
        <v>121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T4" t="s">
        <v>122</v>
      </c>
      <c r="X4" t="s">
        <v>123</v>
      </c>
      <c r="Y4">
        <v>0</v>
      </c>
      <c r="Z4">
        <v>1</v>
      </c>
      <c r="AA4">
        <v>0</v>
      </c>
      <c r="AB4">
        <v>1</v>
      </c>
      <c r="AC4">
        <v>0</v>
      </c>
      <c r="AD4">
        <v>0</v>
      </c>
      <c r="AE4">
        <v>0</v>
      </c>
      <c r="AG4" t="s">
        <v>124</v>
      </c>
      <c r="AH4" t="s">
        <v>125</v>
      </c>
      <c r="AI4">
        <v>1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R4" t="s">
        <v>106</v>
      </c>
      <c r="AS4" t="s">
        <v>121</v>
      </c>
      <c r="AT4">
        <v>0</v>
      </c>
      <c r="AU4">
        <v>0</v>
      </c>
      <c r="AV4">
        <v>0</v>
      </c>
      <c r="AW4">
        <v>0</v>
      </c>
      <c r="AX4">
        <v>0</v>
      </c>
      <c r="AY4">
        <v>1</v>
      </c>
      <c r="AZ4" t="s">
        <v>126</v>
      </c>
      <c r="BA4" t="s">
        <v>127</v>
      </c>
      <c r="BB4" t="e">
        <f ca="1">- Very Useful _xludf.and provides a job opportunity _xludf.right away.</f>
        <v>#NAME?</v>
      </c>
      <c r="BD4" t="s">
        <v>121</v>
      </c>
      <c r="BE4">
        <v>0</v>
      </c>
      <c r="BF4">
        <v>1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 t="s">
        <v>128</v>
      </c>
      <c r="BN4" t="s">
        <v>106</v>
      </c>
      <c r="BQ4" t="e">
        <f ca="1">- Cannot afford the courses</f>
        <v>#NAME?</v>
      </c>
      <c r="BR4">
        <v>0</v>
      </c>
      <c r="BS4">
        <v>0</v>
      </c>
      <c r="BT4">
        <v>0</v>
      </c>
      <c r="BU4">
        <v>0</v>
      </c>
      <c r="BV4">
        <v>1</v>
      </c>
      <c r="BW4">
        <v>0</v>
      </c>
      <c r="BX4" t="s">
        <v>107</v>
      </c>
      <c r="BY4" t="e">
        <f ca="1">- Very Useful, as good as a regular degree</f>
        <v>#NAME?</v>
      </c>
      <c r="BZ4">
        <v>0</v>
      </c>
      <c r="CA4">
        <v>0</v>
      </c>
      <c r="CB4">
        <v>1</v>
      </c>
      <c r="CC4">
        <v>0</v>
      </c>
      <c r="CD4">
        <v>0</v>
      </c>
      <c r="CE4" t="e">
        <f ca="1">- Facebook groups/pages  - Friends</f>
        <v>#NAME?</v>
      </c>
      <c r="CF4">
        <v>1</v>
      </c>
      <c r="CG4">
        <v>0</v>
      </c>
      <c r="CH4">
        <v>0</v>
      </c>
      <c r="CI4">
        <v>0</v>
      </c>
      <c r="CJ4">
        <v>0</v>
      </c>
      <c r="CK4">
        <v>1</v>
      </c>
      <c r="CL4">
        <v>0</v>
      </c>
      <c r="CN4" t="s">
        <v>108</v>
      </c>
      <c r="CO4" t="s">
        <v>109</v>
      </c>
      <c r="CP4" t="s">
        <v>110</v>
      </c>
      <c r="CQ4">
        <v>3163747</v>
      </c>
      <c r="CR4" t="s">
        <v>129</v>
      </c>
      <c r="CS4" t="s">
        <v>130</v>
      </c>
      <c r="CT4">
        <v>3</v>
      </c>
    </row>
    <row r="5" spans="1:98">
      <c r="A5">
        <v>4</v>
      </c>
      <c r="B5" t="s">
        <v>131</v>
      </c>
      <c r="C5">
        <v>23</v>
      </c>
      <c r="D5" t="s">
        <v>98</v>
      </c>
      <c r="E5" t="s">
        <v>99</v>
      </c>
      <c r="F5" t="s">
        <v>100</v>
      </c>
      <c r="G5" t="s">
        <v>113</v>
      </c>
      <c r="J5" t="s">
        <v>132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1</v>
      </c>
      <c r="R5">
        <v>0</v>
      </c>
      <c r="X5" t="s">
        <v>115</v>
      </c>
      <c r="Y5">
        <v>0</v>
      </c>
      <c r="Z5">
        <v>0</v>
      </c>
      <c r="AA5">
        <v>0</v>
      </c>
      <c r="AB5">
        <v>1</v>
      </c>
      <c r="AC5">
        <v>0</v>
      </c>
      <c r="AD5">
        <v>0</v>
      </c>
      <c r="AE5">
        <v>0</v>
      </c>
      <c r="AG5" t="s">
        <v>104</v>
      </c>
      <c r="AH5" t="s">
        <v>105</v>
      </c>
      <c r="AI5">
        <v>0</v>
      </c>
      <c r="AJ5">
        <v>1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BA5" t="s">
        <v>106</v>
      </c>
      <c r="BB5" t="e">
        <f ca="1">- Useful but _xludf.not as good as a regular degree</f>
        <v>#NAME?</v>
      </c>
      <c r="BD5" t="e">
        <f ca="1">- Project Management / Accountancy</f>
        <v>#NAME?</v>
      </c>
      <c r="BE5">
        <v>0</v>
      </c>
      <c r="BF5">
        <v>0</v>
      </c>
      <c r="BG5">
        <v>1</v>
      </c>
      <c r="BH5">
        <v>0</v>
      </c>
      <c r="BI5">
        <v>0</v>
      </c>
      <c r="BJ5">
        <v>0</v>
      </c>
      <c r="BK5">
        <v>0</v>
      </c>
      <c r="BL5">
        <v>0</v>
      </c>
      <c r="BN5" t="s">
        <v>106</v>
      </c>
      <c r="BQ5" t="e">
        <f ca="1">- No internet connection / computer</f>
        <v>#NAME?</v>
      </c>
      <c r="BR5">
        <v>0</v>
      </c>
      <c r="BS5">
        <v>0</v>
      </c>
      <c r="BT5">
        <v>1</v>
      </c>
      <c r="BU5">
        <v>0</v>
      </c>
      <c r="BV5">
        <v>0</v>
      </c>
      <c r="BW5">
        <v>0</v>
      </c>
      <c r="BX5" t="s">
        <v>107</v>
      </c>
      <c r="BY5" t="e">
        <f ca="1">- Very Useful, as good as a regular degree</f>
        <v>#NAME?</v>
      </c>
      <c r="BZ5">
        <v>0</v>
      </c>
      <c r="CA5">
        <v>0</v>
      </c>
      <c r="CB5">
        <v>1</v>
      </c>
      <c r="CC5">
        <v>0</v>
      </c>
      <c r="CD5">
        <v>0</v>
      </c>
      <c r="CE5" t="e">
        <f ca="1">- Facebook groups/pages  - Twitter - Friends</f>
        <v>#NAME?</v>
      </c>
      <c r="CF5">
        <v>1</v>
      </c>
      <c r="CG5">
        <v>0</v>
      </c>
      <c r="CH5">
        <v>0</v>
      </c>
      <c r="CI5">
        <v>0</v>
      </c>
      <c r="CJ5">
        <v>1</v>
      </c>
      <c r="CK5">
        <v>1</v>
      </c>
      <c r="CL5">
        <v>0</v>
      </c>
      <c r="CN5" t="s">
        <v>108</v>
      </c>
      <c r="CO5" t="s">
        <v>109</v>
      </c>
      <c r="CP5" t="s">
        <v>110</v>
      </c>
      <c r="CQ5">
        <v>3228026</v>
      </c>
      <c r="CR5" t="s">
        <v>133</v>
      </c>
      <c r="CS5" t="s">
        <v>134</v>
      </c>
      <c r="CT5">
        <v>4</v>
      </c>
    </row>
    <row r="6" spans="1:98">
      <c r="A6">
        <v>5</v>
      </c>
      <c r="B6" t="s">
        <v>135</v>
      </c>
      <c r="C6">
        <v>26</v>
      </c>
      <c r="D6" t="s">
        <v>98</v>
      </c>
      <c r="E6" t="s">
        <v>99</v>
      </c>
      <c r="F6" t="s">
        <v>136</v>
      </c>
      <c r="G6" t="s">
        <v>113</v>
      </c>
      <c r="J6" t="s">
        <v>137</v>
      </c>
      <c r="K6">
        <v>0</v>
      </c>
      <c r="L6">
        <v>0</v>
      </c>
      <c r="M6">
        <v>0</v>
      </c>
      <c r="N6">
        <v>1</v>
      </c>
      <c r="O6">
        <v>0</v>
      </c>
      <c r="P6">
        <v>1</v>
      </c>
      <c r="Q6">
        <v>0</v>
      </c>
      <c r="R6">
        <v>0</v>
      </c>
      <c r="X6" t="s">
        <v>138</v>
      </c>
      <c r="Y6">
        <v>0</v>
      </c>
      <c r="Z6">
        <v>0</v>
      </c>
      <c r="AA6">
        <v>0</v>
      </c>
      <c r="AB6">
        <v>1</v>
      </c>
      <c r="AC6">
        <v>0</v>
      </c>
      <c r="AD6">
        <v>1</v>
      </c>
      <c r="AE6">
        <v>0</v>
      </c>
      <c r="AG6" t="s">
        <v>124</v>
      </c>
      <c r="AH6" t="s">
        <v>125</v>
      </c>
      <c r="AI6">
        <v>1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R6" t="s">
        <v>106</v>
      </c>
      <c r="AS6" t="e">
        <f ca="1">- Donâ€™t have family in Syria to _xludf.help me - School, college _xludf.or directorate out of service</f>
        <v>#NAME?</v>
      </c>
      <c r="AT6">
        <v>1</v>
      </c>
      <c r="AU6">
        <v>0</v>
      </c>
      <c r="AV6">
        <v>0</v>
      </c>
      <c r="AW6">
        <v>1</v>
      </c>
      <c r="AX6">
        <v>0</v>
      </c>
      <c r="AY6">
        <v>0</v>
      </c>
      <c r="BA6" t="s">
        <v>106</v>
      </c>
      <c r="BB6" t="e">
        <f ca="1">- Very Useful _xludf.and provides a job opportunity _xludf.right away.</f>
        <v>#NAME?</v>
      </c>
      <c r="BD6" t="e">
        <f ca="1">- Project Management / Accountancy</f>
        <v>#NAME?</v>
      </c>
      <c r="BE6">
        <v>0</v>
      </c>
      <c r="BF6">
        <v>0</v>
      </c>
      <c r="BG6">
        <v>1</v>
      </c>
      <c r="BH6">
        <v>0</v>
      </c>
      <c r="BI6">
        <v>0</v>
      </c>
      <c r="BJ6">
        <v>0</v>
      </c>
      <c r="BK6">
        <v>0</v>
      </c>
      <c r="BL6">
        <v>0</v>
      </c>
      <c r="BN6" t="s">
        <v>106</v>
      </c>
      <c r="BQ6" t="e">
        <f ca="1">- _xludf.not available in _xludf.Arabic - Cannot afford the courses</f>
        <v>#NAME?</v>
      </c>
      <c r="BR6">
        <v>0</v>
      </c>
      <c r="BS6">
        <v>0</v>
      </c>
      <c r="BT6">
        <v>0</v>
      </c>
      <c r="BU6">
        <v>0</v>
      </c>
      <c r="BV6">
        <v>1</v>
      </c>
      <c r="BW6">
        <v>1</v>
      </c>
      <c r="BX6" t="s">
        <v>107</v>
      </c>
      <c r="BY6" t="s">
        <v>139</v>
      </c>
      <c r="BZ6">
        <v>1</v>
      </c>
      <c r="CA6">
        <v>0</v>
      </c>
      <c r="CB6">
        <v>0</v>
      </c>
      <c r="CC6">
        <v>0</v>
      </c>
      <c r="CD6">
        <v>1</v>
      </c>
      <c r="CE6" t="e">
        <f ca="1">- Friends - Teachers</f>
        <v>#NAME?</v>
      </c>
      <c r="CF6">
        <v>1</v>
      </c>
      <c r="CG6">
        <v>0</v>
      </c>
      <c r="CH6">
        <v>1</v>
      </c>
      <c r="CI6">
        <v>0</v>
      </c>
      <c r="CJ6">
        <v>0</v>
      </c>
      <c r="CK6">
        <v>0</v>
      </c>
      <c r="CL6">
        <v>0</v>
      </c>
      <c r="CN6" t="s">
        <v>108</v>
      </c>
      <c r="CO6" t="s">
        <v>109</v>
      </c>
      <c r="CP6" t="s">
        <v>110</v>
      </c>
      <c r="CQ6">
        <v>3326960</v>
      </c>
      <c r="CR6" t="s">
        <v>140</v>
      </c>
      <c r="CS6" t="s">
        <v>141</v>
      </c>
      <c r="CT6">
        <v>5</v>
      </c>
    </row>
    <row r="7" spans="1:98">
      <c r="A7">
        <v>6</v>
      </c>
      <c r="B7" t="s">
        <v>131</v>
      </c>
      <c r="C7">
        <v>20</v>
      </c>
      <c r="D7" t="s">
        <v>98</v>
      </c>
      <c r="E7" t="s">
        <v>142</v>
      </c>
      <c r="F7" t="s">
        <v>100</v>
      </c>
      <c r="G7" t="s">
        <v>113</v>
      </c>
      <c r="J7" t="s">
        <v>132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1</v>
      </c>
      <c r="R7">
        <v>0</v>
      </c>
      <c r="X7" t="s">
        <v>143</v>
      </c>
      <c r="Y7">
        <v>1</v>
      </c>
      <c r="Z7">
        <v>0</v>
      </c>
      <c r="AA7">
        <v>0</v>
      </c>
      <c r="AB7">
        <v>0</v>
      </c>
      <c r="AC7">
        <v>0</v>
      </c>
      <c r="AD7">
        <v>0</v>
      </c>
      <c r="AE7">
        <v>1</v>
      </c>
      <c r="AF7" t="s">
        <v>144</v>
      </c>
      <c r="AG7" t="s">
        <v>124</v>
      </c>
      <c r="AH7" t="s">
        <v>125</v>
      </c>
      <c r="AI7">
        <v>1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R7" t="s">
        <v>106</v>
      </c>
      <c r="AS7" t="e">
        <f ca="1">- Retrieving papers is expensive _xludf.now _xludf.and I Do _xludf.not have the money - have to go in person but can _xludf.not go _xludf.for security reasons</f>
        <v>#NAME?</v>
      </c>
      <c r="AT7">
        <v>0</v>
      </c>
      <c r="AU7">
        <v>1</v>
      </c>
      <c r="AV7">
        <v>0</v>
      </c>
      <c r="AW7">
        <v>0</v>
      </c>
      <c r="AX7">
        <v>1</v>
      </c>
      <c r="AY7">
        <v>0</v>
      </c>
      <c r="BA7" t="s">
        <v>106</v>
      </c>
      <c r="BB7" t="s">
        <v>121</v>
      </c>
      <c r="BC7" t="e">
        <f ca="1">- Cannot contact public servants _xludf.or Teachers - Donâ€™t have family in Syria to _xludf.help me - have to go in person but can _xludf.not go _xludf.for security reasons</f>
        <v>#NAME?</v>
      </c>
      <c r="BD7" t="s">
        <v>121</v>
      </c>
      <c r="BE7">
        <v>0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 t="s">
        <v>145</v>
      </c>
      <c r="BN7" t="s">
        <v>106</v>
      </c>
      <c r="BQ7" t="e">
        <f ca="1">- No internet connection / computer - Cannot afford the courses</f>
        <v>#NAME?</v>
      </c>
      <c r="BR7">
        <v>0</v>
      </c>
      <c r="BS7">
        <v>0</v>
      </c>
      <c r="BT7">
        <v>1</v>
      </c>
      <c r="BU7">
        <v>0</v>
      </c>
      <c r="BV7">
        <v>1</v>
      </c>
      <c r="BW7">
        <v>0</v>
      </c>
      <c r="BX7" t="s">
        <v>107</v>
      </c>
      <c r="BY7" t="e">
        <f ca="1">- Useful but _xludf.not as good as going to university  - Difficult to access</f>
        <v>#NAME?</v>
      </c>
      <c r="BZ7">
        <v>1</v>
      </c>
      <c r="CA7">
        <v>0</v>
      </c>
      <c r="CB7">
        <v>0</v>
      </c>
      <c r="CC7">
        <v>1</v>
      </c>
      <c r="CD7">
        <v>0</v>
      </c>
      <c r="CE7" t="e">
        <f ca="1">- Facebook groups/pages  - Friends</f>
        <v>#NAME?</v>
      </c>
      <c r="CF7">
        <v>1</v>
      </c>
      <c r="CG7">
        <v>0</v>
      </c>
      <c r="CH7">
        <v>0</v>
      </c>
      <c r="CI7">
        <v>0</v>
      </c>
      <c r="CJ7">
        <v>0</v>
      </c>
      <c r="CK7">
        <v>1</v>
      </c>
      <c r="CL7">
        <v>0</v>
      </c>
      <c r="CN7" t="s">
        <v>108</v>
      </c>
      <c r="CO7" t="s">
        <v>109</v>
      </c>
      <c r="CP7" t="s">
        <v>110</v>
      </c>
      <c r="CQ7">
        <v>3238886</v>
      </c>
      <c r="CR7" t="s">
        <v>146</v>
      </c>
      <c r="CS7" t="s">
        <v>147</v>
      </c>
      <c r="CT7">
        <v>6</v>
      </c>
    </row>
    <row r="8" spans="1:98">
      <c r="A8">
        <v>7</v>
      </c>
      <c r="B8" t="s">
        <v>131</v>
      </c>
      <c r="C8">
        <v>21</v>
      </c>
      <c r="D8" t="s">
        <v>148</v>
      </c>
      <c r="E8" t="s">
        <v>99</v>
      </c>
      <c r="F8" t="s">
        <v>149</v>
      </c>
      <c r="G8" t="s">
        <v>113</v>
      </c>
      <c r="J8" t="s">
        <v>150</v>
      </c>
      <c r="K8">
        <v>0</v>
      </c>
      <c r="L8">
        <v>0</v>
      </c>
      <c r="M8">
        <v>0</v>
      </c>
      <c r="N8">
        <v>1</v>
      </c>
      <c r="O8">
        <v>0</v>
      </c>
      <c r="P8">
        <v>0</v>
      </c>
      <c r="Q8">
        <v>0</v>
      </c>
      <c r="R8">
        <v>1</v>
      </c>
      <c r="X8" t="s">
        <v>151</v>
      </c>
      <c r="Y8">
        <v>0</v>
      </c>
      <c r="Z8">
        <v>0</v>
      </c>
      <c r="AA8">
        <v>0</v>
      </c>
      <c r="AB8">
        <v>1</v>
      </c>
      <c r="AC8">
        <v>1</v>
      </c>
      <c r="AD8">
        <v>0</v>
      </c>
      <c r="AE8">
        <v>0</v>
      </c>
      <c r="AG8" t="s">
        <v>124</v>
      </c>
      <c r="AH8" t="s">
        <v>152</v>
      </c>
      <c r="AI8">
        <v>0</v>
      </c>
      <c r="AJ8">
        <v>0</v>
      </c>
      <c r="AK8">
        <v>0</v>
      </c>
      <c r="AL8">
        <v>1</v>
      </c>
      <c r="AM8">
        <v>0</v>
      </c>
      <c r="AN8">
        <v>0</v>
      </c>
      <c r="AO8">
        <v>0</v>
      </c>
      <c r="AP8">
        <v>0</v>
      </c>
      <c r="BA8" t="s">
        <v>106</v>
      </c>
      <c r="BB8" t="e">
        <f ca="1">- Very Useful _xludf.and provides a job opportunity _xludf.right away.</f>
        <v>#NAME?</v>
      </c>
      <c r="BD8" t="e">
        <f ca="1">- Project Management / Accountancy   Other</f>
        <v>#NAME?</v>
      </c>
      <c r="BE8">
        <v>0</v>
      </c>
      <c r="BF8">
        <v>1</v>
      </c>
      <c r="BG8">
        <v>1</v>
      </c>
      <c r="BH8">
        <v>0</v>
      </c>
      <c r="BI8">
        <v>0</v>
      </c>
      <c r="BJ8">
        <v>0</v>
      </c>
      <c r="BK8">
        <v>0</v>
      </c>
      <c r="BL8">
        <v>0</v>
      </c>
      <c r="BM8" t="s">
        <v>153</v>
      </c>
      <c r="BN8" t="s">
        <v>106</v>
      </c>
      <c r="BQ8" t="e">
        <f ca="1">- Cannot afford the courses - Donâ€™t know how to _xludf.find/enroll in a suitable program</f>
        <v>#NAME?</v>
      </c>
      <c r="BR8">
        <v>0</v>
      </c>
      <c r="BS8">
        <v>0</v>
      </c>
      <c r="BT8">
        <v>0</v>
      </c>
      <c r="BU8">
        <v>1</v>
      </c>
      <c r="BV8">
        <v>1</v>
      </c>
      <c r="BW8">
        <v>0</v>
      </c>
      <c r="BX8" t="s">
        <v>107</v>
      </c>
      <c r="BY8" t="e">
        <f ca="1">- Very Useful, as good as a regular degree</f>
        <v>#NAME?</v>
      </c>
      <c r="BZ8">
        <v>0</v>
      </c>
      <c r="CA8">
        <v>0</v>
      </c>
      <c r="CB8">
        <v>1</v>
      </c>
      <c r="CC8">
        <v>0</v>
      </c>
      <c r="CD8">
        <v>0</v>
      </c>
      <c r="CE8" t="e">
        <f ca="1">- Facebook groups/pages  - Teachers</f>
        <v>#NAME?</v>
      </c>
      <c r="CF8">
        <v>0</v>
      </c>
      <c r="CG8">
        <v>0</v>
      </c>
      <c r="CH8">
        <v>1</v>
      </c>
      <c r="CI8">
        <v>0</v>
      </c>
      <c r="CJ8">
        <v>0</v>
      </c>
      <c r="CK8">
        <v>1</v>
      </c>
      <c r="CL8">
        <v>0</v>
      </c>
      <c r="CN8" t="s">
        <v>108</v>
      </c>
      <c r="CO8" t="s">
        <v>109</v>
      </c>
      <c r="CP8" t="s">
        <v>110</v>
      </c>
      <c r="CQ8">
        <v>3238878</v>
      </c>
      <c r="CR8" t="s">
        <v>154</v>
      </c>
      <c r="CS8" t="s">
        <v>155</v>
      </c>
      <c r="CT8">
        <v>7</v>
      </c>
    </row>
    <row r="9" spans="1:98">
      <c r="A9">
        <v>8</v>
      </c>
      <c r="B9" t="s">
        <v>131</v>
      </c>
      <c r="C9">
        <v>26</v>
      </c>
      <c r="D9" t="s">
        <v>98</v>
      </c>
      <c r="E9" t="s">
        <v>156</v>
      </c>
      <c r="F9" t="s">
        <v>100</v>
      </c>
      <c r="G9" t="s">
        <v>113</v>
      </c>
      <c r="J9" t="s">
        <v>157</v>
      </c>
      <c r="K9">
        <v>1</v>
      </c>
      <c r="L9">
        <v>0</v>
      </c>
      <c r="M9">
        <v>0</v>
      </c>
      <c r="N9">
        <v>0</v>
      </c>
      <c r="O9">
        <v>1</v>
      </c>
      <c r="P9">
        <v>0</v>
      </c>
      <c r="Q9">
        <v>0</v>
      </c>
      <c r="R9">
        <v>0</v>
      </c>
      <c r="T9" t="s">
        <v>158</v>
      </c>
      <c r="X9" t="s">
        <v>159</v>
      </c>
      <c r="Y9">
        <v>1</v>
      </c>
      <c r="Z9">
        <v>0</v>
      </c>
      <c r="AA9">
        <v>0</v>
      </c>
      <c r="AB9">
        <v>1</v>
      </c>
      <c r="AC9">
        <v>0</v>
      </c>
      <c r="AD9">
        <v>0</v>
      </c>
      <c r="AE9">
        <v>0</v>
      </c>
      <c r="AG9" t="s">
        <v>124</v>
      </c>
      <c r="AH9" t="s">
        <v>125</v>
      </c>
      <c r="AI9">
        <v>1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R9" t="s">
        <v>127</v>
      </c>
      <c r="AS9" t="e">
        <f ca="1">- Cannot contact public servants _xludf.or Teachers - have to go in person but can _xludf.not go _xludf.for security reasons</f>
        <v>#NAME?</v>
      </c>
      <c r="AT9">
        <v>0</v>
      </c>
      <c r="AU9">
        <v>1</v>
      </c>
      <c r="AV9">
        <v>1</v>
      </c>
      <c r="AW9">
        <v>0</v>
      </c>
      <c r="AX9">
        <v>0</v>
      </c>
      <c r="AY9">
        <v>0</v>
      </c>
      <c r="BA9" t="s">
        <v>106</v>
      </c>
      <c r="BB9" t="e">
        <f ca="1">- Useful but _xludf.not as good as a regular degree</f>
        <v>#NAME?</v>
      </c>
      <c r="BD9" t="e">
        <f ca="1">- Project Management / Accountancy - Tourism / Restaurant _xludf.and hotel Management</f>
        <v>#NAME?</v>
      </c>
      <c r="BE9">
        <v>0</v>
      </c>
      <c r="BF9">
        <v>0</v>
      </c>
      <c r="BG9">
        <v>1</v>
      </c>
      <c r="BH9">
        <v>1</v>
      </c>
      <c r="BI9">
        <v>0</v>
      </c>
      <c r="BJ9">
        <v>0</v>
      </c>
      <c r="BK9">
        <v>0</v>
      </c>
      <c r="BL9">
        <v>0</v>
      </c>
      <c r="BN9" t="s">
        <v>106</v>
      </c>
      <c r="BQ9" t="e">
        <f ca="1">- No internet connection / computer - Cannot afford the courses</f>
        <v>#NAME?</v>
      </c>
      <c r="BR9">
        <v>0</v>
      </c>
      <c r="BS9">
        <v>0</v>
      </c>
      <c r="BT9">
        <v>1</v>
      </c>
      <c r="BU9">
        <v>0</v>
      </c>
      <c r="BV9">
        <v>1</v>
      </c>
      <c r="BW9">
        <v>0</v>
      </c>
      <c r="BX9" t="s">
        <v>107</v>
      </c>
      <c r="BY9" t="e">
        <f ca="1">- Useful but _xludf.not as good as going to university  - Difficult to access</f>
        <v>#NAME?</v>
      </c>
      <c r="BZ9">
        <v>1</v>
      </c>
      <c r="CA9">
        <v>0</v>
      </c>
      <c r="CB9">
        <v>0</v>
      </c>
      <c r="CC9">
        <v>1</v>
      </c>
      <c r="CD9">
        <v>0</v>
      </c>
      <c r="CE9" t="e">
        <f ca="1">- Facebook groups/pages  - Friends</f>
        <v>#NAME?</v>
      </c>
      <c r="CF9">
        <v>1</v>
      </c>
      <c r="CG9">
        <v>0</v>
      </c>
      <c r="CH9">
        <v>0</v>
      </c>
      <c r="CI9">
        <v>0</v>
      </c>
      <c r="CJ9">
        <v>0</v>
      </c>
      <c r="CK9">
        <v>1</v>
      </c>
      <c r="CL9">
        <v>0</v>
      </c>
      <c r="CN9" t="s">
        <v>108</v>
      </c>
      <c r="CO9" t="s">
        <v>109</v>
      </c>
      <c r="CP9" t="s">
        <v>110</v>
      </c>
      <c r="CQ9">
        <v>3238874</v>
      </c>
      <c r="CR9" t="s">
        <v>160</v>
      </c>
      <c r="CS9" t="s">
        <v>161</v>
      </c>
      <c r="CT9">
        <v>8</v>
      </c>
    </row>
    <row r="10" spans="1:98">
      <c r="A10">
        <v>9</v>
      </c>
      <c r="B10" t="s">
        <v>131</v>
      </c>
      <c r="C10">
        <v>23</v>
      </c>
      <c r="D10" t="s">
        <v>98</v>
      </c>
      <c r="E10" t="s">
        <v>156</v>
      </c>
      <c r="F10" t="s">
        <v>149</v>
      </c>
      <c r="G10" t="s">
        <v>101</v>
      </c>
      <c r="H10" t="s">
        <v>102</v>
      </c>
      <c r="U10" t="s">
        <v>162</v>
      </c>
      <c r="AG10" t="s">
        <v>104</v>
      </c>
      <c r="AH10" t="s">
        <v>105</v>
      </c>
      <c r="AI10">
        <v>0</v>
      </c>
      <c r="AJ10">
        <v>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BA10" t="s">
        <v>106</v>
      </c>
      <c r="BB10" t="e">
        <f ca="1">- Very Useful _xludf.and provides a job opportunity _xludf.right away.</f>
        <v>#NAME?</v>
      </c>
      <c r="BD10" t="e">
        <f ca="1">- Mechanics _xludf.and machinery  Other</f>
        <v>#NAME?</v>
      </c>
      <c r="BE10">
        <v>0</v>
      </c>
      <c r="BF10">
        <v>1</v>
      </c>
      <c r="BG10">
        <v>0</v>
      </c>
      <c r="BH10">
        <v>0</v>
      </c>
      <c r="BI10">
        <v>0</v>
      </c>
      <c r="BJ10">
        <v>0</v>
      </c>
      <c r="BK10">
        <v>1</v>
      </c>
      <c r="BL10">
        <v>0</v>
      </c>
      <c r="BM10" t="s">
        <v>163</v>
      </c>
      <c r="BN10" t="s">
        <v>106</v>
      </c>
      <c r="BQ10" t="e">
        <f ca="1">- Cannot afford the courses - Donâ€™t know how to _xludf.find/enroll in a suitable program</f>
        <v>#NAME?</v>
      </c>
      <c r="BR10">
        <v>0</v>
      </c>
      <c r="BS10">
        <v>0</v>
      </c>
      <c r="BT10">
        <v>0</v>
      </c>
      <c r="BU10">
        <v>1</v>
      </c>
      <c r="BV10">
        <v>1</v>
      </c>
      <c r="BW10">
        <v>0</v>
      </c>
      <c r="BX10" t="s">
        <v>107</v>
      </c>
      <c r="BY10" t="s">
        <v>139</v>
      </c>
      <c r="BZ10">
        <v>1</v>
      </c>
      <c r="CA10">
        <v>0</v>
      </c>
      <c r="CB10">
        <v>0</v>
      </c>
      <c r="CC10">
        <v>0</v>
      </c>
      <c r="CD10">
        <v>1</v>
      </c>
      <c r="CE10" t="e">
        <f ca="1">- Facebook groups/pages  - Friends</f>
        <v>#NAME?</v>
      </c>
      <c r="CF10">
        <v>1</v>
      </c>
      <c r="CG10">
        <v>0</v>
      </c>
      <c r="CH10">
        <v>0</v>
      </c>
      <c r="CI10">
        <v>0</v>
      </c>
      <c r="CJ10">
        <v>0</v>
      </c>
      <c r="CK10">
        <v>1</v>
      </c>
      <c r="CL10">
        <v>0</v>
      </c>
      <c r="CN10" t="s">
        <v>108</v>
      </c>
      <c r="CO10" t="s">
        <v>109</v>
      </c>
      <c r="CP10" t="s">
        <v>110</v>
      </c>
      <c r="CQ10">
        <v>3238870</v>
      </c>
      <c r="CR10" t="s">
        <v>164</v>
      </c>
      <c r="CS10" t="s">
        <v>165</v>
      </c>
      <c r="CT10">
        <v>9</v>
      </c>
    </row>
    <row r="11" spans="1:98">
      <c r="A11">
        <v>10</v>
      </c>
      <c r="B11" t="s">
        <v>131</v>
      </c>
      <c r="C11">
        <v>22</v>
      </c>
      <c r="D11" t="s">
        <v>98</v>
      </c>
      <c r="E11" t="s">
        <v>166</v>
      </c>
      <c r="F11" t="s">
        <v>136</v>
      </c>
      <c r="G11" t="s">
        <v>113</v>
      </c>
      <c r="J11" t="s">
        <v>167</v>
      </c>
      <c r="K11">
        <v>0</v>
      </c>
      <c r="L11">
        <v>0</v>
      </c>
      <c r="M11">
        <v>0</v>
      </c>
      <c r="N11">
        <v>1</v>
      </c>
      <c r="O11">
        <v>1</v>
      </c>
      <c r="P11">
        <v>0</v>
      </c>
      <c r="Q11">
        <v>0</v>
      </c>
      <c r="R11">
        <v>0</v>
      </c>
      <c r="X11" t="s">
        <v>168</v>
      </c>
      <c r="Y11">
        <v>0</v>
      </c>
      <c r="Z11">
        <v>0</v>
      </c>
      <c r="AA11">
        <v>0</v>
      </c>
      <c r="AB11">
        <v>1</v>
      </c>
      <c r="AC11">
        <v>0</v>
      </c>
      <c r="AD11">
        <v>0</v>
      </c>
      <c r="AE11">
        <v>1</v>
      </c>
      <c r="AF11" t="s">
        <v>144</v>
      </c>
      <c r="AG11" t="s">
        <v>124</v>
      </c>
      <c r="AH11" t="s">
        <v>125</v>
      </c>
      <c r="AI11">
        <v>1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R11" t="s">
        <v>106</v>
      </c>
      <c r="AS11" t="e">
        <f ca="1">- Retrieving papers is expensive _xludf.now _xludf.and I Do _xludf.not have the money - Donâ€™t have family in Syria to _xludf.help me</f>
        <v>#NAME?</v>
      </c>
      <c r="AT11">
        <v>0</v>
      </c>
      <c r="AU11">
        <v>0</v>
      </c>
      <c r="AV11">
        <v>0</v>
      </c>
      <c r="AW11">
        <v>1</v>
      </c>
      <c r="AX11">
        <v>1</v>
      </c>
      <c r="AY11">
        <v>0</v>
      </c>
      <c r="BA11" t="s">
        <v>106</v>
      </c>
      <c r="BB11" t="e">
        <f ca="1">- Very Useful _xludf.and provides a job opportunity _xludf.right away.</f>
        <v>#NAME?</v>
      </c>
      <c r="BD11" t="e">
        <f ca="1">- Construction (builder, carpenter, electrician, blacksmith)   Other</f>
        <v>#NAME?</v>
      </c>
      <c r="BE11">
        <v>0</v>
      </c>
      <c r="BF11">
        <v>1</v>
      </c>
      <c r="BG11">
        <v>0</v>
      </c>
      <c r="BH11">
        <v>0</v>
      </c>
      <c r="BI11">
        <v>0</v>
      </c>
      <c r="BJ11">
        <v>1</v>
      </c>
      <c r="BK11">
        <v>0</v>
      </c>
      <c r="BL11">
        <v>0</v>
      </c>
      <c r="BM11" t="s">
        <v>169</v>
      </c>
      <c r="BN11" t="s">
        <v>106</v>
      </c>
      <c r="BQ11" t="e">
        <f ca="1">- No internet connection / computer - Do _xludf.not _xludf.count towards a recognized qualification</f>
        <v>#NAME?</v>
      </c>
      <c r="BR11">
        <v>0</v>
      </c>
      <c r="BS11">
        <v>1</v>
      </c>
      <c r="BT11">
        <v>1</v>
      </c>
      <c r="BU11">
        <v>0</v>
      </c>
      <c r="BV11">
        <v>0</v>
      </c>
      <c r="BW11">
        <v>0</v>
      </c>
      <c r="BX11" t="s">
        <v>107</v>
      </c>
      <c r="BY11" t="e">
        <f ca="1">- Useful but _xludf.not as good as going to university  - Difficult to access</f>
        <v>#NAME?</v>
      </c>
      <c r="BZ11">
        <v>1</v>
      </c>
      <c r="CA11">
        <v>0</v>
      </c>
      <c r="CB11">
        <v>0</v>
      </c>
      <c r="CC11">
        <v>1</v>
      </c>
      <c r="CD11">
        <v>0</v>
      </c>
      <c r="CE11" t="e">
        <f ca="1">- Facebook groups/pages  - Friends</f>
        <v>#NAME?</v>
      </c>
      <c r="CF11">
        <v>1</v>
      </c>
      <c r="CG11">
        <v>0</v>
      </c>
      <c r="CH11">
        <v>0</v>
      </c>
      <c r="CI11">
        <v>0</v>
      </c>
      <c r="CJ11">
        <v>0</v>
      </c>
      <c r="CK11">
        <v>1</v>
      </c>
      <c r="CL11">
        <v>0</v>
      </c>
      <c r="CN11" t="s">
        <v>108</v>
      </c>
      <c r="CO11" t="s">
        <v>109</v>
      </c>
      <c r="CP11" t="s">
        <v>110</v>
      </c>
      <c r="CQ11">
        <v>3238868</v>
      </c>
      <c r="CR11" t="s">
        <v>170</v>
      </c>
      <c r="CS11" t="s">
        <v>171</v>
      </c>
      <c r="CT11">
        <v>10</v>
      </c>
    </row>
    <row r="12" spans="1:98">
      <c r="A12">
        <v>11</v>
      </c>
      <c r="B12" t="s">
        <v>131</v>
      </c>
      <c r="C12">
        <v>20</v>
      </c>
      <c r="D12" t="s">
        <v>98</v>
      </c>
      <c r="E12" t="s">
        <v>99</v>
      </c>
      <c r="F12" t="s">
        <v>100</v>
      </c>
      <c r="G12" t="s">
        <v>113</v>
      </c>
      <c r="J12" t="s">
        <v>167</v>
      </c>
      <c r="K12">
        <v>0</v>
      </c>
      <c r="L12">
        <v>0</v>
      </c>
      <c r="M12">
        <v>0</v>
      </c>
      <c r="N12">
        <v>1</v>
      </c>
      <c r="O12">
        <v>1</v>
      </c>
      <c r="P12">
        <v>0</v>
      </c>
      <c r="Q12">
        <v>0</v>
      </c>
      <c r="R12">
        <v>0</v>
      </c>
      <c r="X12" t="s">
        <v>151</v>
      </c>
      <c r="Y12">
        <v>0</v>
      </c>
      <c r="Z12">
        <v>0</v>
      </c>
      <c r="AA12">
        <v>0</v>
      </c>
      <c r="AB12">
        <v>1</v>
      </c>
      <c r="AC12">
        <v>1</v>
      </c>
      <c r="AD12">
        <v>0</v>
      </c>
      <c r="AE12">
        <v>0</v>
      </c>
      <c r="AG12" t="s">
        <v>124</v>
      </c>
      <c r="AH12" t="s">
        <v>105</v>
      </c>
      <c r="AI12">
        <v>0</v>
      </c>
      <c r="AJ12">
        <v>1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BA12" t="s">
        <v>106</v>
      </c>
      <c r="BB12" t="e">
        <f ca="1">- Useful but _xludf.not as good as a regular degree</f>
        <v>#NAME?</v>
      </c>
      <c r="BD12" t="e">
        <f ca="1">- Project Management / Accountancy - Tourism / Restaurant _xludf.and hotel Management</f>
        <v>#NAME?</v>
      </c>
      <c r="BE12">
        <v>0</v>
      </c>
      <c r="BF12">
        <v>0</v>
      </c>
      <c r="BG12">
        <v>1</v>
      </c>
      <c r="BH12">
        <v>1</v>
      </c>
      <c r="BI12">
        <v>0</v>
      </c>
      <c r="BJ12">
        <v>0</v>
      </c>
      <c r="BK12">
        <v>0</v>
      </c>
      <c r="BL12">
        <v>0</v>
      </c>
      <c r="BN12" t="s">
        <v>106</v>
      </c>
      <c r="BQ12" t="e">
        <f ca="1">- Cannot afford the courses</f>
        <v>#NAME?</v>
      </c>
      <c r="BR12">
        <v>0</v>
      </c>
      <c r="BS12">
        <v>0</v>
      </c>
      <c r="BT12">
        <v>0</v>
      </c>
      <c r="BU12">
        <v>0</v>
      </c>
      <c r="BV12">
        <v>1</v>
      </c>
      <c r="BW12">
        <v>0</v>
      </c>
      <c r="BX12" t="s">
        <v>107</v>
      </c>
      <c r="BY12" t="s">
        <v>139</v>
      </c>
      <c r="BZ12">
        <v>1</v>
      </c>
      <c r="CA12">
        <v>0</v>
      </c>
      <c r="CB12">
        <v>0</v>
      </c>
      <c r="CC12">
        <v>0</v>
      </c>
      <c r="CD12">
        <v>1</v>
      </c>
      <c r="CE12" t="e">
        <f ca="1">- Friends - Teachers</f>
        <v>#NAME?</v>
      </c>
      <c r="CF12">
        <v>1</v>
      </c>
      <c r="CG12">
        <v>0</v>
      </c>
      <c r="CH12">
        <v>1</v>
      </c>
      <c r="CI12">
        <v>0</v>
      </c>
      <c r="CJ12">
        <v>0</v>
      </c>
      <c r="CK12">
        <v>0</v>
      </c>
      <c r="CL12">
        <v>0</v>
      </c>
      <c r="CN12" t="s">
        <v>108</v>
      </c>
      <c r="CO12" t="s">
        <v>109</v>
      </c>
      <c r="CP12" t="s">
        <v>110</v>
      </c>
      <c r="CQ12">
        <v>3238852</v>
      </c>
      <c r="CR12" t="s">
        <v>172</v>
      </c>
      <c r="CS12" t="s">
        <v>173</v>
      </c>
      <c r="CT12">
        <v>11</v>
      </c>
    </row>
    <row r="13" spans="1:98">
      <c r="A13">
        <v>12</v>
      </c>
      <c r="B13" t="s">
        <v>131</v>
      </c>
      <c r="C13">
        <v>20</v>
      </c>
      <c r="D13" t="s">
        <v>98</v>
      </c>
      <c r="E13" t="s">
        <v>174</v>
      </c>
      <c r="F13" t="s">
        <v>100</v>
      </c>
      <c r="G13" t="s">
        <v>175</v>
      </c>
      <c r="J13" t="s">
        <v>176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1</v>
      </c>
      <c r="X13" t="s">
        <v>168</v>
      </c>
      <c r="Y13">
        <v>0</v>
      </c>
      <c r="Z13">
        <v>0</v>
      </c>
      <c r="AA13">
        <v>0</v>
      </c>
      <c r="AB13">
        <v>1</v>
      </c>
      <c r="AC13">
        <v>0</v>
      </c>
      <c r="AD13">
        <v>0</v>
      </c>
      <c r="AE13">
        <v>1</v>
      </c>
      <c r="AG13" t="s">
        <v>116</v>
      </c>
      <c r="AH13" t="s">
        <v>105</v>
      </c>
      <c r="AI13">
        <v>0</v>
      </c>
      <c r="AJ13">
        <v>1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BA13" t="s">
        <v>106</v>
      </c>
      <c r="BB13" t="e">
        <f ca="1">- Useful but _xludf.not as good as a regular degree</f>
        <v>#NAME?</v>
      </c>
      <c r="BD13" t="e">
        <f ca="1">- I am _xludf.not interested in vocational education</f>
        <v>#NAME?</v>
      </c>
      <c r="BE13">
        <v>1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N13" t="s">
        <v>106</v>
      </c>
      <c r="BQ13" t="e">
        <f ca="1">- _xludf.not available in subjects I want to study - Cannot afford the courses</f>
        <v>#NAME?</v>
      </c>
      <c r="BR13">
        <v>1</v>
      </c>
      <c r="BS13">
        <v>0</v>
      </c>
      <c r="BT13">
        <v>0</v>
      </c>
      <c r="BU13">
        <v>0</v>
      </c>
      <c r="BV13">
        <v>1</v>
      </c>
      <c r="BW13">
        <v>0</v>
      </c>
      <c r="BX13" t="s">
        <v>107</v>
      </c>
      <c r="BY13" t="e">
        <f ca="1">- Useful but _xludf.not as good as going to university</f>
        <v>#NAME?</v>
      </c>
      <c r="BZ13">
        <v>1</v>
      </c>
      <c r="CA13">
        <v>0</v>
      </c>
      <c r="CB13">
        <v>0</v>
      </c>
      <c r="CC13">
        <v>0</v>
      </c>
      <c r="CD13">
        <v>0</v>
      </c>
      <c r="CE13" t="e">
        <f ca="1">- Facebook groups/pages</f>
        <v>#NAME?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0</v>
      </c>
      <c r="CN13" t="s">
        <v>108</v>
      </c>
      <c r="CO13" t="s">
        <v>109</v>
      </c>
      <c r="CP13" t="s">
        <v>110</v>
      </c>
      <c r="CQ13">
        <v>3238842</v>
      </c>
      <c r="CR13" t="s">
        <v>177</v>
      </c>
      <c r="CS13" t="s">
        <v>178</v>
      </c>
      <c r="CT13">
        <v>12</v>
      </c>
    </row>
    <row r="14" spans="1:98">
      <c r="A14">
        <v>13</v>
      </c>
      <c r="B14" t="s">
        <v>131</v>
      </c>
      <c r="C14">
        <v>24</v>
      </c>
      <c r="D14" t="s">
        <v>148</v>
      </c>
      <c r="E14" t="s">
        <v>179</v>
      </c>
      <c r="F14" t="s">
        <v>149</v>
      </c>
      <c r="G14" t="s">
        <v>113</v>
      </c>
      <c r="J14" t="s">
        <v>180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</v>
      </c>
      <c r="X14" t="s">
        <v>159</v>
      </c>
      <c r="Y14">
        <v>1</v>
      </c>
      <c r="Z14">
        <v>0</v>
      </c>
      <c r="AA14">
        <v>0</v>
      </c>
      <c r="AB14">
        <v>1</v>
      </c>
      <c r="AC14">
        <v>0</v>
      </c>
      <c r="AD14">
        <v>0</v>
      </c>
      <c r="AE14">
        <v>0</v>
      </c>
      <c r="AG14" t="s">
        <v>124</v>
      </c>
      <c r="AH14" t="s">
        <v>125</v>
      </c>
      <c r="AI14">
        <v>1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R14" t="s">
        <v>106</v>
      </c>
      <c r="AS14" t="e">
        <f ca="1">- Cannot contact public servants _xludf.or Teachers - Donâ€™t have family in Syria to _xludf.help me</f>
        <v>#NAME?</v>
      </c>
      <c r="AT14">
        <v>0</v>
      </c>
      <c r="AU14">
        <v>0</v>
      </c>
      <c r="AV14">
        <v>1</v>
      </c>
      <c r="AW14">
        <v>1</v>
      </c>
      <c r="AX14">
        <v>0</v>
      </c>
      <c r="AY14">
        <v>0</v>
      </c>
      <c r="BA14" t="s">
        <v>106</v>
      </c>
      <c r="BB14" t="e">
        <f ca="1">- Very Useful _xludf.and provides a job opportunity _xludf.right away.</f>
        <v>#NAME?</v>
      </c>
      <c r="BD14" t="e">
        <f ca="1">- Nursing / medical care</f>
        <v>#NAME?</v>
      </c>
      <c r="BE14">
        <v>0</v>
      </c>
      <c r="BF14">
        <v>0</v>
      </c>
      <c r="BG14">
        <v>0</v>
      </c>
      <c r="BH14">
        <v>0</v>
      </c>
      <c r="BI14">
        <v>1</v>
      </c>
      <c r="BJ14">
        <v>0</v>
      </c>
      <c r="BK14">
        <v>0</v>
      </c>
      <c r="BL14">
        <v>0</v>
      </c>
      <c r="BN14" t="s">
        <v>106</v>
      </c>
      <c r="BQ14" t="e">
        <f ca="1">- No internet connection / computer - Cannot afford the courses</f>
        <v>#NAME?</v>
      </c>
      <c r="BR14">
        <v>0</v>
      </c>
      <c r="BS14">
        <v>0</v>
      </c>
      <c r="BT14">
        <v>1</v>
      </c>
      <c r="BU14">
        <v>0</v>
      </c>
      <c r="BV14">
        <v>1</v>
      </c>
      <c r="BW14">
        <v>0</v>
      </c>
      <c r="BX14" t="s">
        <v>107</v>
      </c>
      <c r="BY14" t="e">
        <f ca="1">- Very Useful, as good as a regular degree</f>
        <v>#NAME?</v>
      </c>
      <c r="BZ14">
        <v>0</v>
      </c>
      <c r="CA14">
        <v>0</v>
      </c>
      <c r="CB14">
        <v>1</v>
      </c>
      <c r="CC14">
        <v>0</v>
      </c>
      <c r="CD14">
        <v>0</v>
      </c>
      <c r="CE14" t="e">
        <f ca="1">- Facebook groups/pages</f>
        <v>#NAME?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1</v>
      </c>
      <c r="CL14">
        <v>0</v>
      </c>
      <c r="CN14" t="s">
        <v>108</v>
      </c>
      <c r="CO14" t="s">
        <v>109</v>
      </c>
      <c r="CP14" t="s">
        <v>110</v>
      </c>
      <c r="CQ14">
        <v>3238823</v>
      </c>
      <c r="CR14" t="s">
        <v>181</v>
      </c>
      <c r="CS14" t="s">
        <v>182</v>
      </c>
      <c r="CT14">
        <v>13</v>
      </c>
    </row>
    <row r="15" spans="1:98">
      <c r="A15">
        <v>14</v>
      </c>
      <c r="B15" t="s">
        <v>131</v>
      </c>
      <c r="C15">
        <v>17</v>
      </c>
      <c r="D15" t="s">
        <v>148</v>
      </c>
      <c r="E15" t="s">
        <v>156</v>
      </c>
      <c r="F15" t="s">
        <v>136</v>
      </c>
      <c r="G15" t="s">
        <v>175</v>
      </c>
      <c r="J15" t="s">
        <v>180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X15" t="s">
        <v>183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1</v>
      </c>
      <c r="AF15" t="s">
        <v>184</v>
      </c>
      <c r="AG15" t="s">
        <v>185</v>
      </c>
      <c r="AH15" t="s">
        <v>105</v>
      </c>
      <c r="AI15">
        <v>0</v>
      </c>
      <c r="AJ15">
        <v>1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BA15" t="s">
        <v>106</v>
      </c>
      <c r="BB15" t="e">
        <f ca="1">- Useful but _xludf.not as good as a regular degree</f>
        <v>#NAME?</v>
      </c>
      <c r="BD15" t="e">
        <f ca="1">- I am _xludf.not interested in vocational education</f>
        <v>#NAME?</v>
      </c>
      <c r="BE15">
        <v>1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N15" t="s">
        <v>106</v>
      </c>
      <c r="BQ15" t="e">
        <f ca="1">- Do _xludf.not _xludf.count towards a recognized qualification - Cannot afford the courses</f>
        <v>#NAME?</v>
      </c>
      <c r="BR15">
        <v>0</v>
      </c>
      <c r="BS15">
        <v>1</v>
      </c>
      <c r="BT15">
        <v>0</v>
      </c>
      <c r="BU15">
        <v>0</v>
      </c>
      <c r="BV15">
        <v>1</v>
      </c>
      <c r="BW15">
        <v>0</v>
      </c>
      <c r="BX15" t="s">
        <v>107</v>
      </c>
      <c r="BY15" t="e">
        <f ca="1">- Useful but _xludf.not as good as going to university</f>
        <v>#NAME?</v>
      </c>
      <c r="BZ15">
        <v>1</v>
      </c>
      <c r="CA15">
        <v>0</v>
      </c>
      <c r="CB15">
        <v>0</v>
      </c>
      <c r="CC15">
        <v>0</v>
      </c>
      <c r="CD15">
        <v>0</v>
      </c>
      <c r="CE15" t="e">
        <f ca="1">- Facebook groups/pages  - Teachers</f>
        <v>#NAME?</v>
      </c>
      <c r="CF15">
        <v>0</v>
      </c>
      <c r="CG15">
        <v>0</v>
      </c>
      <c r="CH15">
        <v>1</v>
      </c>
      <c r="CI15">
        <v>0</v>
      </c>
      <c r="CJ15">
        <v>0</v>
      </c>
      <c r="CK15">
        <v>1</v>
      </c>
      <c r="CL15">
        <v>0</v>
      </c>
      <c r="CN15" t="s">
        <v>108</v>
      </c>
      <c r="CO15" t="s">
        <v>109</v>
      </c>
      <c r="CP15" t="s">
        <v>110</v>
      </c>
      <c r="CQ15">
        <v>3238817</v>
      </c>
      <c r="CR15" t="s">
        <v>186</v>
      </c>
      <c r="CS15" t="s">
        <v>187</v>
      </c>
      <c r="CT15">
        <v>14</v>
      </c>
    </row>
    <row r="16" spans="1:98">
      <c r="A16">
        <v>15</v>
      </c>
      <c r="B16" t="s">
        <v>131</v>
      </c>
      <c r="C16">
        <v>19</v>
      </c>
      <c r="D16" t="s">
        <v>148</v>
      </c>
      <c r="E16" t="s">
        <v>174</v>
      </c>
      <c r="F16" t="s">
        <v>100</v>
      </c>
      <c r="G16" t="s">
        <v>175</v>
      </c>
      <c r="J16" t="s">
        <v>167</v>
      </c>
      <c r="K16">
        <v>0</v>
      </c>
      <c r="L16">
        <v>0</v>
      </c>
      <c r="M16">
        <v>0</v>
      </c>
      <c r="N16">
        <v>1</v>
      </c>
      <c r="O16">
        <v>1</v>
      </c>
      <c r="P16">
        <v>0</v>
      </c>
      <c r="Q16">
        <v>0</v>
      </c>
      <c r="R16">
        <v>0</v>
      </c>
      <c r="X16" t="s">
        <v>151</v>
      </c>
      <c r="Y16">
        <v>0</v>
      </c>
      <c r="Z16">
        <v>0</v>
      </c>
      <c r="AA16">
        <v>0</v>
      </c>
      <c r="AB16">
        <v>1</v>
      </c>
      <c r="AC16">
        <v>1</v>
      </c>
      <c r="AD16">
        <v>0</v>
      </c>
      <c r="AE16">
        <v>0</v>
      </c>
      <c r="AG16" t="s">
        <v>124</v>
      </c>
      <c r="AH16" t="s">
        <v>105</v>
      </c>
      <c r="AI16">
        <v>0</v>
      </c>
      <c r="AJ16">
        <v>1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BA16" t="s">
        <v>106</v>
      </c>
      <c r="BB16" t="e">
        <f ca="1">- Useful but _xludf.not as good as a regular degree</f>
        <v>#NAME?</v>
      </c>
      <c r="BD16" t="e">
        <f ca="1">- I am _xludf.not interested in vocational education</f>
        <v>#NAME?</v>
      </c>
      <c r="BE16">
        <v>1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N16" t="s">
        <v>106</v>
      </c>
      <c r="BQ16" t="e">
        <f ca="1">- _xludf.not available in subjects I want to study - Cannot afford the courses</f>
        <v>#NAME?</v>
      </c>
      <c r="BR16">
        <v>1</v>
      </c>
      <c r="BS16">
        <v>0</v>
      </c>
      <c r="BT16">
        <v>0</v>
      </c>
      <c r="BU16">
        <v>0</v>
      </c>
      <c r="BV16">
        <v>1</v>
      </c>
      <c r="BW16">
        <v>0</v>
      </c>
      <c r="BX16" t="s">
        <v>107</v>
      </c>
      <c r="BY16" t="e">
        <f ca="1">- Useful but _xludf.not as good as going to university  - Difficult to access</f>
        <v>#NAME?</v>
      </c>
      <c r="BZ16">
        <v>1</v>
      </c>
      <c r="CA16">
        <v>0</v>
      </c>
      <c r="CB16">
        <v>0</v>
      </c>
      <c r="CC16">
        <v>1</v>
      </c>
      <c r="CD16">
        <v>0</v>
      </c>
      <c r="CE16" t="e">
        <f ca="1">- Facebook groups/pages  - Friends</f>
        <v>#NAME?</v>
      </c>
      <c r="CF16">
        <v>1</v>
      </c>
      <c r="CG16">
        <v>0</v>
      </c>
      <c r="CH16">
        <v>0</v>
      </c>
      <c r="CI16">
        <v>0</v>
      </c>
      <c r="CJ16">
        <v>0</v>
      </c>
      <c r="CK16">
        <v>1</v>
      </c>
      <c r="CL16">
        <v>0</v>
      </c>
      <c r="CN16" t="s">
        <v>108</v>
      </c>
      <c r="CO16" t="s">
        <v>109</v>
      </c>
      <c r="CP16" t="s">
        <v>110</v>
      </c>
      <c r="CQ16">
        <v>3238816</v>
      </c>
      <c r="CR16" t="s">
        <v>188</v>
      </c>
      <c r="CS16" t="s">
        <v>189</v>
      </c>
      <c r="CT16">
        <v>15</v>
      </c>
    </row>
    <row r="17" spans="1:98">
      <c r="A17">
        <v>16</v>
      </c>
      <c r="B17" t="s">
        <v>131</v>
      </c>
      <c r="C17">
        <v>24</v>
      </c>
      <c r="D17" t="s">
        <v>98</v>
      </c>
      <c r="E17" t="s">
        <v>156</v>
      </c>
      <c r="F17" t="s">
        <v>100</v>
      </c>
      <c r="G17" t="s">
        <v>175</v>
      </c>
      <c r="J17" t="s">
        <v>190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  <c r="R17">
        <v>0</v>
      </c>
      <c r="T17" t="s">
        <v>191</v>
      </c>
      <c r="X17" t="s">
        <v>151</v>
      </c>
      <c r="Y17">
        <v>0</v>
      </c>
      <c r="Z17">
        <v>0</v>
      </c>
      <c r="AA17">
        <v>0</v>
      </c>
      <c r="AB17">
        <v>1</v>
      </c>
      <c r="AC17">
        <v>1</v>
      </c>
      <c r="AD17">
        <v>0</v>
      </c>
      <c r="AE17">
        <v>0</v>
      </c>
      <c r="AG17" t="s">
        <v>116</v>
      </c>
      <c r="AH17" t="s">
        <v>105</v>
      </c>
      <c r="AI17">
        <v>0</v>
      </c>
      <c r="AJ17">
        <v>1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BA17" t="s">
        <v>106</v>
      </c>
      <c r="BB17" t="e">
        <f ca="1">- Useful but _xludf.not as good as a regular degree</f>
        <v>#NAME?</v>
      </c>
      <c r="BD17" t="e">
        <f ca="1">- Construction (builder, carpenter, electrician, blacksmith) - Mechanics _xludf.and machinery- Project Management / Accountancy</f>
        <v>#NAME?</v>
      </c>
      <c r="BE17">
        <v>0</v>
      </c>
      <c r="BF17">
        <v>0</v>
      </c>
      <c r="BG17">
        <v>1</v>
      </c>
      <c r="BH17">
        <v>0</v>
      </c>
      <c r="BI17">
        <v>0</v>
      </c>
      <c r="BJ17">
        <v>1</v>
      </c>
      <c r="BK17">
        <v>1</v>
      </c>
      <c r="BL17">
        <v>0</v>
      </c>
      <c r="BN17" t="s">
        <v>106</v>
      </c>
      <c r="BQ17" t="e">
        <f ca="1">- No internet connection / computer</f>
        <v>#NAME?</v>
      </c>
      <c r="BR17">
        <v>0</v>
      </c>
      <c r="BS17">
        <v>0</v>
      </c>
      <c r="BT17">
        <v>1</v>
      </c>
      <c r="BU17">
        <v>0</v>
      </c>
      <c r="BV17">
        <v>0</v>
      </c>
      <c r="BW17">
        <v>0</v>
      </c>
      <c r="BX17" t="s">
        <v>107</v>
      </c>
      <c r="BY17" t="s">
        <v>139</v>
      </c>
      <c r="BZ17">
        <v>1</v>
      </c>
      <c r="CA17">
        <v>0</v>
      </c>
      <c r="CB17">
        <v>0</v>
      </c>
      <c r="CC17">
        <v>0</v>
      </c>
      <c r="CD17">
        <v>1</v>
      </c>
      <c r="CE17" t="e">
        <f ca="1">- Twitter - Teachers</f>
        <v>#NAME?</v>
      </c>
      <c r="CF17">
        <v>0</v>
      </c>
      <c r="CG17">
        <v>0</v>
      </c>
      <c r="CH17">
        <v>1</v>
      </c>
      <c r="CI17">
        <v>0</v>
      </c>
      <c r="CJ17">
        <v>1</v>
      </c>
      <c r="CK17">
        <v>0</v>
      </c>
      <c r="CL17">
        <v>0</v>
      </c>
      <c r="CN17" t="s">
        <v>108</v>
      </c>
      <c r="CO17" t="s">
        <v>109</v>
      </c>
      <c r="CP17" t="s">
        <v>110</v>
      </c>
      <c r="CQ17">
        <v>3238811</v>
      </c>
      <c r="CR17" t="s">
        <v>192</v>
      </c>
      <c r="CS17" t="s">
        <v>193</v>
      </c>
      <c r="CT17">
        <v>16</v>
      </c>
    </row>
    <row r="18" spans="1:98">
      <c r="A18">
        <v>17</v>
      </c>
      <c r="B18" t="s">
        <v>131</v>
      </c>
      <c r="C18">
        <v>23</v>
      </c>
      <c r="D18" t="s">
        <v>98</v>
      </c>
      <c r="E18" t="s">
        <v>156</v>
      </c>
      <c r="F18" t="s">
        <v>149</v>
      </c>
      <c r="G18" t="s">
        <v>113</v>
      </c>
      <c r="J18" t="s">
        <v>180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</v>
      </c>
      <c r="X18" t="s">
        <v>151</v>
      </c>
      <c r="Y18">
        <v>0</v>
      </c>
      <c r="Z18">
        <v>0</v>
      </c>
      <c r="AA18">
        <v>0</v>
      </c>
      <c r="AB18">
        <v>1</v>
      </c>
      <c r="AC18">
        <v>1</v>
      </c>
      <c r="AD18">
        <v>0</v>
      </c>
      <c r="AE18">
        <v>0</v>
      </c>
      <c r="AG18" t="s">
        <v>124</v>
      </c>
      <c r="AH18" t="s">
        <v>125</v>
      </c>
      <c r="AI18">
        <v>1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R18" t="s">
        <v>106</v>
      </c>
      <c r="AS18" t="e">
        <f ca="1">- Cannot contact public servants _xludf.or Teachers - have to go in person but can _xludf.not go _xludf.for security reasons</f>
        <v>#NAME?</v>
      </c>
      <c r="AT18">
        <v>0</v>
      </c>
      <c r="AU18">
        <v>1</v>
      </c>
      <c r="AV18">
        <v>1</v>
      </c>
      <c r="AW18">
        <v>0</v>
      </c>
      <c r="AX18">
        <v>0</v>
      </c>
      <c r="AY18">
        <v>0</v>
      </c>
      <c r="BA18" t="s">
        <v>106</v>
      </c>
      <c r="BB18" t="e">
        <f ca="1">- Very Useful _xludf.and provides a job opportunity _xludf.right away.</f>
        <v>#NAME?</v>
      </c>
      <c r="BD18" t="e">
        <f ca="1">- Project Management / Accountancy</f>
        <v>#NAME?</v>
      </c>
      <c r="BE18">
        <v>0</v>
      </c>
      <c r="BF18">
        <v>0</v>
      </c>
      <c r="BG18">
        <v>1</v>
      </c>
      <c r="BH18">
        <v>0</v>
      </c>
      <c r="BI18">
        <v>0</v>
      </c>
      <c r="BJ18">
        <v>0</v>
      </c>
      <c r="BK18">
        <v>0</v>
      </c>
      <c r="BL18">
        <v>0</v>
      </c>
      <c r="BN18" t="s">
        <v>106</v>
      </c>
      <c r="BQ18" t="e">
        <f ca="1">- No internet connection / computer - Cannot afford the courses</f>
        <v>#NAME?</v>
      </c>
      <c r="BR18">
        <v>0</v>
      </c>
      <c r="BS18">
        <v>0</v>
      </c>
      <c r="BT18">
        <v>1</v>
      </c>
      <c r="BU18">
        <v>0</v>
      </c>
      <c r="BV18">
        <v>1</v>
      </c>
      <c r="BW18">
        <v>0</v>
      </c>
      <c r="BX18" t="s">
        <v>107</v>
      </c>
      <c r="BY18" t="e">
        <f ca="1">- Very Useful, as good as a regular degree</f>
        <v>#NAME?</v>
      </c>
      <c r="BZ18">
        <v>0</v>
      </c>
      <c r="CA18">
        <v>0</v>
      </c>
      <c r="CB18">
        <v>1</v>
      </c>
      <c r="CC18">
        <v>0</v>
      </c>
      <c r="CD18">
        <v>0</v>
      </c>
      <c r="CE18" t="e">
        <f ca="1">- Facebook groups/pages  - Friends</f>
        <v>#NAME?</v>
      </c>
      <c r="CF18">
        <v>1</v>
      </c>
      <c r="CG18">
        <v>0</v>
      </c>
      <c r="CH18">
        <v>0</v>
      </c>
      <c r="CI18">
        <v>0</v>
      </c>
      <c r="CJ18">
        <v>0</v>
      </c>
      <c r="CK18">
        <v>1</v>
      </c>
      <c r="CL18">
        <v>0</v>
      </c>
      <c r="CN18" t="s">
        <v>108</v>
      </c>
      <c r="CO18" t="s">
        <v>109</v>
      </c>
      <c r="CP18" t="s">
        <v>110</v>
      </c>
      <c r="CQ18">
        <v>3238795</v>
      </c>
      <c r="CR18" t="s">
        <v>194</v>
      </c>
      <c r="CS18" t="s">
        <v>195</v>
      </c>
      <c r="CT18">
        <v>17</v>
      </c>
    </row>
    <row r="19" spans="1:98">
      <c r="A19">
        <v>18</v>
      </c>
      <c r="B19" t="s">
        <v>131</v>
      </c>
      <c r="C19">
        <v>22</v>
      </c>
      <c r="D19" t="s">
        <v>148</v>
      </c>
      <c r="E19" t="s">
        <v>179</v>
      </c>
      <c r="F19" t="s">
        <v>149</v>
      </c>
      <c r="G19" t="s">
        <v>113</v>
      </c>
      <c r="J19" t="s">
        <v>180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1</v>
      </c>
      <c r="X19" t="s">
        <v>159</v>
      </c>
      <c r="Y19">
        <v>1</v>
      </c>
      <c r="Z19">
        <v>0</v>
      </c>
      <c r="AA19">
        <v>0</v>
      </c>
      <c r="AB19">
        <v>1</v>
      </c>
      <c r="AC19">
        <v>0</v>
      </c>
      <c r="AD19">
        <v>0</v>
      </c>
      <c r="AE19">
        <v>0</v>
      </c>
      <c r="AG19" t="s">
        <v>124</v>
      </c>
      <c r="AH19" t="s">
        <v>125</v>
      </c>
      <c r="AI19">
        <v>1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R19" t="s">
        <v>106</v>
      </c>
      <c r="AS19" t="e">
        <f ca="1">- Cannot contact public servants _xludf.or Teachers - Donâ€™t have family in Syria to _xludf.help me</f>
        <v>#NAME?</v>
      </c>
      <c r="AT19">
        <v>0</v>
      </c>
      <c r="AU19">
        <v>0</v>
      </c>
      <c r="AV19">
        <v>1</v>
      </c>
      <c r="AW19">
        <v>1</v>
      </c>
      <c r="AX19">
        <v>0</v>
      </c>
      <c r="AY19">
        <v>0</v>
      </c>
      <c r="BA19" t="s">
        <v>106</v>
      </c>
      <c r="BB19" t="e">
        <f ca="1">- Very Useful _xludf.and provides a job opportunity _xludf.right away.</f>
        <v>#NAME?</v>
      </c>
      <c r="BD19" t="e">
        <f ca="1">- Nursing / medical care</f>
        <v>#NAME?</v>
      </c>
      <c r="BE19">
        <v>0</v>
      </c>
      <c r="BF19">
        <v>0</v>
      </c>
      <c r="BG19">
        <v>0</v>
      </c>
      <c r="BH19">
        <v>0</v>
      </c>
      <c r="BI19">
        <v>1</v>
      </c>
      <c r="BJ19">
        <v>0</v>
      </c>
      <c r="BK19">
        <v>0</v>
      </c>
      <c r="BL19">
        <v>0</v>
      </c>
      <c r="BN19" t="s">
        <v>106</v>
      </c>
      <c r="BQ19" t="e">
        <f ca="1">- Cannot afford the courses - Donâ€™t know how to _xludf.find/enroll in a suitable program</f>
        <v>#NAME?</v>
      </c>
      <c r="BR19">
        <v>0</v>
      </c>
      <c r="BS19">
        <v>0</v>
      </c>
      <c r="BT19">
        <v>0</v>
      </c>
      <c r="BU19">
        <v>1</v>
      </c>
      <c r="BV19">
        <v>1</v>
      </c>
      <c r="BW19">
        <v>0</v>
      </c>
      <c r="BX19" t="s">
        <v>107</v>
      </c>
      <c r="BY19" t="e">
        <f ca="1">- Very Useful, as good as a regular - - Difficult to access</f>
        <v>#NAME?</v>
      </c>
      <c r="BZ19">
        <v>0</v>
      </c>
      <c r="CA19">
        <v>0</v>
      </c>
      <c r="CB19">
        <v>1</v>
      </c>
      <c r="CC19">
        <v>1</v>
      </c>
      <c r="CD19">
        <v>0</v>
      </c>
      <c r="CE19" t="e">
        <f ca="1">- Facebook groups/pages  - Friends</f>
        <v>#NAME?</v>
      </c>
      <c r="CF19">
        <v>1</v>
      </c>
      <c r="CG19">
        <v>0</v>
      </c>
      <c r="CH19">
        <v>0</v>
      </c>
      <c r="CI19">
        <v>0</v>
      </c>
      <c r="CJ19">
        <v>0</v>
      </c>
      <c r="CK19">
        <v>1</v>
      </c>
      <c r="CL19">
        <v>0</v>
      </c>
      <c r="CN19" t="s">
        <v>108</v>
      </c>
      <c r="CO19" t="s">
        <v>109</v>
      </c>
      <c r="CP19" t="s">
        <v>110</v>
      </c>
      <c r="CQ19">
        <v>3238790</v>
      </c>
      <c r="CR19" t="s">
        <v>196</v>
      </c>
      <c r="CS19" t="s">
        <v>197</v>
      </c>
      <c r="CT19">
        <v>18</v>
      </c>
    </row>
    <row r="20" spans="1:98">
      <c r="A20">
        <v>19</v>
      </c>
      <c r="B20" t="s">
        <v>131</v>
      </c>
      <c r="C20">
        <v>24</v>
      </c>
      <c r="D20" t="s">
        <v>98</v>
      </c>
      <c r="E20" t="s">
        <v>99</v>
      </c>
      <c r="F20" t="s">
        <v>149</v>
      </c>
      <c r="G20" t="s">
        <v>113</v>
      </c>
      <c r="J20" t="s">
        <v>180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1</v>
      </c>
      <c r="X20" t="s">
        <v>138</v>
      </c>
      <c r="Y20">
        <v>0</v>
      </c>
      <c r="Z20">
        <v>0</v>
      </c>
      <c r="AA20">
        <v>0</v>
      </c>
      <c r="AB20">
        <v>1</v>
      </c>
      <c r="AC20">
        <v>0</v>
      </c>
      <c r="AD20">
        <v>1</v>
      </c>
      <c r="AE20">
        <v>0</v>
      </c>
      <c r="AG20" t="s">
        <v>124</v>
      </c>
      <c r="AH20" t="s">
        <v>125</v>
      </c>
      <c r="AI20">
        <v>1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R20" t="s">
        <v>106</v>
      </c>
      <c r="AS20" t="e">
        <f ca="1">- Retrieving papers is expensive _xludf.now _xludf.and I Do _xludf.not have the money - have to go in person but can _xludf.not go _xludf.for security reasons</f>
        <v>#NAME?</v>
      </c>
      <c r="AT20">
        <v>0</v>
      </c>
      <c r="AU20">
        <v>1</v>
      </c>
      <c r="AV20">
        <v>0</v>
      </c>
      <c r="AW20">
        <v>0</v>
      </c>
      <c r="AX20">
        <v>1</v>
      </c>
      <c r="AY20">
        <v>0</v>
      </c>
      <c r="BA20" t="s">
        <v>106</v>
      </c>
      <c r="BB20" t="e">
        <f ca="1">- Very Useful _xludf.and provides a job opportunity _xludf.right away.</f>
        <v>#NAME?</v>
      </c>
      <c r="BD20" t="e">
        <f ca="1">- Nursing / medical care</f>
        <v>#NAME?</v>
      </c>
      <c r="BE20">
        <v>0</v>
      </c>
      <c r="BF20">
        <v>0</v>
      </c>
      <c r="BG20">
        <v>0</v>
      </c>
      <c r="BH20">
        <v>0</v>
      </c>
      <c r="BI20">
        <v>1</v>
      </c>
      <c r="BJ20">
        <v>0</v>
      </c>
      <c r="BK20">
        <v>0</v>
      </c>
      <c r="BL20">
        <v>0</v>
      </c>
      <c r="BN20" t="s">
        <v>106</v>
      </c>
      <c r="BQ20" t="e">
        <f ca="1">- _xludf.not available in subjects I want to study - Cannot afford the courses</f>
        <v>#NAME?</v>
      </c>
      <c r="BR20">
        <v>1</v>
      </c>
      <c r="BS20">
        <v>0</v>
      </c>
      <c r="BT20">
        <v>0</v>
      </c>
      <c r="BU20">
        <v>0</v>
      </c>
      <c r="BV20">
        <v>1</v>
      </c>
      <c r="BW20">
        <v>0</v>
      </c>
      <c r="BX20" t="s">
        <v>107</v>
      </c>
      <c r="BY20" t="e">
        <f ca="1">- Very Useful, as good as a regular - Too Difficult to study alone</f>
        <v>#NAME?</v>
      </c>
      <c r="BZ20">
        <v>0</v>
      </c>
      <c r="CA20">
        <v>0</v>
      </c>
      <c r="CB20">
        <v>1</v>
      </c>
      <c r="CC20">
        <v>0</v>
      </c>
      <c r="CD20">
        <v>1</v>
      </c>
      <c r="CE20" t="e">
        <f ca="1">- Facebook groups/pages  - Friends</f>
        <v>#NAME?</v>
      </c>
      <c r="CF20">
        <v>1</v>
      </c>
      <c r="CG20">
        <v>0</v>
      </c>
      <c r="CH20">
        <v>0</v>
      </c>
      <c r="CI20">
        <v>0</v>
      </c>
      <c r="CJ20">
        <v>0</v>
      </c>
      <c r="CK20">
        <v>1</v>
      </c>
      <c r="CL20">
        <v>0</v>
      </c>
      <c r="CN20" t="s">
        <v>108</v>
      </c>
      <c r="CO20" t="s">
        <v>109</v>
      </c>
      <c r="CP20" t="s">
        <v>110</v>
      </c>
      <c r="CQ20">
        <v>3238785</v>
      </c>
      <c r="CR20" t="s">
        <v>198</v>
      </c>
      <c r="CS20" t="s">
        <v>199</v>
      </c>
      <c r="CT20">
        <v>19</v>
      </c>
    </row>
    <row r="21" spans="1:98">
      <c r="A21">
        <v>20</v>
      </c>
      <c r="B21" t="s">
        <v>131</v>
      </c>
      <c r="C21">
        <v>26</v>
      </c>
      <c r="D21" t="s">
        <v>98</v>
      </c>
      <c r="E21" t="s">
        <v>99</v>
      </c>
      <c r="F21" t="s">
        <v>149</v>
      </c>
      <c r="G21" t="s">
        <v>113</v>
      </c>
      <c r="J21" t="s">
        <v>162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X21" t="s">
        <v>200</v>
      </c>
      <c r="Y21">
        <v>0</v>
      </c>
      <c r="Z21">
        <v>0</v>
      </c>
      <c r="AA21">
        <v>0</v>
      </c>
      <c r="AB21">
        <v>0</v>
      </c>
      <c r="AC21">
        <v>1</v>
      </c>
      <c r="AD21">
        <v>1</v>
      </c>
      <c r="AE21">
        <v>0</v>
      </c>
      <c r="AG21" t="s">
        <v>116</v>
      </c>
      <c r="AH21" t="s">
        <v>152</v>
      </c>
      <c r="AI21">
        <v>0</v>
      </c>
      <c r="AJ21">
        <v>0</v>
      </c>
      <c r="AK21">
        <v>0</v>
      </c>
      <c r="AL21">
        <v>1</v>
      </c>
      <c r="AM21">
        <v>0</v>
      </c>
      <c r="AN21">
        <v>0</v>
      </c>
      <c r="AO21">
        <v>0</v>
      </c>
      <c r="AP21">
        <v>0</v>
      </c>
      <c r="BA21" t="s">
        <v>106</v>
      </c>
      <c r="BB21" t="e">
        <f ca="1">- Useful but _xludf.not as good as a regular degree</f>
        <v>#NAME?</v>
      </c>
      <c r="BD21" t="e">
        <f ca="1">- Project Management / Accountancy</f>
        <v>#NAME?</v>
      </c>
      <c r="BE21">
        <v>0</v>
      </c>
      <c r="BF21">
        <v>0</v>
      </c>
      <c r="BG21">
        <v>1</v>
      </c>
      <c r="BH21">
        <v>0</v>
      </c>
      <c r="BI21">
        <v>0</v>
      </c>
      <c r="BJ21">
        <v>0</v>
      </c>
      <c r="BK21">
        <v>0</v>
      </c>
      <c r="BL21">
        <v>0</v>
      </c>
      <c r="BN21" t="s">
        <v>106</v>
      </c>
      <c r="BQ21" t="e">
        <f ca="1">- Cannot afford the courses - Donâ€™t know how to _xludf.find/enroll in a suitable program</f>
        <v>#NAME?</v>
      </c>
      <c r="BR21">
        <v>0</v>
      </c>
      <c r="BS21">
        <v>0</v>
      </c>
      <c r="BT21">
        <v>0</v>
      </c>
      <c r="BU21">
        <v>0</v>
      </c>
      <c r="BV21">
        <v>1</v>
      </c>
      <c r="BW21">
        <v>0</v>
      </c>
      <c r="BX21" t="s">
        <v>107</v>
      </c>
      <c r="BY21" t="e">
        <f ca="1">- Very Useful, as good as a regular degree</f>
        <v>#NAME?</v>
      </c>
      <c r="BZ21">
        <v>0</v>
      </c>
      <c r="CA21">
        <v>0</v>
      </c>
      <c r="CB21">
        <v>1</v>
      </c>
      <c r="CC21">
        <v>0</v>
      </c>
      <c r="CD21">
        <v>0</v>
      </c>
      <c r="CE21" t="e">
        <f ca="1">- Facebook groups/pages</f>
        <v>#NAME?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1</v>
      </c>
      <c r="CL21">
        <v>0</v>
      </c>
      <c r="CN21" t="s">
        <v>108</v>
      </c>
      <c r="CO21" t="s">
        <v>109</v>
      </c>
      <c r="CP21" t="s">
        <v>110</v>
      </c>
      <c r="CQ21">
        <v>3238783</v>
      </c>
      <c r="CR21" t="s">
        <v>201</v>
      </c>
      <c r="CS21" t="s">
        <v>202</v>
      </c>
      <c r="CT21">
        <v>20</v>
      </c>
    </row>
    <row r="22" spans="1:98">
      <c r="A22">
        <v>21</v>
      </c>
      <c r="B22" t="s">
        <v>131</v>
      </c>
      <c r="C22">
        <v>17</v>
      </c>
      <c r="D22" t="s">
        <v>98</v>
      </c>
      <c r="E22" t="s">
        <v>99</v>
      </c>
      <c r="F22" t="s">
        <v>136</v>
      </c>
      <c r="G22" t="s">
        <v>175</v>
      </c>
      <c r="J22" t="s">
        <v>132</v>
      </c>
      <c r="K22">
        <v>0</v>
      </c>
      <c r="L22">
        <v>0</v>
      </c>
      <c r="M22">
        <v>1</v>
      </c>
      <c r="N22">
        <v>0</v>
      </c>
      <c r="O22">
        <v>0</v>
      </c>
      <c r="P22">
        <v>0</v>
      </c>
      <c r="Q22">
        <v>1</v>
      </c>
      <c r="R22">
        <v>0</v>
      </c>
      <c r="X22" t="s">
        <v>183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1</v>
      </c>
      <c r="AF22" t="s">
        <v>184</v>
      </c>
      <c r="AG22" t="s">
        <v>124</v>
      </c>
      <c r="AH22" t="s">
        <v>125</v>
      </c>
      <c r="AI22">
        <v>1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R22" t="s">
        <v>106</v>
      </c>
      <c r="AS22" t="s">
        <v>121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1</v>
      </c>
      <c r="AZ22" t="s">
        <v>203</v>
      </c>
      <c r="BA22" t="s">
        <v>106</v>
      </c>
      <c r="BB22" t="e">
        <f ca="1">- Very Useful _xludf.and provides a job opportunity _xludf.right away.</f>
        <v>#NAME?</v>
      </c>
      <c r="BD22" t="e">
        <f ca="1">- Project Management / Accountancy   Other</f>
        <v>#NAME?</v>
      </c>
      <c r="BE22">
        <v>0</v>
      </c>
      <c r="BF22">
        <v>1</v>
      </c>
      <c r="BG22">
        <v>1</v>
      </c>
      <c r="BH22">
        <v>0</v>
      </c>
      <c r="BI22">
        <v>0</v>
      </c>
      <c r="BJ22">
        <v>0</v>
      </c>
      <c r="BK22">
        <v>0</v>
      </c>
      <c r="BL22">
        <v>0</v>
      </c>
      <c r="BM22" t="s">
        <v>204</v>
      </c>
      <c r="BN22" t="s">
        <v>106</v>
      </c>
      <c r="BQ22" t="e">
        <f ca="1">- Cannot afford the courses - Donâ€™t know how to _xludf.find/enroll in a suitable program</f>
        <v>#NAME?</v>
      </c>
      <c r="BR22">
        <v>0</v>
      </c>
      <c r="BS22">
        <v>0</v>
      </c>
      <c r="BT22">
        <v>0</v>
      </c>
      <c r="BU22">
        <v>1</v>
      </c>
      <c r="BV22">
        <v>1</v>
      </c>
      <c r="BW22">
        <v>0</v>
      </c>
      <c r="BX22" t="s">
        <v>107</v>
      </c>
      <c r="BY22" t="s">
        <v>205</v>
      </c>
      <c r="BZ22">
        <v>0</v>
      </c>
      <c r="CA22">
        <v>0</v>
      </c>
      <c r="CB22">
        <v>0</v>
      </c>
      <c r="CC22">
        <v>1</v>
      </c>
      <c r="CD22">
        <v>1</v>
      </c>
      <c r="CE22" t="e">
        <f ca="1">- Facebook groups/pages  - Friends</f>
        <v>#NAME?</v>
      </c>
      <c r="CF22">
        <v>1</v>
      </c>
      <c r="CG22">
        <v>0</v>
      </c>
      <c r="CH22">
        <v>0</v>
      </c>
      <c r="CI22">
        <v>0</v>
      </c>
      <c r="CJ22">
        <v>0</v>
      </c>
      <c r="CK22">
        <v>1</v>
      </c>
      <c r="CL22">
        <v>0</v>
      </c>
      <c r="CN22" t="s">
        <v>108</v>
      </c>
      <c r="CO22" t="s">
        <v>109</v>
      </c>
      <c r="CP22" t="s">
        <v>110</v>
      </c>
      <c r="CQ22">
        <v>3238765</v>
      </c>
      <c r="CR22" s="1" t="s">
        <v>206</v>
      </c>
      <c r="CS22" t="s">
        <v>207</v>
      </c>
      <c r="CT22">
        <v>21</v>
      </c>
    </row>
    <row r="23" spans="1:98">
      <c r="A23">
        <v>22</v>
      </c>
      <c r="B23" t="s">
        <v>131</v>
      </c>
      <c r="C23">
        <v>19</v>
      </c>
      <c r="D23" t="s">
        <v>148</v>
      </c>
      <c r="E23" t="s">
        <v>156</v>
      </c>
      <c r="F23" t="s">
        <v>136</v>
      </c>
      <c r="G23" t="s">
        <v>175</v>
      </c>
      <c r="J23" t="s">
        <v>103</v>
      </c>
      <c r="K23">
        <v>0</v>
      </c>
      <c r="L23">
        <v>0</v>
      </c>
      <c r="M23">
        <v>0</v>
      </c>
      <c r="N23">
        <v>1</v>
      </c>
      <c r="O23">
        <v>0</v>
      </c>
      <c r="P23">
        <v>0</v>
      </c>
      <c r="Q23">
        <v>0</v>
      </c>
      <c r="R23">
        <v>0</v>
      </c>
      <c r="X23" t="s">
        <v>183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1</v>
      </c>
      <c r="AF23" t="s">
        <v>184</v>
      </c>
      <c r="AG23" t="s">
        <v>185</v>
      </c>
      <c r="AH23" t="s">
        <v>105</v>
      </c>
      <c r="AI23">
        <v>0</v>
      </c>
      <c r="AJ23">
        <v>1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BA23" t="s">
        <v>106</v>
      </c>
      <c r="BB23" t="e">
        <f ca="1">- Very Useful _xludf.and provides a job opportunity _xludf.right away.</f>
        <v>#NAME?</v>
      </c>
      <c r="BD23" t="s">
        <v>121</v>
      </c>
      <c r="BE23">
        <v>0</v>
      </c>
      <c r="BF23">
        <v>1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 t="s">
        <v>208</v>
      </c>
      <c r="BN23" t="s">
        <v>106</v>
      </c>
      <c r="BQ23" t="e">
        <f ca="1">- Cannot afford the courses - Donâ€™t know how to _xludf.find/enroll in a suitable program</f>
        <v>#NAME?</v>
      </c>
      <c r="BR23">
        <v>0</v>
      </c>
      <c r="BS23">
        <v>0</v>
      </c>
      <c r="BT23">
        <v>0</v>
      </c>
      <c r="BU23">
        <v>1</v>
      </c>
      <c r="BV23">
        <v>1</v>
      </c>
      <c r="BW23">
        <v>0</v>
      </c>
      <c r="BX23" t="s">
        <v>107</v>
      </c>
      <c r="BY23" t="s">
        <v>139</v>
      </c>
      <c r="BZ23">
        <v>1</v>
      </c>
      <c r="CA23">
        <v>0</v>
      </c>
      <c r="CB23">
        <v>0</v>
      </c>
      <c r="CC23">
        <v>0</v>
      </c>
      <c r="CD23">
        <v>1</v>
      </c>
      <c r="CE23" t="e">
        <f ca="1">- Facebook groups/pages</f>
        <v>#NAME?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1</v>
      </c>
      <c r="CL23">
        <v>0</v>
      </c>
      <c r="CN23" t="s">
        <v>108</v>
      </c>
      <c r="CO23" t="s">
        <v>109</v>
      </c>
      <c r="CP23" t="s">
        <v>110</v>
      </c>
      <c r="CQ23">
        <v>3238749</v>
      </c>
      <c r="CR23" t="s">
        <v>209</v>
      </c>
      <c r="CS23" t="s">
        <v>210</v>
      </c>
      <c r="CT23">
        <v>22</v>
      </c>
    </row>
    <row r="24" spans="1:98">
      <c r="A24">
        <v>23</v>
      </c>
      <c r="B24" t="s">
        <v>131</v>
      </c>
      <c r="C24">
        <v>18</v>
      </c>
      <c r="D24" t="s">
        <v>98</v>
      </c>
      <c r="E24" t="s">
        <v>211</v>
      </c>
      <c r="F24" t="s">
        <v>136</v>
      </c>
      <c r="G24" t="s">
        <v>175</v>
      </c>
      <c r="J24" t="s">
        <v>162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1</v>
      </c>
      <c r="R24">
        <v>0</v>
      </c>
      <c r="X24" t="s">
        <v>183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1</v>
      </c>
      <c r="AF24" t="s">
        <v>212</v>
      </c>
      <c r="AG24" t="s">
        <v>185</v>
      </c>
      <c r="AH24" t="s">
        <v>105</v>
      </c>
      <c r="AI24">
        <v>0</v>
      </c>
      <c r="AJ24">
        <v>1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BA24" t="s">
        <v>106</v>
      </c>
      <c r="BB24" t="e">
        <f ca="1">- Useful but _xludf.not as good as a regular degree</f>
        <v>#NAME?</v>
      </c>
      <c r="BD24" t="e">
        <f ca="1">- Construction (builder, carpenter, electrician, blacksmith)   Other</f>
        <v>#NAME?</v>
      </c>
      <c r="BE24">
        <v>0</v>
      </c>
      <c r="BF24">
        <v>1</v>
      </c>
      <c r="BG24">
        <v>0</v>
      </c>
      <c r="BH24">
        <v>0</v>
      </c>
      <c r="BI24">
        <v>0</v>
      </c>
      <c r="BJ24">
        <v>1</v>
      </c>
      <c r="BK24">
        <v>0</v>
      </c>
      <c r="BL24">
        <v>0</v>
      </c>
      <c r="BM24" t="s">
        <v>213</v>
      </c>
      <c r="BN24" t="s">
        <v>106</v>
      </c>
      <c r="BQ24" t="e">
        <f ca="1">- Cannot afford the courses - Donâ€™t know how to _xludf.find/enroll in a suitable program</f>
        <v>#NAME?</v>
      </c>
      <c r="BR24">
        <v>0</v>
      </c>
      <c r="BS24">
        <v>0</v>
      </c>
      <c r="BT24">
        <v>0</v>
      </c>
      <c r="BU24">
        <v>1</v>
      </c>
      <c r="BV24">
        <v>1</v>
      </c>
      <c r="BW24">
        <v>0</v>
      </c>
      <c r="BX24" t="s">
        <v>107</v>
      </c>
      <c r="BY24" t="e">
        <f ca="1">- _xludf.not worth the _xludf.time _xludf.or money spent on it - Too Difficult to study alone</f>
        <v>#NAME?</v>
      </c>
      <c r="BZ24">
        <v>0</v>
      </c>
      <c r="CA24">
        <v>1</v>
      </c>
      <c r="CB24">
        <v>0</v>
      </c>
      <c r="CC24">
        <v>0</v>
      </c>
      <c r="CD24">
        <v>1</v>
      </c>
      <c r="CE24" t="e">
        <f ca="1">- Facebook groups/pages    Other</f>
        <v>#NAME?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1</v>
      </c>
      <c r="CL24">
        <v>1</v>
      </c>
      <c r="CM24" t="s">
        <v>214</v>
      </c>
      <c r="CN24" t="s">
        <v>108</v>
      </c>
      <c r="CO24" t="s">
        <v>109</v>
      </c>
      <c r="CP24" t="s">
        <v>110</v>
      </c>
      <c r="CQ24">
        <v>3238738</v>
      </c>
      <c r="CR24" t="s">
        <v>215</v>
      </c>
      <c r="CS24" t="s">
        <v>216</v>
      </c>
      <c r="CT24">
        <v>23</v>
      </c>
    </row>
    <row r="25" spans="1:98">
      <c r="A25">
        <v>24</v>
      </c>
      <c r="B25" t="s">
        <v>131</v>
      </c>
      <c r="C25">
        <v>16</v>
      </c>
      <c r="D25" t="s">
        <v>98</v>
      </c>
      <c r="E25" t="s">
        <v>142</v>
      </c>
      <c r="F25" t="s">
        <v>120</v>
      </c>
      <c r="G25" t="s">
        <v>175</v>
      </c>
      <c r="J25" t="s">
        <v>132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1</v>
      </c>
      <c r="R25">
        <v>0</v>
      </c>
      <c r="X25" t="s">
        <v>183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1</v>
      </c>
      <c r="AF25" t="s">
        <v>184</v>
      </c>
      <c r="AG25" t="s">
        <v>185</v>
      </c>
      <c r="AH25" t="s">
        <v>105</v>
      </c>
      <c r="AI25">
        <v>0</v>
      </c>
      <c r="AJ25">
        <v>1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BA25" t="s">
        <v>106</v>
      </c>
      <c r="BB25" t="e">
        <f ca="1">- Useful but _xludf.not as good as a regular degree</f>
        <v>#NAME?</v>
      </c>
      <c r="BD25" t="s">
        <v>121</v>
      </c>
      <c r="BE25">
        <v>0</v>
      </c>
      <c r="BF25">
        <v>1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 s="2" t="s">
        <v>217</v>
      </c>
      <c r="BN25" t="s">
        <v>106</v>
      </c>
      <c r="BQ25" t="e">
        <f ca="1">- Cannot afford the courses - Donâ€™t know how to _xludf.find/enroll in a suitable program</f>
        <v>#NAME?</v>
      </c>
      <c r="BR25">
        <v>0</v>
      </c>
      <c r="BS25">
        <v>0</v>
      </c>
      <c r="BT25">
        <v>0</v>
      </c>
      <c r="BU25">
        <v>1</v>
      </c>
      <c r="BV25">
        <v>1</v>
      </c>
      <c r="BW25">
        <v>0</v>
      </c>
      <c r="BX25" t="s">
        <v>107</v>
      </c>
      <c r="BY25" t="e">
        <f ca="1">- Very Useful, as good as a regular degree - Useful but _xludf.not as good as going to university</f>
        <v>#NAME?</v>
      </c>
      <c r="BZ25">
        <v>1</v>
      </c>
      <c r="CA25">
        <v>0</v>
      </c>
      <c r="CB25">
        <v>1</v>
      </c>
      <c r="CC25">
        <v>0</v>
      </c>
      <c r="CD25">
        <v>0</v>
      </c>
      <c r="CE25" t="e">
        <f ca="1">- Facebook groups/pages DUBARAH</f>
        <v>#NAME?</v>
      </c>
      <c r="CF25">
        <v>0</v>
      </c>
      <c r="CG25">
        <v>1</v>
      </c>
      <c r="CH25">
        <v>0</v>
      </c>
      <c r="CI25">
        <v>0</v>
      </c>
      <c r="CJ25">
        <v>0</v>
      </c>
      <c r="CK25">
        <v>1</v>
      </c>
      <c r="CL25">
        <v>0</v>
      </c>
      <c r="CN25" t="s">
        <v>108</v>
      </c>
      <c r="CO25" t="s">
        <v>109</v>
      </c>
      <c r="CP25" t="s">
        <v>110</v>
      </c>
      <c r="CQ25">
        <v>3238729</v>
      </c>
      <c r="CR25" t="s">
        <v>218</v>
      </c>
      <c r="CS25" t="s">
        <v>219</v>
      </c>
      <c r="CT25">
        <v>24</v>
      </c>
    </row>
    <row r="26" spans="1:98">
      <c r="A26">
        <v>25</v>
      </c>
      <c r="B26" t="s">
        <v>131</v>
      </c>
      <c r="C26">
        <v>21</v>
      </c>
      <c r="D26" t="s">
        <v>148</v>
      </c>
      <c r="E26" t="s">
        <v>99</v>
      </c>
      <c r="F26" t="s">
        <v>100</v>
      </c>
      <c r="G26" t="s">
        <v>101</v>
      </c>
      <c r="H26" t="s">
        <v>102</v>
      </c>
      <c r="U26" t="s">
        <v>162</v>
      </c>
      <c r="AG26" t="s">
        <v>104</v>
      </c>
      <c r="AH26" t="s">
        <v>117</v>
      </c>
      <c r="AI26">
        <v>0</v>
      </c>
      <c r="AJ26">
        <v>1</v>
      </c>
      <c r="AK26">
        <v>0</v>
      </c>
      <c r="AL26">
        <v>0</v>
      </c>
      <c r="AM26">
        <v>1</v>
      </c>
      <c r="AN26">
        <v>0</v>
      </c>
      <c r="AO26">
        <v>0</v>
      </c>
      <c r="AP26">
        <v>0</v>
      </c>
      <c r="BA26" t="s">
        <v>106</v>
      </c>
      <c r="BB26" t="e">
        <f ca="1">- Very Useful _xludf.and provides a job opportunity _xludf.right away.</f>
        <v>#NAME?</v>
      </c>
      <c r="BD26" t="e">
        <f ca="1">- Project Management / Accountancy</f>
        <v>#NAME?</v>
      </c>
      <c r="BE26">
        <v>0</v>
      </c>
      <c r="BF26">
        <v>0</v>
      </c>
      <c r="BG26">
        <v>1</v>
      </c>
      <c r="BH26">
        <v>0</v>
      </c>
      <c r="BI26">
        <v>0</v>
      </c>
      <c r="BJ26">
        <v>0</v>
      </c>
      <c r="BK26">
        <v>0</v>
      </c>
      <c r="BL26">
        <v>0</v>
      </c>
      <c r="BN26" t="s">
        <v>106</v>
      </c>
      <c r="BQ26" t="e">
        <f ca="1">- Do _xludf.not _xludf.count towards a recognized qualification</f>
        <v>#NAME?</v>
      </c>
      <c r="BR26">
        <v>0</v>
      </c>
      <c r="BS26">
        <v>1</v>
      </c>
      <c r="BT26">
        <v>0</v>
      </c>
      <c r="BU26">
        <v>0</v>
      </c>
      <c r="BV26">
        <v>0</v>
      </c>
      <c r="BW26">
        <v>0</v>
      </c>
      <c r="BX26" t="s">
        <v>107</v>
      </c>
      <c r="BY26" t="s">
        <v>139</v>
      </c>
      <c r="BZ26">
        <v>1</v>
      </c>
      <c r="CA26">
        <v>0</v>
      </c>
      <c r="CB26">
        <v>0</v>
      </c>
      <c r="CC26">
        <v>0</v>
      </c>
      <c r="CD26">
        <v>1</v>
      </c>
      <c r="CE26" t="e">
        <f ca="1">- Facebook groups/pages  - Friends</f>
        <v>#NAME?</v>
      </c>
      <c r="CF26">
        <v>1</v>
      </c>
      <c r="CG26">
        <v>0</v>
      </c>
      <c r="CH26">
        <v>0</v>
      </c>
      <c r="CI26">
        <v>0</v>
      </c>
      <c r="CJ26">
        <v>0</v>
      </c>
      <c r="CK26">
        <v>1</v>
      </c>
      <c r="CL26">
        <v>0</v>
      </c>
      <c r="CN26" t="s">
        <v>108</v>
      </c>
      <c r="CO26" t="s">
        <v>109</v>
      </c>
      <c r="CP26" t="s">
        <v>110</v>
      </c>
      <c r="CQ26">
        <v>3238694</v>
      </c>
      <c r="CR26" t="s">
        <v>220</v>
      </c>
      <c r="CS26" t="s">
        <v>221</v>
      </c>
      <c r="CT26">
        <v>25</v>
      </c>
    </row>
    <row r="27" spans="1:98">
      <c r="A27">
        <v>26</v>
      </c>
      <c r="B27" t="s">
        <v>131</v>
      </c>
      <c r="C27">
        <v>20</v>
      </c>
      <c r="D27" t="s">
        <v>148</v>
      </c>
      <c r="E27" t="s">
        <v>142</v>
      </c>
      <c r="F27" t="s">
        <v>100</v>
      </c>
      <c r="G27" t="s">
        <v>113</v>
      </c>
      <c r="J27" t="s">
        <v>222</v>
      </c>
      <c r="K27">
        <v>1</v>
      </c>
      <c r="L27">
        <v>0</v>
      </c>
      <c r="M27">
        <v>0</v>
      </c>
      <c r="N27">
        <v>1</v>
      </c>
      <c r="O27">
        <v>0</v>
      </c>
      <c r="P27">
        <v>0</v>
      </c>
      <c r="Q27">
        <v>0</v>
      </c>
      <c r="R27">
        <v>0</v>
      </c>
      <c r="T27" t="s">
        <v>223</v>
      </c>
      <c r="X27" t="s">
        <v>168</v>
      </c>
      <c r="Y27">
        <v>0</v>
      </c>
      <c r="Z27">
        <v>0</v>
      </c>
      <c r="AA27">
        <v>0</v>
      </c>
      <c r="AB27">
        <v>1</v>
      </c>
      <c r="AC27">
        <v>0</v>
      </c>
      <c r="AD27">
        <v>0</v>
      </c>
      <c r="AE27">
        <v>1</v>
      </c>
      <c r="AF27" t="s">
        <v>144</v>
      </c>
      <c r="AG27" t="s">
        <v>124</v>
      </c>
      <c r="AH27" t="s">
        <v>105</v>
      </c>
      <c r="AI27">
        <v>0</v>
      </c>
      <c r="AJ27">
        <v>1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BA27" t="s">
        <v>106</v>
      </c>
      <c r="BB27" t="e">
        <f ca="1">- Useful but _xludf.not as good as a regular degree</f>
        <v>#NAME?</v>
      </c>
      <c r="BD27" t="e">
        <f ca="1">- Project Management / Accountancy   Other</f>
        <v>#NAME?</v>
      </c>
      <c r="BE27">
        <v>0</v>
      </c>
      <c r="BF27">
        <v>1</v>
      </c>
      <c r="BG27">
        <v>1</v>
      </c>
      <c r="BH27">
        <v>0</v>
      </c>
      <c r="BI27">
        <v>0</v>
      </c>
      <c r="BJ27">
        <v>0</v>
      </c>
      <c r="BK27">
        <v>0</v>
      </c>
      <c r="BL27">
        <v>0</v>
      </c>
      <c r="BM27" t="s">
        <v>224</v>
      </c>
      <c r="BN27" t="s">
        <v>106</v>
      </c>
      <c r="BQ27" t="e">
        <f ca="1">- Cannot afford the courses - Donâ€™t know how to _xludf.find/enroll in a suitable program</f>
        <v>#NAME?</v>
      </c>
      <c r="BR27">
        <v>0</v>
      </c>
      <c r="BS27">
        <v>0</v>
      </c>
      <c r="BT27">
        <v>0</v>
      </c>
      <c r="BU27">
        <v>1</v>
      </c>
      <c r="BV27">
        <v>1</v>
      </c>
      <c r="BW27">
        <v>0</v>
      </c>
      <c r="BX27" t="s">
        <v>107</v>
      </c>
      <c r="BY27" t="e">
        <f ca="1">- Useful but _xludf.not as good as going to university  - Difficult to access</f>
        <v>#NAME?</v>
      </c>
      <c r="BZ27">
        <v>1</v>
      </c>
      <c r="CA27">
        <v>0</v>
      </c>
      <c r="CB27">
        <v>0</v>
      </c>
      <c r="CC27">
        <v>1</v>
      </c>
      <c r="CD27">
        <v>0</v>
      </c>
      <c r="CE27" t="e">
        <f ca="1">- Facebook groups/pages  - Friends</f>
        <v>#NAME?</v>
      </c>
      <c r="CF27">
        <v>1</v>
      </c>
      <c r="CG27">
        <v>0</v>
      </c>
      <c r="CH27">
        <v>0</v>
      </c>
      <c r="CI27">
        <v>0</v>
      </c>
      <c r="CJ27">
        <v>0</v>
      </c>
      <c r="CK27">
        <v>1</v>
      </c>
      <c r="CL27">
        <v>0</v>
      </c>
      <c r="CN27" t="s">
        <v>108</v>
      </c>
      <c r="CO27" t="s">
        <v>109</v>
      </c>
      <c r="CP27" t="s">
        <v>110</v>
      </c>
      <c r="CQ27">
        <v>3238589</v>
      </c>
      <c r="CR27" t="s">
        <v>225</v>
      </c>
      <c r="CS27" t="s">
        <v>226</v>
      </c>
      <c r="CT27">
        <v>26</v>
      </c>
    </row>
    <row r="28" spans="1:98">
      <c r="A28">
        <v>27</v>
      </c>
      <c r="B28" t="s">
        <v>131</v>
      </c>
      <c r="C28">
        <v>19</v>
      </c>
      <c r="D28" t="s">
        <v>98</v>
      </c>
      <c r="E28" t="s">
        <v>227</v>
      </c>
      <c r="F28" t="s">
        <v>100</v>
      </c>
      <c r="G28" t="s">
        <v>175</v>
      </c>
      <c r="J28" t="s">
        <v>228</v>
      </c>
      <c r="K28">
        <v>0</v>
      </c>
      <c r="L28">
        <v>0</v>
      </c>
      <c r="M28">
        <v>0</v>
      </c>
      <c r="N28">
        <v>1</v>
      </c>
      <c r="O28">
        <v>0</v>
      </c>
      <c r="P28">
        <v>0</v>
      </c>
      <c r="Q28">
        <v>1</v>
      </c>
      <c r="R28">
        <v>0</v>
      </c>
      <c r="X28" t="s">
        <v>183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1</v>
      </c>
      <c r="AF28" t="s">
        <v>229</v>
      </c>
      <c r="AG28" t="s">
        <v>185</v>
      </c>
      <c r="AH28" t="s">
        <v>105</v>
      </c>
      <c r="AI28">
        <v>0</v>
      </c>
      <c r="AJ28">
        <v>1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BA28" t="s">
        <v>106</v>
      </c>
      <c r="BB28" t="e">
        <f ca="1">- Very Useful _xludf.and provides a job opportunity _xludf.right away.</f>
        <v>#NAME?</v>
      </c>
      <c r="BD28" t="e">
        <f ca="1">- Mechanics _xludf.and machinery  Other</f>
        <v>#NAME?</v>
      </c>
      <c r="BE28">
        <v>0</v>
      </c>
      <c r="BF28">
        <v>1</v>
      </c>
      <c r="BG28">
        <v>0</v>
      </c>
      <c r="BH28">
        <v>0</v>
      </c>
      <c r="BI28">
        <v>0</v>
      </c>
      <c r="BJ28">
        <v>0</v>
      </c>
      <c r="BK28">
        <v>1</v>
      </c>
      <c r="BL28">
        <v>0</v>
      </c>
      <c r="BM28" t="s">
        <v>230</v>
      </c>
      <c r="BN28" t="s">
        <v>106</v>
      </c>
      <c r="BQ28" t="e">
        <f ca="1">- Cannot afford the courses - Donâ€™t know how to _xludf.find/enroll in a suitable program</f>
        <v>#NAME?</v>
      </c>
      <c r="BR28">
        <v>0</v>
      </c>
      <c r="BS28">
        <v>0</v>
      </c>
      <c r="BT28">
        <v>0</v>
      </c>
      <c r="BU28">
        <v>1</v>
      </c>
      <c r="BV28">
        <v>1</v>
      </c>
      <c r="BW28">
        <v>0</v>
      </c>
      <c r="BX28" t="s">
        <v>107</v>
      </c>
      <c r="BY28" t="s">
        <v>139</v>
      </c>
      <c r="BZ28">
        <v>1</v>
      </c>
      <c r="CA28">
        <v>0</v>
      </c>
      <c r="CB28">
        <v>0</v>
      </c>
      <c r="CC28">
        <v>0</v>
      </c>
      <c r="CD28">
        <v>1</v>
      </c>
      <c r="CE28" t="e">
        <f ca="1">- Facebook groups/pages    Other</f>
        <v>#NAME?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1</v>
      </c>
      <c r="CL28">
        <v>1</v>
      </c>
      <c r="CM28" t="s">
        <v>231</v>
      </c>
      <c r="CN28" t="s">
        <v>108</v>
      </c>
      <c r="CO28" t="s">
        <v>109</v>
      </c>
      <c r="CP28" t="s">
        <v>110</v>
      </c>
      <c r="CQ28">
        <v>3238571</v>
      </c>
      <c r="CR28" t="s">
        <v>232</v>
      </c>
      <c r="CS28" t="s">
        <v>233</v>
      </c>
      <c r="CT28">
        <v>27</v>
      </c>
    </row>
    <row r="29" spans="1:98">
      <c r="A29">
        <v>28</v>
      </c>
      <c r="B29" t="s">
        <v>131</v>
      </c>
      <c r="C29">
        <v>19</v>
      </c>
      <c r="D29" t="s">
        <v>98</v>
      </c>
      <c r="E29" t="s">
        <v>227</v>
      </c>
      <c r="F29" t="s">
        <v>149</v>
      </c>
      <c r="G29" t="s">
        <v>113</v>
      </c>
      <c r="J29" t="s">
        <v>234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1</v>
      </c>
      <c r="R29">
        <v>0</v>
      </c>
      <c r="X29" t="s">
        <v>115</v>
      </c>
      <c r="Y29">
        <v>0</v>
      </c>
      <c r="Z29">
        <v>0</v>
      </c>
      <c r="AA29">
        <v>0</v>
      </c>
      <c r="AB29">
        <v>1</v>
      </c>
      <c r="AC29">
        <v>0</v>
      </c>
      <c r="AD29">
        <v>0</v>
      </c>
      <c r="AE29">
        <v>0</v>
      </c>
      <c r="AG29" t="s">
        <v>124</v>
      </c>
      <c r="AH29" t="s">
        <v>105</v>
      </c>
      <c r="AI29">
        <v>0</v>
      </c>
      <c r="AJ29">
        <v>1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BA29" t="s">
        <v>106</v>
      </c>
      <c r="BB29" t="e">
        <f ca="1">- Useful but _xludf.not as good as a regular degree</f>
        <v>#NAME?</v>
      </c>
      <c r="BD29" t="e">
        <f ca="1">- Mechanics _xludf.and machineryAgriculture</f>
        <v>#NAME?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1</v>
      </c>
      <c r="BL29">
        <v>1</v>
      </c>
      <c r="BN29" t="s">
        <v>106</v>
      </c>
      <c r="BQ29" t="e">
        <f ca="1">- Cannot afford the courses</f>
        <v>#NAME?</v>
      </c>
      <c r="BR29">
        <v>0</v>
      </c>
      <c r="BS29">
        <v>0</v>
      </c>
      <c r="BT29">
        <v>0</v>
      </c>
      <c r="BU29">
        <v>0</v>
      </c>
      <c r="BV29">
        <v>1</v>
      </c>
      <c r="BW29">
        <v>0</v>
      </c>
      <c r="BX29" t="s">
        <v>107</v>
      </c>
      <c r="BY29" t="e">
        <f ca="1">- Very Useful, as good as a regular - - Difficult to access</f>
        <v>#NAME?</v>
      </c>
      <c r="BZ29">
        <v>0</v>
      </c>
      <c r="CA29">
        <v>0</v>
      </c>
      <c r="CB29">
        <v>1</v>
      </c>
      <c r="CC29">
        <v>1</v>
      </c>
      <c r="CD29">
        <v>0</v>
      </c>
      <c r="CE29" t="e">
        <f ca="1">- Facebook groups/pages DUBARAH</f>
        <v>#NAME?</v>
      </c>
      <c r="CF29">
        <v>0</v>
      </c>
      <c r="CG29">
        <v>1</v>
      </c>
      <c r="CH29">
        <v>0</v>
      </c>
      <c r="CI29">
        <v>0</v>
      </c>
      <c r="CJ29">
        <v>0</v>
      </c>
      <c r="CK29">
        <v>1</v>
      </c>
      <c r="CL29">
        <v>0</v>
      </c>
      <c r="CN29" t="s">
        <v>108</v>
      </c>
      <c r="CO29" t="s">
        <v>109</v>
      </c>
      <c r="CP29" t="s">
        <v>110</v>
      </c>
      <c r="CQ29">
        <v>3238565</v>
      </c>
      <c r="CR29" t="s">
        <v>235</v>
      </c>
      <c r="CS29" t="s">
        <v>236</v>
      </c>
      <c r="CT29">
        <v>28</v>
      </c>
    </row>
    <row r="30" spans="1:98">
      <c r="A30">
        <v>29</v>
      </c>
      <c r="B30" t="s">
        <v>131</v>
      </c>
      <c r="C30">
        <v>23</v>
      </c>
      <c r="D30" t="s">
        <v>148</v>
      </c>
      <c r="E30" t="s">
        <v>142</v>
      </c>
      <c r="F30" t="s">
        <v>149</v>
      </c>
      <c r="G30" t="s">
        <v>101</v>
      </c>
      <c r="H30" t="s">
        <v>102</v>
      </c>
      <c r="U30" t="s">
        <v>180</v>
      </c>
      <c r="AG30" t="s">
        <v>104</v>
      </c>
      <c r="AH30" t="s">
        <v>237</v>
      </c>
      <c r="AI30">
        <v>0</v>
      </c>
      <c r="AJ30">
        <v>1</v>
      </c>
      <c r="AK30">
        <v>0</v>
      </c>
      <c r="AL30">
        <v>0</v>
      </c>
      <c r="AM30">
        <v>1</v>
      </c>
      <c r="AN30">
        <v>0</v>
      </c>
      <c r="AO30">
        <v>0</v>
      </c>
      <c r="AP30">
        <v>1</v>
      </c>
      <c r="BA30" t="s">
        <v>127</v>
      </c>
      <c r="BB30" t="e">
        <f ca="1">- Useful but _xludf.not as good as a regular degree</f>
        <v>#NAME?</v>
      </c>
      <c r="BD30" t="e">
        <f ca="1">- Nursing / medical care   Other</f>
        <v>#NAME?</v>
      </c>
      <c r="BE30">
        <v>0</v>
      </c>
      <c r="BF30">
        <v>1</v>
      </c>
      <c r="BG30">
        <v>0</v>
      </c>
      <c r="BH30">
        <v>0</v>
      </c>
      <c r="BI30">
        <v>1</v>
      </c>
      <c r="BJ30">
        <v>0</v>
      </c>
      <c r="BK30">
        <v>0</v>
      </c>
      <c r="BL30">
        <v>0</v>
      </c>
      <c r="BM30" t="s">
        <v>238</v>
      </c>
      <c r="BN30" t="s">
        <v>106</v>
      </c>
      <c r="BQ30" t="e">
        <f ca="1">- Do _xludf.not _xludf.count towards a recognized qualification - Donâ€™t know how to _xludf.find/enroll in a suitable program</f>
        <v>#NAME?</v>
      </c>
      <c r="BR30">
        <v>0</v>
      </c>
      <c r="BS30">
        <v>1</v>
      </c>
      <c r="BT30">
        <v>0</v>
      </c>
      <c r="BU30">
        <v>1</v>
      </c>
      <c r="BV30">
        <v>0</v>
      </c>
      <c r="BW30">
        <v>0</v>
      </c>
      <c r="BX30" t="s">
        <v>107</v>
      </c>
      <c r="BY30" t="s">
        <v>139</v>
      </c>
      <c r="BZ30">
        <v>1</v>
      </c>
      <c r="CA30">
        <v>0</v>
      </c>
      <c r="CB30">
        <v>0</v>
      </c>
      <c r="CC30">
        <v>0</v>
      </c>
      <c r="CD30">
        <v>1</v>
      </c>
      <c r="CE30" t="e">
        <f ca="1">- Facebook groups/pages DUBARAH</f>
        <v>#NAME?</v>
      </c>
      <c r="CF30">
        <v>0</v>
      </c>
      <c r="CG30">
        <v>1</v>
      </c>
      <c r="CH30">
        <v>0</v>
      </c>
      <c r="CI30">
        <v>0</v>
      </c>
      <c r="CJ30">
        <v>0</v>
      </c>
      <c r="CK30">
        <v>1</v>
      </c>
      <c r="CL30">
        <v>0</v>
      </c>
      <c r="CN30" t="s">
        <v>108</v>
      </c>
      <c r="CO30" t="s">
        <v>109</v>
      </c>
      <c r="CP30" t="s">
        <v>110</v>
      </c>
      <c r="CQ30">
        <v>3238560</v>
      </c>
      <c r="CR30" t="s">
        <v>239</v>
      </c>
      <c r="CS30" t="s">
        <v>240</v>
      </c>
      <c r="CT30">
        <v>29</v>
      </c>
    </row>
    <row r="31" spans="1:98">
      <c r="A31">
        <v>30</v>
      </c>
      <c r="B31" t="s">
        <v>131</v>
      </c>
      <c r="C31">
        <v>20</v>
      </c>
      <c r="D31" t="s">
        <v>148</v>
      </c>
      <c r="E31" t="s">
        <v>142</v>
      </c>
      <c r="F31" t="s">
        <v>100</v>
      </c>
      <c r="G31" t="s">
        <v>113</v>
      </c>
      <c r="J31" t="s">
        <v>121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T31" t="s">
        <v>241</v>
      </c>
      <c r="X31" t="s">
        <v>242</v>
      </c>
      <c r="Y31">
        <v>0</v>
      </c>
      <c r="Z31">
        <v>0</v>
      </c>
      <c r="AA31">
        <v>0</v>
      </c>
      <c r="AB31">
        <v>0</v>
      </c>
      <c r="AC31">
        <v>1</v>
      </c>
      <c r="AD31">
        <v>0</v>
      </c>
      <c r="AE31">
        <v>0</v>
      </c>
      <c r="AG31" t="s">
        <v>116</v>
      </c>
      <c r="AH31" t="s">
        <v>105</v>
      </c>
      <c r="AI31">
        <v>0</v>
      </c>
      <c r="AJ31">
        <v>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BA31" t="s">
        <v>127</v>
      </c>
      <c r="BB31" t="e">
        <f ca="1">- Useful but _xludf.not as good as a regular degree</f>
        <v>#NAME?</v>
      </c>
      <c r="BD31" t="e">
        <f ca="1">- Nursing / medical care</f>
        <v>#NAME?</v>
      </c>
      <c r="BE31">
        <v>0</v>
      </c>
      <c r="BF31">
        <v>0</v>
      </c>
      <c r="BG31">
        <v>0</v>
      </c>
      <c r="BH31">
        <v>0</v>
      </c>
      <c r="BI31">
        <v>1</v>
      </c>
      <c r="BJ31">
        <v>0</v>
      </c>
      <c r="BK31">
        <v>0</v>
      </c>
      <c r="BL31">
        <v>0</v>
      </c>
      <c r="BN31" t="s">
        <v>106</v>
      </c>
      <c r="BQ31" t="e">
        <f ca="1">- Do _xludf.not _xludf.count towards a recognized qualification</f>
        <v>#NAME?</v>
      </c>
      <c r="BR31">
        <v>0</v>
      </c>
      <c r="BS31">
        <v>1</v>
      </c>
      <c r="BT31">
        <v>0</v>
      </c>
      <c r="BU31">
        <v>0</v>
      </c>
      <c r="BV31">
        <v>0</v>
      </c>
      <c r="BW31">
        <v>0</v>
      </c>
      <c r="BX31" t="s">
        <v>243</v>
      </c>
      <c r="BY31" t="e">
        <f ca="1">- Too Difficult to study alone</f>
        <v>#NAME?</v>
      </c>
      <c r="BZ31">
        <v>0</v>
      </c>
      <c r="CA31">
        <v>0</v>
      </c>
      <c r="CB31">
        <v>0</v>
      </c>
      <c r="CC31">
        <v>0</v>
      </c>
      <c r="CD31">
        <v>1</v>
      </c>
      <c r="CE31" t="e">
        <f ca="1">- Facebook groups/pages</f>
        <v>#NAME?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1</v>
      </c>
      <c r="CL31">
        <v>0</v>
      </c>
      <c r="CN31" t="s">
        <v>108</v>
      </c>
      <c r="CO31" t="s">
        <v>109</v>
      </c>
      <c r="CP31" t="s">
        <v>110</v>
      </c>
      <c r="CQ31">
        <v>3238557</v>
      </c>
      <c r="CR31" t="s">
        <v>244</v>
      </c>
      <c r="CS31" t="s">
        <v>245</v>
      </c>
      <c r="CT31">
        <v>30</v>
      </c>
    </row>
    <row r="32" spans="1:98">
      <c r="A32">
        <v>31</v>
      </c>
      <c r="B32" t="s">
        <v>131</v>
      </c>
      <c r="C32">
        <v>24</v>
      </c>
      <c r="D32" t="s">
        <v>148</v>
      </c>
      <c r="E32" t="s">
        <v>142</v>
      </c>
      <c r="F32" t="s">
        <v>149</v>
      </c>
      <c r="G32" t="s">
        <v>101</v>
      </c>
      <c r="H32" t="s">
        <v>102</v>
      </c>
      <c r="U32" t="s">
        <v>121</v>
      </c>
      <c r="W32" t="s">
        <v>246</v>
      </c>
      <c r="AG32" t="s">
        <v>104</v>
      </c>
      <c r="AH32" t="s">
        <v>117</v>
      </c>
      <c r="AI32">
        <v>0</v>
      </c>
      <c r="AJ32">
        <v>1</v>
      </c>
      <c r="AK32">
        <v>0</v>
      </c>
      <c r="AL32">
        <v>0</v>
      </c>
      <c r="AM32">
        <v>1</v>
      </c>
      <c r="AN32">
        <v>0</v>
      </c>
      <c r="AO32">
        <v>0</v>
      </c>
      <c r="AP32">
        <v>0</v>
      </c>
      <c r="BA32" t="s">
        <v>106</v>
      </c>
      <c r="BB32" t="e">
        <f ca="1">- _xludf.not Useful</f>
        <v>#NAME?</v>
      </c>
      <c r="BD32" t="e">
        <f ca="1">- I am _xludf.not interested in vocational education</f>
        <v>#NAME?</v>
      </c>
      <c r="BE32">
        <v>1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N32" t="s">
        <v>106</v>
      </c>
      <c r="BQ32" t="e">
        <f ca="1">- Do _xludf.not _xludf.count towards a recognized qualification - _xludf.not available in subjects I want to study</f>
        <v>#NAME?</v>
      </c>
      <c r="BR32">
        <v>1</v>
      </c>
      <c r="BS32">
        <v>1</v>
      </c>
      <c r="BT32">
        <v>0</v>
      </c>
      <c r="BU32">
        <v>0</v>
      </c>
      <c r="BV32">
        <v>0</v>
      </c>
      <c r="BW32">
        <v>0</v>
      </c>
      <c r="BX32" t="s">
        <v>107</v>
      </c>
      <c r="BY32" t="e">
        <f ca="1">- _xludf.not worth the _xludf.time _xludf.or money spent on it - Useful but _xludf.not as good as going to university</f>
        <v>#NAME?</v>
      </c>
      <c r="BZ32">
        <v>1</v>
      </c>
      <c r="CA32">
        <v>1</v>
      </c>
      <c r="CB32">
        <v>0</v>
      </c>
      <c r="CC32">
        <v>0</v>
      </c>
      <c r="CD32">
        <v>0</v>
      </c>
      <c r="CE32" t="e">
        <f ca="1">- Facebook groups/pages  - Teachers</f>
        <v>#NAME?</v>
      </c>
      <c r="CF32">
        <v>0</v>
      </c>
      <c r="CG32">
        <v>0</v>
      </c>
      <c r="CH32">
        <v>1</v>
      </c>
      <c r="CI32">
        <v>0</v>
      </c>
      <c r="CJ32">
        <v>0</v>
      </c>
      <c r="CK32">
        <v>1</v>
      </c>
      <c r="CL32">
        <v>0</v>
      </c>
      <c r="CN32" t="s">
        <v>108</v>
      </c>
      <c r="CO32" t="s">
        <v>109</v>
      </c>
      <c r="CP32" t="s">
        <v>110</v>
      </c>
      <c r="CQ32">
        <v>3238553</v>
      </c>
      <c r="CR32" t="s">
        <v>247</v>
      </c>
      <c r="CS32" t="s">
        <v>248</v>
      </c>
      <c r="CT32">
        <v>31</v>
      </c>
    </row>
    <row r="33" spans="1:98">
      <c r="A33">
        <v>32</v>
      </c>
      <c r="B33" t="s">
        <v>131</v>
      </c>
      <c r="C33">
        <v>24</v>
      </c>
      <c r="D33" t="s">
        <v>148</v>
      </c>
      <c r="E33" t="s">
        <v>142</v>
      </c>
      <c r="F33" t="s">
        <v>149</v>
      </c>
      <c r="G33" t="s">
        <v>113</v>
      </c>
      <c r="J33" t="s">
        <v>132</v>
      </c>
      <c r="K33">
        <v>0</v>
      </c>
      <c r="L33">
        <v>0</v>
      </c>
      <c r="M33">
        <v>1</v>
      </c>
      <c r="N33">
        <v>0</v>
      </c>
      <c r="O33">
        <v>0</v>
      </c>
      <c r="P33">
        <v>0</v>
      </c>
      <c r="Q33">
        <v>1</v>
      </c>
      <c r="R33">
        <v>0</v>
      </c>
      <c r="X33" t="s">
        <v>151</v>
      </c>
      <c r="Y33">
        <v>0</v>
      </c>
      <c r="Z33">
        <v>0</v>
      </c>
      <c r="AA33">
        <v>0</v>
      </c>
      <c r="AB33">
        <v>1</v>
      </c>
      <c r="AC33">
        <v>1</v>
      </c>
      <c r="AD33">
        <v>0</v>
      </c>
      <c r="AE33">
        <v>0</v>
      </c>
      <c r="AG33" t="s">
        <v>124</v>
      </c>
      <c r="AH33" t="s">
        <v>125</v>
      </c>
      <c r="AI33">
        <v>1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R33" t="s">
        <v>106</v>
      </c>
      <c r="AS33" t="e">
        <f ca="1">- Retrieving papers is expensive _xludf.now _xludf.and I Do _xludf.not have the money - have to go in person but can _xludf.not go _xludf.for security reasons</f>
        <v>#NAME?</v>
      </c>
      <c r="AT33">
        <v>0</v>
      </c>
      <c r="AU33">
        <v>1</v>
      </c>
      <c r="AV33">
        <v>0</v>
      </c>
      <c r="AW33">
        <v>0</v>
      </c>
      <c r="AX33">
        <v>1</v>
      </c>
      <c r="AY33">
        <v>0</v>
      </c>
      <c r="BA33" t="s">
        <v>106</v>
      </c>
      <c r="BB33" t="e">
        <f ca="1">- Very Useful _xludf.and provides a job opportunity _xludf.right away.</f>
        <v>#NAME?</v>
      </c>
      <c r="BD33" t="e">
        <f ca="1">- Project Management / Accountancy - Tourism / Restaurant _xludf.and hotel Management</f>
        <v>#NAME?</v>
      </c>
      <c r="BE33">
        <v>0</v>
      </c>
      <c r="BF33">
        <v>0</v>
      </c>
      <c r="BG33">
        <v>1</v>
      </c>
      <c r="BH33">
        <v>1</v>
      </c>
      <c r="BI33">
        <v>0</v>
      </c>
      <c r="BJ33">
        <v>0</v>
      </c>
      <c r="BK33">
        <v>0</v>
      </c>
      <c r="BL33">
        <v>0</v>
      </c>
      <c r="BN33" t="s">
        <v>106</v>
      </c>
      <c r="BQ33" t="e">
        <f ca="1">- No internet connection / computer - Cannot afford the courses</f>
        <v>#NAME?</v>
      </c>
      <c r="BR33">
        <v>0</v>
      </c>
      <c r="BS33">
        <v>0</v>
      </c>
      <c r="BT33">
        <v>1</v>
      </c>
      <c r="BU33">
        <v>0</v>
      </c>
      <c r="BV33">
        <v>1</v>
      </c>
      <c r="BW33">
        <v>0</v>
      </c>
      <c r="BX33" t="s">
        <v>107</v>
      </c>
      <c r="BY33" t="e">
        <f ca="1">- Useful but _xludf.not as good as going to university  - Difficult to access</f>
        <v>#NAME?</v>
      </c>
      <c r="BZ33">
        <v>1</v>
      </c>
      <c r="CA33">
        <v>0</v>
      </c>
      <c r="CB33">
        <v>0</v>
      </c>
      <c r="CC33">
        <v>1</v>
      </c>
      <c r="CD33">
        <v>0</v>
      </c>
      <c r="CE33" t="e">
        <f ca="1">- Facebook groups/pages  - Friends - Teachers</f>
        <v>#NAME?</v>
      </c>
      <c r="CF33">
        <v>1</v>
      </c>
      <c r="CG33">
        <v>0</v>
      </c>
      <c r="CH33">
        <v>1</v>
      </c>
      <c r="CI33">
        <v>0</v>
      </c>
      <c r="CJ33">
        <v>0</v>
      </c>
      <c r="CK33">
        <v>1</v>
      </c>
      <c r="CL33">
        <v>0</v>
      </c>
      <c r="CN33" t="s">
        <v>108</v>
      </c>
      <c r="CO33" t="s">
        <v>109</v>
      </c>
      <c r="CP33" t="s">
        <v>110</v>
      </c>
      <c r="CQ33">
        <v>3238550</v>
      </c>
      <c r="CR33" t="s">
        <v>249</v>
      </c>
      <c r="CS33" t="s">
        <v>250</v>
      </c>
      <c r="CT33">
        <v>32</v>
      </c>
    </row>
    <row r="34" spans="1:98">
      <c r="A34">
        <v>33</v>
      </c>
      <c r="B34" t="s">
        <v>131</v>
      </c>
      <c r="C34">
        <v>27</v>
      </c>
      <c r="D34" t="s">
        <v>148</v>
      </c>
      <c r="E34" t="s">
        <v>99</v>
      </c>
      <c r="F34" t="s">
        <v>100</v>
      </c>
      <c r="G34" t="s">
        <v>113</v>
      </c>
      <c r="J34" t="s">
        <v>222</v>
      </c>
      <c r="K34">
        <v>1</v>
      </c>
      <c r="L34">
        <v>0</v>
      </c>
      <c r="M34">
        <v>0</v>
      </c>
      <c r="N34">
        <v>1</v>
      </c>
      <c r="O34">
        <v>0</v>
      </c>
      <c r="P34">
        <v>0</v>
      </c>
      <c r="Q34">
        <v>0</v>
      </c>
      <c r="R34">
        <v>0</v>
      </c>
      <c r="T34" t="s">
        <v>251</v>
      </c>
      <c r="X34" t="s">
        <v>252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G34" t="s">
        <v>124</v>
      </c>
      <c r="AH34" t="s">
        <v>105</v>
      </c>
      <c r="AI34">
        <v>0</v>
      </c>
      <c r="AJ34">
        <v>1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BA34" t="s">
        <v>106</v>
      </c>
      <c r="BB34" t="e">
        <f ca="1">- Very Useful _xludf.and provides a job opportunity _xludf.right away.</f>
        <v>#NAME?</v>
      </c>
      <c r="BD34" t="e">
        <f ca="1">- Nursing / medical care   Other</f>
        <v>#NAME?</v>
      </c>
      <c r="BE34">
        <v>0</v>
      </c>
      <c r="BF34">
        <v>1</v>
      </c>
      <c r="BG34">
        <v>0</v>
      </c>
      <c r="BH34">
        <v>0</v>
      </c>
      <c r="BI34">
        <v>1</v>
      </c>
      <c r="BJ34">
        <v>0</v>
      </c>
      <c r="BK34">
        <v>0</v>
      </c>
      <c r="BL34">
        <v>0</v>
      </c>
      <c r="BM34" t="s">
        <v>253</v>
      </c>
      <c r="BN34" t="s">
        <v>106</v>
      </c>
      <c r="BQ34" t="e">
        <f ca="1">- _xludf.not available in _xludf.Arabic - Donâ€™t know how to _xludf.find/enroll in a suitable program</f>
        <v>#NAME?</v>
      </c>
      <c r="BR34">
        <v>0</v>
      </c>
      <c r="BS34">
        <v>0</v>
      </c>
      <c r="BT34">
        <v>0</v>
      </c>
      <c r="BU34">
        <v>1</v>
      </c>
      <c r="BV34">
        <v>0</v>
      </c>
      <c r="BW34">
        <v>1</v>
      </c>
      <c r="BX34" t="s">
        <v>107</v>
      </c>
      <c r="BY34" t="s">
        <v>205</v>
      </c>
      <c r="BZ34">
        <v>0</v>
      </c>
      <c r="CA34">
        <v>0</v>
      </c>
      <c r="CB34">
        <v>0</v>
      </c>
      <c r="CC34">
        <v>1</v>
      </c>
      <c r="CD34">
        <v>1</v>
      </c>
      <c r="CE34" t="e">
        <f ca="1">- Friends - Teachers</f>
        <v>#NAME?</v>
      </c>
      <c r="CF34">
        <v>1</v>
      </c>
      <c r="CG34">
        <v>0</v>
      </c>
      <c r="CH34">
        <v>1</v>
      </c>
      <c r="CI34">
        <v>0</v>
      </c>
      <c r="CJ34">
        <v>0</v>
      </c>
      <c r="CK34">
        <v>0</v>
      </c>
      <c r="CL34">
        <v>0</v>
      </c>
      <c r="CN34" t="s">
        <v>108</v>
      </c>
      <c r="CO34" t="s">
        <v>109</v>
      </c>
      <c r="CP34" t="s">
        <v>110</v>
      </c>
      <c r="CQ34">
        <v>3238548</v>
      </c>
      <c r="CR34" s="1" t="s">
        <v>254</v>
      </c>
      <c r="CS34" t="s">
        <v>255</v>
      </c>
      <c r="CT34">
        <v>33</v>
      </c>
    </row>
    <row r="35" spans="1:98">
      <c r="A35">
        <v>34</v>
      </c>
      <c r="B35" t="s">
        <v>131</v>
      </c>
      <c r="C35">
        <v>18</v>
      </c>
      <c r="D35" t="s">
        <v>148</v>
      </c>
      <c r="E35" t="s">
        <v>99</v>
      </c>
      <c r="F35" t="s">
        <v>136</v>
      </c>
      <c r="G35" t="s">
        <v>175</v>
      </c>
      <c r="J35" t="s">
        <v>228</v>
      </c>
      <c r="K35">
        <v>0</v>
      </c>
      <c r="L35">
        <v>0</v>
      </c>
      <c r="M35">
        <v>0</v>
      </c>
      <c r="N35">
        <v>1</v>
      </c>
      <c r="O35">
        <v>0</v>
      </c>
      <c r="P35">
        <v>0</v>
      </c>
      <c r="Q35">
        <v>1</v>
      </c>
      <c r="R35">
        <v>0</v>
      </c>
      <c r="X35" t="s">
        <v>256</v>
      </c>
      <c r="Y35">
        <v>1</v>
      </c>
      <c r="Z35">
        <v>1</v>
      </c>
      <c r="AA35">
        <v>0</v>
      </c>
      <c r="AB35">
        <v>0</v>
      </c>
      <c r="AC35">
        <v>0</v>
      </c>
      <c r="AD35">
        <v>0</v>
      </c>
      <c r="AE35">
        <v>0</v>
      </c>
      <c r="AG35" t="s">
        <v>124</v>
      </c>
      <c r="AH35" t="s">
        <v>125</v>
      </c>
      <c r="AI35">
        <v>1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R35" t="s">
        <v>106</v>
      </c>
      <c r="AS35" t="s">
        <v>121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1</v>
      </c>
      <c r="AZ35" t="s">
        <v>257</v>
      </c>
      <c r="BA35" t="s">
        <v>106</v>
      </c>
      <c r="BB35" t="e">
        <f ca="1">- Useful but _xludf.not as good as a regular degree</f>
        <v>#NAME?</v>
      </c>
      <c r="BD35" t="e">
        <f ca="1">- I am _xludf.not interested in vocational education</f>
        <v>#NAME?</v>
      </c>
      <c r="BE35">
        <v>1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N35" t="s">
        <v>106</v>
      </c>
      <c r="BQ35" t="e">
        <f ca="1">- _xludf.not available in subjects I want to study - Donâ€™t know how to _xludf.find/enroll in a suitable program</f>
        <v>#NAME?</v>
      </c>
      <c r="BR35">
        <v>1</v>
      </c>
      <c r="BS35">
        <v>0</v>
      </c>
      <c r="BT35">
        <v>0</v>
      </c>
      <c r="BU35">
        <v>1</v>
      </c>
      <c r="BV35">
        <v>0</v>
      </c>
      <c r="BW35">
        <v>0</v>
      </c>
      <c r="BX35" t="s">
        <v>107</v>
      </c>
      <c r="BY35" t="s">
        <v>139</v>
      </c>
      <c r="BZ35">
        <v>1</v>
      </c>
      <c r="CA35">
        <v>0</v>
      </c>
      <c r="CB35">
        <v>0</v>
      </c>
      <c r="CC35">
        <v>0</v>
      </c>
      <c r="CD35">
        <v>1</v>
      </c>
      <c r="CE35" t="e">
        <f ca="1">- Friends - Teachers</f>
        <v>#NAME?</v>
      </c>
      <c r="CF35">
        <v>1</v>
      </c>
      <c r="CG35">
        <v>0</v>
      </c>
      <c r="CH35">
        <v>1</v>
      </c>
      <c r="CI35">
        <v>0</v>
      </c>
      <c r="CJ35">
        <v>0</v>
      </c>
      <c r="CK35">
        <v>0</v>
      </c>
      <c r="CL35">
        <v>0</v>
      </c>
      <c r="CN35" t="s">
        <v>108</v>
      </c>
      <c r="CO35" t="s">
        <v>109</v>
      </c>
      <c r="CP35" t="s">
        <v>110</v>
      </c>
      <c r="CQ35">
        <v>3238547</v>
      </c>
      <c r="CR35" t="s">
        <v>258</v>
      </c>
      <c r="CS35" t="s">
        <v>259</v>
      </c>
      <c r="CT35">
        <v>34</v>
      </c>
    </row>
    <row r="36" spans="1:98">
      <c r="A36">
        <v>35</v>
      </c>
      <c r="B36" t="s">
        <v>131</v>
      </c>
      <c r="C36">
        <v>20</v>
      </c>
      <c r="D36" t="s">
        <v>98</v>
      </c>
      <c r="E36" t="s">
        <v>227</v>
      </c>
      <c r="F36" t="s">
        <v>136</v>
      </c>
      <c r="G36" t="s">
        <v>113</v>
      </c>
      <c r="J36" t="s">
        <v>228</v>
      </c>
      <c r="K36">
        <v>0</v>
      </c>
      <c r="L36">
        <v>0</v>
      </c>
      <c r="M36">
        <v>0</v>
      </c>
      <c r="N36">
        <v>1</v>
      </c>
      <c r="O36">
        <v>0</v>
      </c>
      <c r="P36">
        <v>0</v>
      </c>
      <c r="Q36">
        <v>1</v>
      </c>
      <c r="R36">
        <v>0</v>
      </c>
      <c r="X36" t="s">
        <v>168</v>
      </c>
      <c r="Y36">
        <v>0</v>
      </c>
      <c r="Z36">
        <v>0</v>
      </c>
      <c r="AA36">
        <v>0</v>
      </c>
      <c r="AB36">
        <v>1</v>
      </c>
      <c r="AC36">
        <v>0</v>
      </c>
      <c r="AD36">
        <v>0</v>
      </c>
      <c r="AE36">
        <v>1</v>
      </c>
      <c r="AF36" t="s">
        <v>260</v>
      </c>
      <c r="AG36" t="s">
        <v>124</v>
      </c>
      <c r="AH36" t="s">
        <v>125</v>
      </c>
      <c r="AI36">
        <v>1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R36" t="s">
        <v>106</v>
      </c>
      <c r="AS36" t="e">
        <f ca="1">- Cannot contact public servants _xludf.or Teachers - have to go in person but can _xludf.not go _xludf.for security reasons</f>
        <v>#NAME?</v>
      </c>
      <c r="AT36">
        <v>0</v>
      </c>
      <c r="AU36">
        <v>1</v>
      </c>
      <c r="AV36">
        <v>1</v>
      </c>
      <c r="AW36">
        <v>0</v>
      </c>
      <c r="AX36">
        <v>0</v>
      </c>
      <c r="AY36">
        <v>0</v>
      </c>
      <c r="BA36" t="s">
        <v>106</v>
      </c>
      <c r="BB36" t="e">
        <f ca="1">- Very Useful _xludf.and provides a job opportunity _xludf.right away.</f>
        <v>#NAME?</v>
      </c>
      <c r="BD36" t="e">
        <f ca="1">- Construction (builder, carpenter, electrician, blacksmith) Agriculture</f>
        <v>#NAME?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1</v>
      </c>
      <c r="BK36">
        <v>0</v>
      </c>
      <c r="BL36">
        <v>1</v>
      </c>
      <c r="BN36" t="s">
        <v>106</v>
      </c>
      <c r="BQ36" t="e">
        <f ca="1">- No internet connection / computer - _xludf.not available in _xludf.Arabic</f>
        <v>#NAME?</v>
      </c>
      <c r="BR36">
        <v>0</v>
      </c>
      <c r="BS36">
        <v>0</v>
      </c>
      <c r="BT36">
        <v>1</v>
      </c>
      <c r="BU36">
        <v>0</v>
      </c>
      <c r="BV36">
        <v>0</v>
      </c>
      <c r="BW36">
        <v>1</v>
      </c>
      <c r="BX36" t="s">
        <v>107</v>
      </c>
      <c r="BY36" t="e">
        <f ca="1">- Useful but _xludf.not as good as going to university  - Difficult to access</f>
        <v>#NAME?</v>
      </c>
      <c r="BZ36">
        <v>1</v>
      </c>
      <c r="CA36">
        <v>0</v>
      </c>
      <c r="CB36">
        <v>0</v>
      </c>
      <c r="CC36">
        <v>1</v>
      </c>
      <c r="CD36">
        <v>0</v>
      </c>
      <c r="CE36" t="e">
        <f ca="1">- Facebook groups/pages  - Teachers</f>
        <v>#NAME?</v>
      </c>
      <c r="CF36">
        <v>0</v>
      </c>
      <c r="CG36">
        <v>0</v>
      </c>
      <c r="CH36">
        <v>1</v>
      </c>
      <c r="CI36">
        <v>0</v>
      </c>
      <c r="CJ36">
        <v>0</v>
      </c>
      <c r="CK36">
        <v>1</v>
      </c>
      <c r="CL36">
        <v>0</v>
      </c>
      <c r="CN36" t="s">
        <v>108</v>
      </c>
      <c r="CO36" t="s">
        <v>109</v>
      </c>
      <c r="CP36" t="s">
        <v>110</v>
      </c>
      <c r="CQ36">
        <v>3238528</v>
      </c>
      <c r="CR36" t="s">
        <v>261</v>
      </c>
      <c r="CS36" t="s">
        <v>262</v>
      </c>
      <c r="CT36">
        <v>35</v>
      </c>
    </row>
    <row r="37" spans="1:98">
      <c r="A37">
        <v>36</v>
      </c>
      <c r="B37" t="s">
        <v>131</v>
      </c>
      <c r="C37">
        <v>23</v>
      </c>
      <c r="D37" t="s">
        <v>98</v>
      </c>
      <c r="E37" t="s">
        <v>142</v>
      </c>
      <c r="F37" t="s">
        <v>136</v>
      </c>
      <c r="G37" t="s">
        <v>113</v>
      </c>
      <c r="J37" t="s">
        <v>263</v>
      </c>
      <c r="K37">
        <v>0</v>
      </c>
      <c r="L37">
        <v>0</v>
      </c>
      <c r="M37">
        <v>0</v>
      </c>
      <c r="N37">
        <v>0</v>
      </c>
      <c r="O37">
        <v>1</v>
      </c>
      <c r="P37">
        <v>1</v>
      </c>
      <c r="Q37">
        <v>0</v>
      </c>
      <c r="R37">
        <v>0</v>
      </c>
      <c r="X37" t="s">
        <v>256</v>
      </c>
      <c r="Y37">
        <v>1</v>
      </c>
      <c r="Z37">
        <v>1</v>
      </c>
      <c r="AA37">
        <v>0</v>
      </c>
      <c r="AB37">
        <v>0</v>
      </c>
      <c r="AC37">
        <v>0</v>
      </c>
      <c r="AD37">
        <v>0</v>
      </c>
      <c r="AE37">
        <v>0</v>
      </c>
      <c r="AG37" t="s">
        <v>124</v>
      </c>
      <c r="AH37" t="s">
        <v>125</v>
      </c>
      <c r="AI37">
        <v>1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R37" t="s">
        <v>106</v>
      </c>
      <c r="AS37" t="e">
        <f ca="1">- Cannot contact public servants _xludf.or Teachers - have to go in person but can _xludf.not go _xludf.for security reasons</f>
        <v>#NAME?</v>
      </c>
      <c r="AT37">
        <v>0</v>
      </c>
      <c r="AU37">
        <v>1</v>
      </c>
      <c r="AV37">
        <v>1</v>
      </c>
      <c r="AW37">
        <v>0</v>
      </c>
      <c r="AX37">
        <v>0</v>
      </c>
      <c r="AY37">
        <v>0</v>
      </c>
      <c r="BA37" t="s">
        <v>106</v>
      </c>
      <c r="BB37" t="e">
        <f ca="1">- Very Useful _xludf.and provides a job opportunity _xludf.right away.</f>
        <v>#NAME?</v>
      </c>
      <c r="BD37" t="e">
        <f ca="1">- Project Management / Accountancy - Tourism / Restaurant _xludf.and hotel Management</f>
        <v>#NAME?</v>
      </c>
      <c r="BE37">
        <v>0</v>
      </c>
      <c r="BF37">
        <v>0</v>
      </c>
      <c r="BG37">
        <v>1</v>
      </c>
      <c r="BH37">
        <v>1</v>
      </c>
      <c r="BI37">
        <v>0</v>
      </c>
      <c r="BJ37">
        <v>0</v>
      </c>
      <c r="BK37">
        <v>0</v>
      </c>
      <c r="BL37">
        <v>0</v>
      </c>
      <c r="BN37" t="s">
        <v>106</v>
      </c>
      <c r="BQ37" t="e">
        <f ca="1">- Cannot afford the courses - Donâ€™t know how to _xludf.find/enroll in a suitable program</f>
        <v>#NAME?</v>
      </c>
      <c r="BR37">
        <v>0</v>
      </c>
      <c r="BS37">
        <v>0</v>
      </c>
      <c r="BT37">
        <v>0</v>
      </c>
      <c r="BU37">
        <v>1</v>
      </c>
      <c r="BV37">
        <v>1</v>
      </c>
      <c r="BW37">
        <v>0</v>
      </c>
      <c r="BX37" t="s">
        <v>107</v>
      </c>
      <c r="BY37" t="e">
        <f ca="1">- Very Useful, as good as a regular - - Difficult to access</f>
        <v>#NAME?</v>
      </c>
      <c r="BZ37">
        <v>0</v>
      </c>
      <c r="CA37">
        <v>0</v>
      </c>
      <c r="CB37">
        <v>1</v>
      </c>
      <c r="CC37">
        <v>1</v>
      </c>
      <c r="CD37">
        <v>0</v>
      </c>
      <c r="CE37" t="e">
        <f ca="1">- Facebook groups/pages  - Teachers</f>
        <v>#NAME?</v>
      </c>
      <c r="CF37">
        <v>0</v>
      </c>
      <c r="CG37">
        <v>0</v>
      </c>
      <c r="CH37">
        <v>1</v>
      </c>
      <c r="CI37">
        <v>0</v>
      </c>
      <c r="CJ37">
        <v>0</v>
      </c>
      <c r="CK37">
        <v>1</v>
      </c>
      <c r="CL37">
        <v>0</v>
      </c>
      <c r="CN37" t="s">
        <v>108</v>
      </c>
      <c r="CO37" t="s">
        <v>109</v>
      </c>
      <c r="CP37" t="s">
        <v>110</v>
      </c>
      <c r="CQ37">
        <v>3238487</v>
      </c>
      <c r="CR37" t="s">
        <v>264</v>
      </c>
      <c r="CS37" t="s">
        <v>265</v>
      </c>
      <c r="CT37">
        <v>36</v>
      </c>
    </row>
    <row r="38" spans="1:98">
      <c r="A38">
        <v>37</v>
      </c>
      <c r="B38" t="s">
        <v>131</v>
      </c>
      <c r="C38">
        <v>21</v>
      </c>
      <c r="D38" t="s">
        <v>98</v>
      </c>
      <c r="E38" t="s">
        <v>227</v>
      </c>
      <c r="F38" t="s">
        <v>120</v>
      </c>
      <c r="G38" t="s">
        <v>113</v>
      </c>
      <c r="J38" t="s">
        <v>228</v>
      </c>
      <c r="K38">
        <v>0</v>
      </c>
      <c r="L38">
        <v>0</v>
      </c>
      <c r="M38">
        <v>0</v>
      </c>
      <c r="N38">
        <v>1</v>
      </c>
      <c r="O38">
        <v>0</v>
      </c>
      <c r="P38">
        <v>0</v>
      </c>
      <c r="Q38">
        <v>1</v>
      </c>
      <c r="R38">
        <v>0</v>
      </c>
      <c r="X38" t="s">
        <v>168</v>
      </c>
      <c r="Y38">
        <v>0</v>
      </c>
      <c r="Z38">
        <v>0</v>
      </c>
      <c r="AA38">
        <v>0</v>
      </c>
      <c r="AB38">
        <v>1</v>
      </c>
      <c r="AC38">
        <v>0</v>
      </c>
      <c r="AD38">
        <v>0</v>
      </c>
      <c r="AE38">
        <v>1</v>
      </c>
      <c r="AF38" t="s">
        <v>144</v>
      </c>
      <c r="AG38" t="s">
        <v>124</v>
      </c>
      <c r="AH38" t="s">
        <v>125</v>
      </c>
      <c r="AI38">
        <v>1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R38" t="s">
        <v>106</v>
      </c>
      <c r="AS38" t="s">
        <v>121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1</v>
      </c>
      <c r="AZ38" t="s">
        <v>266</v>
      </c>
      <c r="BA38" t="s">
        <v>106</v>
      </c>
      <c r="BB38" t="e">
        <f ca="1">- Very Useful _xludf.and provides a job opportunity _xludf.right away.</f>
        <v>#NAME?</v>
      </c>
      <c r="BD38" t="e">
        <f ca="1">- Mechanics _xludf.and machineryAgriculture</f>
        <v>#NAME?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1</v>
      </c>
      <c r="BL38">
        <v>1</v>
      </c>
      <c r="BN38" t="s">
        <v>106</v>
      </c>
      <c r="BQ38" t="e">
        <f ca="1">- No internet connection / computer - Cannot afford the courses</f>
        <v>#NAME?</v>
      </c>
      <c r="BR38">
        <v>0</v>
      </c>
      <c r="BS38">
        <v>0</v>
      </c>
      <c r="BT38">
        <v>1</v>
      </c>
      <c r="BU38">
        <v>0</v>
      </c>
      <c r="BV38">
        <v>1</v>
      </c>
      <c r="BW38">
        <v>0</v>
      </c>
      <c r="BX38" t="s">
        <v>107</v>
      </c>
      <c r="BY38" t="e">
        <f ca="1">- Useful but _xludf.not as good as going to university  - Difficult to access</f>
        <v>#NAME?</v>
      </c>
      <c r="BZ38">
        <v>1</v>
      </c>
      <c r="CA38">
        <v>0</v>
      </c>
      <c r="CB38">
        <v>0</v>
      </c>
      <c r="CC38">
        <v>1</v>
      </c>
      <c r="CD38">
        <v>0</v>
      </c>
      <c r="CE38" t="e">
        <f ca="1">- Facebook groups/pages DUBARAH</f>
        <v>#NAME?</v>
      </c>
      <c r="CF38">
        <v>0</v>
      </c>
      <c r="CG38">
        <v>1</v>
      </c>
      <c r="CH38">
        <v>0</v>
      </c>
      <c r="CI38">
        <v>0</v>
      </c>
      <c r="CJ38">
        <v>0</v>
      </c>
      <c r="CK38">
        <v>1</v>
      </c>
      <c r="CL38">
        <v>0</v>
      </c>
      <c r="CN38" t="s">
        <v>108</v>
      </c>
      <c r="CO38" t="s">
        <v>109</v>
      </c>
      <c r="CP38" t="s">
        <v>110</v>
      </c>
      <c r="CQ38">
        <v>3238466</v>
      </c>
      <c r="CR38" t="s">
        <v>267</v>
      </c>
      <c r="CS38" t="s">
        <v>268</v>
      </c>
      <c r="CT38">
        <v>37</v>
      </c>
    </row>
    <row r="39" spans="1:98">
      <c r="A39">
        <v>38</v>
      </c>
      <c r="B39" t="s">
        <v>131</v>
      </c>
      <c r="C39">
        <v>23</v>
      </c>
      <c r="D39" t="s">
        <v>98</v>
      </c>
      <c r="E39" t="s">
        <v>179</v>
      </c>
      <c r="F39" t="s">
        <v>100</v>
      </c>
      <c r="G39" t="s">
        <v>101</v>
      </c>
      <c r="H39" t="s">
        <v>102</v>
      </c>
      <c r="U39" t="s">
        <v>162</v>
      </c>
      <c r="AG39" t="s">
        <v>104</v>
      </c>
      <c r="AH39" t="s">
        <v>105</v>
      </c>
      <c r="AI39">
        <v>0</v>
      </c>
      <c r="AJ39">
        <v>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BA39" t="s">
        <v>106</v>
      </c>
      <c r="BB39" t="e">
        <f ca="1">- Very Useful _xludf.and provides a job opportunity _xludf.right away.</f>
        <v>#NAME?</v>
      </c>
      <c r="BD39" t="e">
        <f ca="1">- Project Management / Accountancy - Tourism / Restaurant _xludf.and hotel Management</f>
        <v>#NAME?</v>
      </c>
      <c r="BE39">
        <v>0</v>
      </c>
      <c r="BF39">
        <v>0</v>
      </c>
      <c r="BG39">
        <v>1</v>
      </c>
      <c r="BH39">
        <v>1</v>
      </c>
      <c r="BI39">
        <v>0</v>
      </c>
      <c r="BJ39">
        <v>0</v>
      </c>
      <c r="BK39">
        <v>0</v>
      </c>
      <c r="BL39">
        <v>0</v>
      </c>
      <c r="BN39" t="s">
        <v>106</v>
      </c>
      <c r="BQ39" t="e">
        <f ca="1">- Do _xludf.not _xludf.count towards a recognized qualification - Cannot afford the courses</f>
        <v>#NAME?</v>
      </c>
      <c r="BR39">
        <v>0</v>
      </c>
      <c r="BS39">
        <v>1</v>
      </c>
      <c r="BT39">
        <v>0</v>
      </c>
      <c r="BU39">
        <v>0</v>
      </c>
      <c r="BV39">
        <v>1</v>
      </c>
      <c r="BW39">
        <v>0</v>
      </c>
      <c r="BX39" t="s">
        <v>107</v>
      </c>
      <c r="BY39" t="e">
        <f ca="1">- Very Useful, as good as a regular - Too Difficult to study alone</f>
        <v>#NAME?</v>
      </c>
      <c r="BZ39">
        <v>0</v>
      </c>
      <c r="CA39">
        <v>0</v>
      </c>
      <c r="CB39">
        <v>1</v>
      </c>
      <c r="CC39">
        <v>0</v>
      </c>
      <c r="CD39">
        <v>1</v>
      </c>
      <c r="CE39" t="e">
        <f ca="1">- Facebook groups/pages DUBARAH</f>
        <v>#NAME?</v>
      </c>
      <c r="CF39">
        <v>0</v>
      </c>
      <c r="CG39">
        <v>1</v>
      </c>
      <c r="CH39">
        <v>0</v>
      </c>
      <c r="CI39">
        <v>0</v>
      </c>
      <c r="CJ39">
        <v>0</v>
      </c>
      <c r="CK39">
        <v>1</v>
      </c>
      <c r="CL39">
        <v>0</v>
      </c>
      <c r="CN39" t="s">
        <v>108</v>
      </c>
      <c r="CO39" t="s">
        <v>109</v>
      </c>
      <c r="CP39" t="s">
        <v>110</v>
      </c>
      <c r="CQ39">
        <v>3238445</v>
      </c>
      <c r="CR39" t="s">
        <v>269</v>
      </c>
      <c r="CS39" t="s">
        <v>270</v>
      </c>
      <c r="CT39">
        <v>38</v>
      </c>
    </row>
    <row r="40" spans="1:98">
      <c r="A40">
        <v>39</v>
      </c>
      <c r="B40" t="s">
        <v>131</v>
      </c>
      <c r="C40">
        <v>23</v>
      </c>
      <c r="D40" t="s">
        <v>98</v>
      </c>
      <c r="E40" t="s">
        <v>99</v>
      </c>
      <c r="F40" t="s">
        <v>149</v>
      </c>
      <c r="G40" t="s">
        <v>101</v>
      </c>
      <c r="H40" t="s">
        <v>102</v>
      </c>
      <c r="U40" t="s">
        <v>162</v>
      </c>
      <c r="AG40" t="s">
        <v>104</v>
      </c>
      <c r="AH40" t="s">
        <v>105</v>
      </c>
      <c r="AI40">
        <v>0</v>
      </c>
      <c r="AJ40">
        <v>1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BA40" t="s">
        <v>106</v>
      </c>
      <c r="BB40" t="e">
        <f ca="1">- Useful but _xludf.not as good as a regular degree</f>
        <v>#NAME?</v>
      </c>
      <c r="BD40" t="e">
        <f ca="1">- Project Management / Accountancy   Other</f>
        <v>#NAME?</v>
      </c>
      <c r="BE40">
        <v>0</v>
      </c>
      <c r="BF40">
        <v>1</v>
      </c>
      <c r="BG40">
        <v>1</v>
      </c>
      <c r="BH40">
        <v>0</v>
      </c>
      <c r="BI40">
        <v>0</v>
      </c>
      <c r="BJ40">
        <v>0</v>
      </c>
      <c r="BK40">
        <v>0</v>
      </c>
      <c r="BL40">
        <v>0</v>
      </c>
      <c r="BM40" t="s">
        <v>271</v>
      </c>
      <c r="BN40" t="s">
        <v>106</v>
      </c>
      <c r="BQ40" t="e">
        <f ca="1">- Do _xludf.not _xludf.count towards a recognized qualification - Cannot afford the courses</f>
        <v>#NAME?</v>
      </c>
      <c r="BR40">
        <v>0</v>
      </c>
      <c r="BS40">
        <v>1</v>
      </c>
      <c r="BT40">
        <v>0</v>
      </c>
      <c r="BU40">
        <v>0</v>
      </c>
      <c r="BV40">
        <v>1</v>
      </c>
      <c r="BW40">
        <v>0</v>
      </c>
      <c r="BX40" t="s">
        <v>107</v>
      </c>
      <c r="BY40" t="e">
        <f ca="1">- Very Useful, as good as a regular degree - Useful but _xludf.not as good as going to university</f>
        <v>#NAME?</v>
      </c>
      <c r="BZ40">
        <v>1</v>
      </c>
      <c r="CA40">
        <v>0</v>
      </c>
      <c r="CB40">
        <v>1</v>
      </c>
      <c r="CC40">
        <v>0</v>
      </c>
      <c r="CD40">
        <v>0</v>
      </c>
      <c r="CE40" t="e">
        <f ca="1">- Facebook groups/pages  - Teachers</f>
        <v>#NAME?</v>
      </c>
      <c r="CF40">
        <v>0</v>
      </c>
      <c r="CG40">
        <v>0</v>
      </c>
      <c r="CH40">
        <v>1</v>
      </c>
      <c r="CI40">
        <v>0</v>
      </c>
      <c r="CJ40">
        <v>0</v>
      </c>
      <c r="CK40">
        <v>1</v>
      </c>
      <c r="CL40">
        <v>0</v>
      </c>
      <c r="CN40" t="s">
        <v>108</v>
      </c>
      <c r="CO40" t="s">
        <v>109</v>
      </c>
      <c r="CP40" t="s">
        <v>110</v>
      </c>
      <c r="CQ40">
        <v>3238439</v>
      </c>
      <c r="CR40" t="s">
        <v>272</v>
      </c>
      <c r="CS40" t="s">
        <v>273</v>
      </c>
      <c r="CT40">
        <v>39</v>
      </c>
    </row>
    <row r="41" spans="1:98">
      <c r="A41">
        <v>40</v>
      </c>
      <c r="B41" t="s">
        <v>131</v>
      </c>
      <c r="C41">
        <v>26</v>
      </c>
      <c r="D41" t="s">
        <v>148</v>
      </c>
      <c r="E41" t="s">
        <v>274</v>
      </c>
      <c r="F41" t="s">
        <v>149</v>
      </c>
      <c r="G41" t="s">
        <v>113</v>
      </c>
      <c r="J41" t="s">
        <v>190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1</v>
      </c>
      <c r="R41">
        <v>0</v>
      </c>
      <c r="T41" t="s">
        <v>275</v>
      </c>
      <c r="X41" t="s">
        <v>168</v>
      </c>
      <c r="Y41">
        <v>0</v>
      </c>
      <c r="Z41">
        <v>0</v>
      </c>
      <c r="AA41">
        <v>0</v>
      </c>
      <c r="AB41">
        <v>1</v>
      </c>
      <c r="AC41">
        <v>0</v>
      </c>
      <c r="AD41">
        <v>0</v>
      </c>
      <c r="AE41">
        <v>1</v>
      </c>
      <c r="AF41" t="s">
        <v>144</v>
      </c>
      <c r="AG41" t="s">
        <v>124</v>
      </c>
      <c r="AH41" t="s">
        <v>125</v>
      </c>
      <c r="AI41">
        <v>1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R41" t="s">
        <v>127</v>
      </c>
      <c r="AS41" t="e">
        <f ca="1">- Retrieving papers is expensive _xludf.now _xludf.and I Do _xludf.not have the money - have to go in person but can _xludf.not go _xludf.for security reasons</f>
        <v>#NAME?</v>
      </c>
      <c r="AT41">
        <v>0</v>
      </c>
      <c r="AU41">
        <v>1</v>
      </c>
      <c r="AV41">
        <v>0</v>
      </c>
      <c r="AW41">
        <v>0</v>
      </c>
      <c r="AX41">
        <v>1</v>
      </c>
      <c r="AY41">
        <v>0</v>
      </c>
      <c r="BA41" t="s">
        <v>106</v>
      </c>
      <c r="BB41" t="e">
        <f ca="1">- Useful but _xludf.not as good as a regular degree</f>
        <v>#NAME?</v>
      </c>
      <c r="BD41" t="e">
        <f ca="1">- Nursing / medical care   Other</f>
        <v>#NAME?</v>
      </c>
      <c r="BE41">
        <v>0</v>
      </c>
      <c r="BF41">
        <v>1</v>
      </c>
      <c r="BG41">
        <v>0</v>
      </c>
      <c r="BH41">
        <v>0</v>
      </c>
      <c r="BI41">
        <v>1</v>
      </c>
      <c r="BJ41">
        <v>0</v>
      </c>
      <c r="BK41">
        <v>0</v>
      </c>
      <c r="BL41">
        <v>0</v>
      </c>
      <c r="BM41" t="s">
        <v>208</v>
      </c>
      <c r="BN41" t="s">
        <v>106</v>
      </c>
      <c r="BQ41" t="e">
        <f ca="1">- No internet connection / computer - Cannot afford the courses</f>
        <v>#NAME?</v>
      </c>
      <c r="BR41">
        <v>0</v>
      </c>
      <c r="BS41">
        <v>0</v>
      </c>
      <c r="BT41">
        <v>1</v>
      </c>
      <c r="BU41">
        <v>0</v>
      </c>
      <c r="BV41">
        <v>1</v>
      </c>
      <c r="BW41">
        <v>0</v>
      </c>
      <c r="BX41" t="s">
        <v>107</v>
      </c>
      <c r="BY41" t="e">
        <f ca="1">- Useful but _xludf.not as good as going to university  - Difficult to access</f>
        <v>#NAME?</v>
      </c>
      <c r="BZ41">
        <v>1</v>
      </c>
      <c r="CA41">
        <v>0</v>
      </c>
      <c r="CB41">
        <v>0</v>
      </c>
      <c r="CC41">
        <v>1</v>
      </c>
      <c r="CD41">
        <v>0</v>
      </c>
      <c r="CE41" t="e">
        <f ca="1">- Facebook groups/pages  - Friends</f>
        <v>#NAME?</v>
      </c>
      <c r="CF41">
        <v>1</v>
      </c>
      <c r="CG41">
        <v>0</v>
      </c>
      <c r="CH41">
        <v>0</v>
      </c>
      <c r="CI41">
        <v>0</v>
      </c>
      <c r="CJ41">
        <v>0</v>
      </c>
      <c r="CK41">
        <v>1</v>
      </c>
      <c r="CL41">
        <v>0</v>
      </c>
      <c r="CN41" t="s">
        <v>108</v>
      </c>
      <c r="CO41" t="s">
        <v>109</v>
      </c>
      <c r="CP41" t="s">
        <v>110</v>
      </c>
      <c r="CQ41">
        <v>3238436</v>
      </c>
      <c r="CR41" t="s">
        <v>276</v>
      </c>
      <c r="CS41" t="s">
        <v>277</v>
      </c>
      <c r="CT41">
        <v>40</v>
      </c>
    </row>
    <row r="42" spans="1:98">
      <c r="A42">
        <v>41</v>
      </c>
      <c r="B42" t="s">
        <v>131</v>
      </c>
      <c r="C42">
        <v>21</v>
      </c>
      <c r="D42" t="s">
        <v>98</v>
      </c>
      <c r="E42" t="s">
        <v>142</v>
      </c>
      <c r="F42" t="s">
        <v>100</v>
      </c>
      <c r="G42" t="s">
        <v>101</v>
      </c>
      <c r="H42" t="s">
        <v>102</v>
      </c>
      <c r="U42" t="s">
        <v>121</v>
      </c>
      <c r="W42" t="s">
        <v>278</v>
      </c>
      <c r="AG42" t="s">
        <v>104</v>
      </c>
      <c r="AH42" t="s">
        <v>105</v>
      </c>
      <c r="AI42">
        <v>0</v>
      </c>
      <c r="AJ42">
        <v>1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BA42" t="s">
        <v>106</v>
      </c>
      <c r="BB42" t="e">
        <f ca="1">- Useful but _xludf.not as good as a regular degree</f>
        <v>#NAME?</v>
      </c>
      <c r="BD42" t="e">
        <f ca="1">- Project Management / Accountancy - Tourism / Restaurant _xludf.and hotel Management</f>
        <v>#NAME?</v>
      </c>
      <c r="BE42">
        <v>0</v>
      </c>
      <c r="BF42">
        <v>0</v>
      </c>
      <c r="BG42">
        <v>1</v>
      </c>
      <c r="BH42">
        <v>1</v>
      </c>
      <c r="BI42">
        <v>0</v>
      </c>
      <c r="BJ42">
        <v>0</v>
      </c>
      <c r="BK42">
        <v>0</v>
      </c>
      <c r="BL42">
        <v>0</v>
      </c>
      <c r="BN42" t="s">
        <v>106</v>
      </c>
      <c r="BQ42" t="e">
        <f ca="1">- Do _xludf.not _xludf.count towards a recognized qualification - Cannot afford the courses</f>
        <v>#NAME?</v>
      </c>
      <c r="BR42">
        <v>0</v>
      </c>
      <c r="BS42">
        <v>1</v>
      </c>
      <c r="BT42">
        <v>0</v>
      </c>
      <c r="BU42">
        <v>0</v>
      </c>
      <c r="BV42">
        <v>1</v>
      </c>
      <c r="BW42">
        <v>0</v>
      </c>
      <c r="BX42" t="s">
        <v>107</v>
      </c>
      <c r="BY42" t="s">
        <v>139</v>
      </c>
      <c r="BZ42">
        <v>1</v>
      </c>
      <c r="CA42">
        <v>0</v>
      </c>
      <c r="CB42">
        <v>0</v>
      </c>
      <c r="CC42">
        <v>0</v>
      </c>
      <c r="CD42">
        <v>1</v>
      </c>
      <c r="CE42" t="e">
        <f ca="1">- Friends - Teachers</f>
        <v>#NAME?</v>
      </c>
      <c r="CF42">
        <v>1</v>
      </c>
      <c r="CG42">
        <v>0</v>
      </c>
      <c r="CH42">
        <v>1</v>
      </c>
      <c r="CI42">
        <v>0</v>
      </c>
      <c r="CJ42">
        <v>0</v>
      </c>
      <c r="CK42">
        <v>0</v>
      </c>
      <c r="CL42">
        <v>0</v>
      </c>
      <c r="CN42" t="s">
        <v>108</v>
      </c>
      <c r="CO42" t="s">
        <v>109</v>
      </c>
      <c r="CP42" t="s">
        <v>110</v>
      </c>
      <c r="CQ42">
        <v>3238432</v>
      </c>
      <c r="CR42" t="s">
        <v>279</v>
      </c>
      <c r="CS42" t="s">
        <v>280</v>
      </c>
      <c r="CT42">
        <v>41</v>
      </c>
    </row>
    <row r="43" spans="1:98">
      <c r="A43">
        <v>42</v>
      </c>
      <c r="B43" t="s">
        <v>131</v>
      </c>
      <c r="C43">
        <v>27</v>
      </c>
      <c r="D43" t="s">
        <v>98</v>
      </c>
      <c r="E43" t="s">
        <v>99</v>
      </c>
      <c r="F43" t="s">
        <v>136</v>
      </c>
      <c r="G43" t="s">
        <v>113</v>
      </c>
      <c r="J43" t="s">
        <v>228</v>
      </c>
      <c r="K43">
        <v>0</v>
      </c>
      <c r="L43">
        <v>0</v>
      </c>
      <c r="M43">
        <v>0</v>
      </c>
      <c r="N43">
        <v>1</v>
      </c>
      <c r="O43">
        <v>0</v>
      </c>
      <c r="P43">
        <v>0</v>
      </c>
      <c r="Q43">
        <v>1</v>
      </c>
      <c r="R43">
        <v>0</v>
      </c>
      <c r="X43" t="s">
        <v>281</v>
      </c>
      <c r="Y43">
        <v>0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1</v>
      </c>
      <c r="AF43" t="s">
        <v>144</v>
      </c>
      <c r="AG43" t="s">
        <v>124</v>
      </c>
      <c r="AH43" t="s">
        <v>125</v>
      </c>
      <c r="AI43">
        <v>1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R43" t="s">
        <v>106</v>
      </c>
      <c r="AS43" t="s">
        <v>121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1</v>
      </c>
      <c r="AZ43" t="s">
        <v>282</v>
      </c>
      <c r="BA43" t="s">
        <v>106</v>
      </c>
      <c r="BB43" t="e">
        <f ca="1">- Very Useful _xludf.and provides a job opportunity _xludf.right away.</f>
        <v>#NAME?</v>
      </c>
      <c r="BD43" t="e">
        <f ca="1">- Mechanics _xludf.and machineryAgriculture</f>
        <v>#NAME?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1</v>
      </c>
      <c r="BL43">
        <v>1</v>
      </c>
      <c r="BN43" t="s">
        <v>106</v>
      </c>
      <c r="BQ43" t="e">
        <f ca="1">- No internet connection / computer - Cannot afford the courses</f>
        <v>#NAME?</v>
      </c>
      <c r="BR43">
        <v>0</v>
      </c>
      <c r="BS43">
        <v>0</v>
      </c>
      <c r="BT43">
        <v>1</v>
      </c>
      <c r="BU43">
        <v>0</v>
      </c>
      <c r="BV43">
        <v>1</v>
      </c>
      <c r="BW43">
        <v>0</v>
      </c>
      <c r="BX43" t="s">
        <v>107</v>
      </c>
      <c r="BY43" t="e">
        <f ca="1">- Useful but _xludf.not as good as going to university  - Difficult to access</f>
        <v>#NAME?</v>
      </c>
      <c r="BZ43">
        <v>1</v>
      </c>
      <c r="CA43">
        <v>0</v>
      </c>
      <c r="CB43">
        <v>0</v>
      </c>
      <c r="CC43">
        <v>1</v>
      </c>
      <c r="CD43">
        <v>0</v>
      </c>
      <c r="CE43" t="e">
        <f ca="1">- Al-Fanar Media - Facebook groups/pages</f>
        <v>#NAME?</v>
      </c>
      <c r="CF43">
        <v>0</v>
      </c>
      <c r="CG43">
        <v>0</v>
      </c>
      <c r="CH43">
        <v>0</v>
      </c>
      <c r="CI43">
        <v>1</v>
      </c>
      <c r="CJ43">
        <v>0</v>
      </c>
      <c r="CK43">
        <v>1</v>
      </c>
      <c r="CL43">
        <v>0</v>
      </c>
      <c r="CN43" t="s">
        <v>108</v>
      </c>
      <c r="CO43" t="s">
        <v>109</v>
      </c>
      <c r="CP43" t="s">
        <v>110</v>
      </c>
      <c r="CQ43">
        <v>3238431</v>
      </c>
      <c r="CR43" t="s">
        <v>283</v>
      </c>
      <c r="CS43" t="s">
        <v>284</v>
      </c>
      <c r="CT43">
        <v>42</v>
      </c>
    </row>
    <row r="44" spans="1:98">
      <c r="A44">
        <v>43</v>
      </c>
      <c r="B44" t="s">
        <v>131</v>
      </c>
      <c r="C44">
        <v>21</v>
      </c>
      <c r="D44" t="s">
        <v>148</v>
      </c>
      <c r="E44" t="s">
        <v>285</v>
      </c>
      <c r="F44" t="s">
        <v>136</v>
      </c>
      <c r="G44" t="s">
        <v>101</v>
      </c>
      <c r="H44" t="s">
        <v>102</v>
      </c>
      <c r="U44" t="s">
        <v>286</v>
      </c>
      <c r="AG44" t="s">
        <v>104</v>
      </c>
      <c r="AH44" t="s">
        <v>121</v>
      </c>
      <c r="AI44">
        <v>0</v>
      </c>
      <c r="AJ44">
        <v>0</v>
      </c>
      <c r="AK44">
        <v>1</v>
      </c>
      <c r="AL44">
        <v>0</v>
      </c>
      <c r="AM44">
        <v>0</v>
      </c>
      <c r="AN44">
        <v>0</v>
      </c>
      <c r="AO44">
        <v>0</v>
      </c>
      <c r="AP44">
        <v>0</v>
      </c>
      <c r="AQ44" t="s">
        <v>287</v>
      </c>
      <c r="BA44" t="s">
        <v>106</v>
      </c>
      <c r="BB44" t="e">
        <f ca="1">- Useful but _xludf.not as good as a regular degree</f>
        <v>#NAME?</v>
      </c>
      <c r="BD44" t="e">
        <f ca="1">- Tourism / Restaurant _xludf.and hotel Management - Nursing / medical care</f>
        <v>#NAME?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</v>
      </c>
      <c r="BK44">
        <v>0</v>
      </c>
      <c r="BL44">
        <v>0</v>
      </c>
      <c r="BN44" t="s">
        <v>106</v>
      </c>
      <c r="BQ44" t="e">
        <f ca="1">- Do _xludf.not _xludf.count towards a recognized qualification - Cannot afford the courses</f>
        <v>#NAME?</v>
      </c>
      <c r="BR44">
        <v>0</v>
      </c>
      <c r="BS44">
        <v>1</v>
      </c>
      <c r="BT44">
        <v>0</v>
      </c>
      <c r="BU44">
        <v>0</v>
      </c>
      <c r="BV44">
        <v>1</v>
      </c>
      <c r="BW44">
        <v>0</v>
      </c>
      <c r="BX44" t="s">
        <v>107</v>
      </c>
      <c r="BY44" t="e">
        <f ca="1">- Useful but _xludf.not as good as going to university  - Difficult to access</f>
        <v>#NAME?</v>
      </c>
      <c r="BZ44">
        <v>1</v>
      </c>
      <c r="CA44">
        <v>0</v>
      </c>
      <c r="CB44">
        <v>0</v>
      </c>
      <c r="CC44">
        <v>1</v>
      </c>
      <c r="CD44">
        <v>0</v>
      </c>
      <c r="CE44" t="e">
        <f ca="1">- Facebook groups/pages DUBARAH</f>
        <v>#NAME?</v>
      </c>
      <c r="CF44">
        <v>0</v>
      </c>
      <c r="CG44">
        <v>1</v>
      </c>
      <c r="CH44">
        <v>0</v>
      </c>
      <c r="CI44">
        <v>0</v>
      </c>
      <c r="CJ44">
        <v>0</v>
      </c>
      <c r="CK44">
        <v>1</v>
      </c>
      <c r="CL44">
        <v>0</v>
      </c>
      <c r="CN44" t="s">
        <v>108</v>
      </c>
      <c r="CO44" t="s">
        <v>109</v>
      </c>
      <c r="CP44" t="s">
        <v>110</v>
      </c>
      <c r="CQ44">
        <v>3238424</v>
      </c>
      <c r="CR44" t="s">
        <v>288</v>
      </c>
      <c r="CS44" t="s">
        <v>289</v>
      </c>
      <c r="CT44">
        <v>43</v>
      </c>
    </row>
    <row r="45" spans="1:98">
      <c r="A45">
        <v>44</v>
      </c>
      <c r="B45" t="s">
        <v>131</v>
      </c>
      <c r="C45">
        <v>22</v>
      </c>
      <c r="D45" t="s">
        <v>148</v>
      </c>
      <c r="E45" t="s">
        <v>99</v>
      </c>
      <c r="F45" t="s">
        <v>100</v>
      </c>
      <c r="G45" t="s">
        <v>101</v>
      </c>
      <c r="H45" t="s">
        <v>102</v>
      </c>
      <c r="U45" t="s">
        <v>103</v>
      </c>
      <c r="AG45" t="s">
        <v>104</v>
      </c>
      <c r="AH45" t="s">
        <v>105</v>
      </c>
      <c r="AI45">
        <v>0</v>
      </c>
      <c r="AJ45">
        <v>1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BA45" t="s">
        <v>106</v>
      </c>
      <c r="BB45" t="e">
        <f ca="1">- Useful but _xludf.not as good as a regular degree</f>
        <v>#NAME?</v>
      </c>
      <c r="BD45" t="e">
        <f ca="1">- Project Management / Accountancy - Tourism / Restaurant _xludf.and hotel Management</f>
        <v>#NAME?</v>
      </c>
      <c r="BE45">
        <v>0</v>
      </c>
      <c r="BF45">
        <v>0</v>
      </c>
      <c r="BG45">
        <v>1</v>
      </c>
      <c r="BH45">
        <v>1</v>
      </c>
      <c r="BI45">
        <v>0</v>
      </c>
      <c r="BJ45">
        <v>0</v>
      </c>
      <c r="BK45">
        <v>0</v>
      </c>
      <c r="BL45">
        <v>0</v>
      </c>
      <c r="BN45" t="s">
        <v>106</v>
      </c>
      <c r="BQ45" t="e">
        <f ca="1">- Do _xludf.not _xludf.count towards a recognized qualification - Cannot afford the courses</f>
        <v>#NAME?</v>
      </c>
      <c r="BR45">
        <v>0</v>
      </c>
      <c r="BS45">
        <v>1</v>
      </c>
      <c r="BT45">
        <v>0</v>
      </c>
      <c r="BU45">
        <v>0</v>
      </c>
      <c r="BV45">
        <v>1</v>
      </c>
      <c r="BW45">
        <v>0</v>
      </c>
      <c r="BX45" t="s">
        <v>107</v>
      </c>
      <c r="BY45" t="s">
        <v>205</v>
      </c>
      <c r="BZ45">
        <v>0</v>
      </c>
      <c r="CA45">
        <v>0</v>
      </c>
      <c r="CB45">
        <v>0</v>
      </c>
      <c r="CC45">
        <v>1</v>
      </c>
      <c r="CD45">
        <v>1</v>
      </c>
      <c r="CE45" t="e">
        <f ca="1">- Facebook groups/pages  - Friends</f>
        <v>#NAME?</v>
      </c>
      <c r="CF45">
        <v>1</v>
      </c>
      <c r="CG45">
        <v>0</v>
      </c>
      <c r="CH45">
        <v>0</v>
      </c>
      <c r="CI45">
        <v>0</v>
      </c>
      <c r="CJ45">
        <v>0</v>
      </c>
      <c r="CK45">
        <v>1</v>
      </c>
      <c r="CL45">
        <v>0</v>
      </c>
      <c r="CN45" t="s">
        <v>108</v>
      </c>
      <c r="CO45" t="s">
        <v>109</v>
      </c>
      <c r="CP45" t="s">
        <v>110</v>
      </c>
      <c r="CQ45">
        <v>3238415</v>
      </c>
      <c r="CR45" t="s">
        <v>290</v>
      </c>
      <c r="CS45" t="s">
        <v>291</v>
      </c>
      <c r="CT45">
        <v>44</v>
      </c>
    </row>
    <row r="46" spans="1:98">
      <c r="A46">
        <v>45</v>
      </c>
      <c r="B46" t="s">
        <v>131</v>
      </c>
      <c r="C46">
        <v>23</v>
      </c>
      <c r="D46" t="s">
        <v>148</v>
      </c>
      <c r="E46" t="s">
        <v>156</v>
      </c>
      <c r="F46" t="s">
        <v>100</v>
      </c>
      <c r="G46" t="s">
        <v>101</v>
      </c>
      <c r="H46" t="s">
        <v>102</v>
      </c>
      <c r="U46" t="s">
        <v>162</v>
      </c>
      <c r="AG46" t="s">
        <v>104</v>
      </c>
      <c r="AH46" t="s">
        <v>105</v>
      </c>
      <c r="AI46">
        <v>0</v>
      </c>
      <c r="AJ46">
        <v>1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BA46" t="s">
        <v>106</v>
      </c>
      <c r="BB46" t="e">
        <f ca="1">- Useful but _xludf.not as good as a regular degree</f>
        <v>#NAME?</v>
      </c>
      <c r="BD46" t="e">
        <f ca="1">- Project Management / Accountancy   Other</f>
        <v>#NAME?</v>
      </c>
      <c r="BE46">
        <v>0</v>
      </c>
      <c r="BF46">
        <v>1</v>
      </c>
      <c r="BG46">
        <v>1</v>
      </c>
      <c r="BH46">
        <v>0</v>
      </c>
      <c r="BI46">
        <v>0</v>
      </c>
      <c r="BJ46">
        <v>0</v>
      </c>
      <c r="BK46">
        <v>0</v>
      </c>
      <c r="BL46">
        <v>0</v>
      </c>
      <c r="BM46" t="s">
        <v>292</v>
      </c>
      <c r="BN46" t="s">
        <v>106</v>
      </c>
      <c r="BQ46" t="e">
        <f ca="1">- Cannot afford the courses - Donâ€™t know how to _xludf.find/enroll in a suitable program</f>
        <v>#NAME?</v>
      </c>
      <c r="BR46">
        <v>0</v>
      </c>
      <c r="BS46">
        <v>0</v>
      </c>
      <c r="BT46">
        <v>0</v>
      </c>
      <c r="BU46">
        <v>1</v>
      </c>
      <c r="BV46">
        <v>1</v>
      </c>
      <c r="BW46">
        <v>0</v>
      </c>
      <c r="BX46" t="s">
        <v>107</v>
      </c>
      <c r="BY46" t="s">
        <v>139</v>
      </c>
      <c r="BZ46">
        <v>1</v>
      </c>
      <c r="CA46">
        <v>0</v>
      </c>
      <c r="CB46">
        <v>0</v>
      </c>
      <c r="CC46">
        <v>0</v>
      </c>
      <c r="CD46">
        <v>1</v>
      </c>
      <c r="CE46" t="e">
        <f ca="1">- Facebook groups/pages DUBARAH</f>
        <v>#NAME?</v>
      </c>
      <c r="CF46">
        <v>0</v>
      </c>
      <c r="CG46">
        <v>1</v>
      </c>
      <c r="CH46">
        <v>0</v>
      </c>
      <c r="CI46">
        <v>0</v>
      </c>
      <c r="CJ46">
        <v>0</v>
      </c>
      <c r="CK46">
        <v>1</v>
      </c>
      <c r="CL46">
        <v>0</v>
      </c>
      <c r="CN46" t="s">
        <v>108</v>
      </c>
      <c r="CO46" t="s">
        <v>109</v>
      </c>
      <c r="CP46" t="s">
        <v>110</v>
      </c>
      <c r="CQ46">
        <v>3238409</v>
      </c>
      <c r="CR46" t="s">
        <v>293</v>
      </c>
      <c r="CS46" t="s">
        <v>294</v>
      </c>
      <c r="CT46">
        <v>45</v>
      </c>
    </row>
    <row r="47" spans="1:98">
      <c r="A47">
        <v>46</v>
      </c>
      <c r="B47" t="s">
        <v>131</v>
      </c>
      <c r="C47">
        <v>22</v>
      </c>
      <c r="D47" t="s">
        <v>148</v>
      </c>
      <c r="E47" t="s">
        <v>227</v>
      </c>
      <c r="F47" t="s">
        <v>136</v>
      </c>
      <c r="G47" t="s">
        <v>101</v>
      </c>
      <c r="H47" t="s">
        <v>102</v>
      </c>
      <c r="U47" t="s">
        <v>114</v>
      </c>
      <c r="AG47" t="s">
        <v>104</v>
      </c>
      <c r="AH47" t="s">
        <v>121</v>
      </c>
      <c r="AI47">
        <v>0</v>
      </c>
      <c r="AJ47">
        <v>0</v>
      </c>
      <c r="AK47">
        <v>1</v>
      </c>
      <c r="AL47">
        <v>0</v>
      </c>
      <c r="AM47">
        <v>0</v>
      </c>
      <c r="AN47">
        <v>0</v>
      </c>
      <c r="AO47">
        <v>0</v>
      </c>
      <c r="AP47">
        <v>0</v>
      </c>
      <c r="AQ47" t="s">
        <v>287</v>
      </c>
      <c r="BA47" t="s">
        <v>106</v>
      </c>
      <c r="BB47" t="e">
        <f ca="1">- Useful but _xludf.not as good as a regular degree</f>
        <v>#NAME?</v>
      </c>
      <c r="BD47" t="e">
        <f ca="1">- Nursing / medical care   Other</f>
        <v>#NAME?</v>
      </c>
      <c r="BE47">
        <v>0</v>
      </c>
      <c r="BF47">
        <v>1</v>
      </c>
      <c r="BG47">
        <v>0</v>
      </c>
      <c r="BH47">
        <v>0</v>
      </c>
      <c r="BI47">
        <v>1</v>
      </c>
      <c r="BJ47">
        <v>0</v>
      </c>
      <c r="BK47">
        <v>0</v>
      </c>
      <c r="BL47">
        <v>0</v>
      </c>
      <c r="BM47" t="s">
        <v>295</v>
      </c>
      <c r="BN47" t="s">
        <v>106</v>
      </c>
      <c r="BQ47" t="e">
        <f ca="1">- Cannot afford the courses - Donâ€™t know how to _xludf.find/enroll in a suitable program</f>
        <v>#NAME?</v>
      </c>
      <c r="BR47">
        <v>0</v>
      </c>
      <c r="BS47">
        <v>0</v>
      </c>
      <c r="BT47">
        <v>0</v>
      </c>
      <c r="BU47">
        <v>1</v>
      </c>
      <c r="BV47">
        <v>1</v>
      </c>
      <c r="BW47">
        <v>0</v>
      </c>
      <c r="BX47" t="s">
        <v>107</v>
      </c>
      <c r="BY47" t="s">
        <v>139</v>
      </c>
      <c r="BZ47">
        <v>1</v>
      </c>
      <c r="CA47">
        <v>0</v>
      </c>
      <c r="CB47">
        <v>0</v>
      </c>
      <c r="CC47">
        <v>0</v>
      </c>
      <c r="CD47">
        <v>1</v>
      </c>
      <c r="CE47" t="e">
        <f ca="1">- Facebook groups/pages DUBARAH</f>
        <v>#NAME?</v>
      </c>
      <c r="CF47">
        <v>0</v>
      </c>
      <c r="CG47">
        <v>1</v>
      </c>
      <c r="CH47">
        <v>0</v>
      </c>
      <c r="CI47">
        <v>0</v>
      </c>
      <c r="CJ47">
        <v>0</v>
      </c>
      <c r="CK47">
        <v>1</v>
      </c>
      <c r="CL47">
        <v>0</v>
      </c>
      <c r="CN47" t="s">
        <v>108</v>
      </c>
      <c r="CO47" t="s">
        <v>109</v>
      </c>
      <c r="CP47" t="s">
        <v>110</v>
      </c>
      <c r="CQ47">
        <v>3238371</v>
      </c>
      <c r="CR47" t="s">
        <v>296</v>
      </c>
      <c r="CS47" t="s">
        <v>297</v>
      </c>
      <c r="CT47">
        <v>46</v>
      </c>
    </row>
    <row r="48" spans="1:98">
      <c r="A48">
        <v>47</v>
      </c>
      <c r="B48" t="s">
        <v>131</v>
      </c>
      <c r="C48">
        <v>25</v>
      </c>
      <c r="D48" t="s">
        <v>148</v>
      </c>
      <c r="E48" t="s">
        <v>99</v>
      </c>
      <c r="F48" t="s">
        <v>149</v>
      </c>
      <c r="G48" t="s">
        <v>101</v>
      </c>
      <c r="H48" t="s">
        <v>102</v>
      </c>
      <c r="U48" t="s">
        <v>162</v>
      </c>
      <c r="AG48" t="s">
        <v>104</v>
      </c>
      <c r="AH48" t="s">
        <v>117</v>
      </c>
      <c r="AI48">
        <v>0</v>
      </c>
      <c r="AJ48">
        <v>1</v>
      </c>
      <c r="AK48">
        <v>0</v>
      </c>
      <c r="AL48">
        <v>0</v>
      </c>
      <c r="AM48">
        <v>1</v>
      </c>
      <c r="AN48">
        <v>0</v>
      </c>
      <c r="AO48">
        <v>0</v>
      </c>
      <c r="AP48">
        <v>0</v>
      </c>
      <c r="BA48" t="s">
        <v>106</v>
      </c>
      <c r="BB48" t="e">
        <f ca="1">- Useful but _xludf.not as good as a regular degree</f>
        <v>#NAME?</v>
      </c>
      <c r="BD48" t="s">
        <v>298</v>
      </c>
      <c r="BE48">
        <v>0</v>
      </c>
      <c r="BF48">
        <v>0</v>
      </c>
      <c r="BG48">
        <v>0</v>
      </c>
      <c r="BH48">
        <v>0</v>
      </c>
      <c r="BI48">
        <v>1</v>
      </c>
      <c r="BJ48">
        <v>0</v>
      </c>
      <c r="BK48">
        <v>0</v>
      </c>
      <c r="BL48">
        <v>1</v>
      </c>
      <c r="BN48" t="s">
        <v>106</v>
      </c>
      <c r="BQ48" t="e">
        <f ca="1">- Cannot afford the courses - Donâ€™t know how to _xludf.find/enroll in a suitable program</f>
        <v>#NAME?</v>
      </c>
      <c r="BR48">
        <v>0</v>
      </c>
      <c r="BS48">
        <v>0</v>
      </c>
      <c r="BT48">
        <v>0</v>
      </c>
      <c r="BU48">
        <v>1</v>
      </c>
      <c r="BV48">
        <v>1</v>
      </c>
      <c r="BW48">
        <v>0</v>
      </c>
      <c r="BX48" t="s">
        <v>107</v>
      </c>
      <c r="BY48" t="e">
        <f ca="1">- Useful but _xludf.not as good as going to university  - Difficult to access</f>
        <v>#NAME?</v>
      </c>
      <c r="BZ48">
        <v>1</v>
      </c>
      <c r="CA48">
        <v>0</v>
      </c>
      <c r="CB48">
        <v>0</v>
      </c>
      <c r="CC48">
        <v>1</v>
      </c>
      <c r="CD48">
        <v>0</v>
      </c>
      <c r="CE48" t="e">
        <f ca="1">- Facebook groups/pages DUBARAH</f>
        <v>#NAME?</v>
      </c>
      <c r="CF48">
        <v>0</v>
      </c>
      <c r="CG48">
        <v>1</v>
      </c>
      <c r="CH48">
        <v>0</v>
      </c>
      <c r="CI48">
        <v>0</v>
      </c>
      <c r="CJ48">
        <v>0</v>
      </c>
      <c r="CK48">
        <v>1</v>
      </c>
      <c r="CL48">
        <v>0</v>
      </c>
      <c r="CN48" t="s">
        <v>108</v>
      </c>
      <c r="CO48" t="s">
        <v>109</v>
      </c>
      <c r="CP48" t="s">
        <v>110</v>
      </c>
      <c r="CQ48">
        <v>3238362</v>
      </c>
      <c r="CR48" t="s">
        <v>299</v>
      </c>
      <c r="CS48" t="s">
        <v>300</v>
      </c>
      <c r="CT48">
        <v>47</v>
      </c>
    </row>
    <row r="49" spans="1:98">
      <c r="A49">
        <v>48</v>
      </c>
      <c r="B49" t="s">
        <v>131</v>
      </c>
      <c r="C49">
        <v>24</v>
      </c>
      <c r="D49" t="s">
        <v>98</v>
      </c>
      <c r="E49" t="s">
        <v>227</v>
      </c>
      <c r="F49" t="s">
        <v>100</v>
      </c>
      <c r="G49" t="s">
        <v>101</v>
      </c>
      <c r="H49" t="s">
        <v>102</v>
      </c>
      <c r="U49" t="s">
        <v>162</v>
      </c>
      <c r="AG49" t="s">
        <v>104</v>
      </c>
      <c r="AH49" t="s">
        <v>105</v>
      </c>
      <c r="AI49">
        <v>0</v>
      </c>
      <c r="AJ49">
        <v>1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BA49" t="s">
        <v>106</v>
      </c>
      <c r="BB49" t="e">
        <f ca="1">- Useful but _xludf.not as good as a regular degree</f>
        <v>#NAME?</v>
      </c>
      <c r="BD49" t="e">
        <f ca="1">- Tourism / Restaurant _xludf.and hotel Management - Nursing / medical care</f>
        <v>#NAME?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</v>
      </c>
      <c r="BK49">
        <v>0</v>
      </c>
      <c r="BL49">
        <v>0</v>
      </c>
      <c r="BN49" t="s">
        <v>106</v>
      </c>
      <c r="BQ49" t="e">
        <f ca="1">- _xludf.not available in _xludf.Arabic - Cannot afford the courses</f>
        <v>#NAME?</v>
      </c>
      <c r="BR49">
        <v>0</v>
      </c>
      <c r="BS49">
        <v>0</v>
      </c>
      <c r="BT49">
        <v>0</v>
      </c>
      <c r="BU49">
        <v>0</v>
      </c>
      <c r="BV49">
        <v>1</v>
      </c>
      <c r="BW49">
        <v>1</v>
      </c>
      <c r="BX49" t="s">
        <v>107</v>
      </c>
      <c r="BY49" t="s">
        <v>139</v>
      </c>
      <c r="BZ49">
        <v>1</v>
      </c>
      <c r="CA49">
        <v>0</v>
      </c>
      <c r="CB49">
        <v>0</v>
      </c>
      <c r="CC49">
        <v>0</v>
      </c>
      <c r="CD49">
        <v>1</v>
      </c>
      <c r="CE49" t="e">
        <f ca="1">- Facebook groups/pages  - Friends</f>
        <v>#NAME?</v>
      </c>
      <c r="CF49">
        <v>1</v>
      </c>
      <c r="CG49">
        <v>0</v>
      </c>
      <c r="CH49">
        <v>0</v>
      </c>
      <c r="CI49">
        <v>0</v>
      </c>
      <c r="CJ49">
        <v>0</v>
      </c>
      <c r="CK49">
        <v>1</v>
      </c>
      <c r="CL49">
        <v>0</v>
      </c>
      <c r="CN49" t="s">
        <v>108</v>
      </c>
      <c r="CO49" t="s">
        <v>109</v>
      </c>
      <c r="CP49" t="s">
        <v>110</v>
      </c>
      <c r="CQ49">
        <v>3238357</v>
      </c>
      <c r="CR49" t="s">
        <v>301</v>
      </c>
      <c r="CS49" t="s">
        <v>302</v>
      </c>
      <c r="CT49">
        <v>48</v>
      </c>
    </row>
    <row r="50" spans="1:98">
      <c r="A50">
        <v>49</v>
      </c>
      <c r="B50" t="s">
        <v>131</v>
      </c>
      <c r="C50">
        <v>18</v>
      </c>
      <c r="D50" t="s">
        <v>148</v>
      </c>
      <c r="E50" t="s">
        <v>99</v>
      </c>
      <c r="F50" t="s">
        <v>100</v>
      </c>
      <c r="G50" t="s">
        <v>101</v>
      </c>
      <c r="H50" t="s">
        <v>102</v>
      </c>
      <c r="U50" t="s">
        <v>121</v>
      </c>
      <c r="W50" t="s">
        <v>303</v>
      </c>
      <c r="AG50" t="s">
        <v>104</v>
      </c>
      <c r="AH50" t="s">
        <v>117</v>
      </c>
      <c r="AI50">
        <v>0</v>
      </c>
      <c r="AJ50">
        <v>1</v>
      </c>
      <c r="AK50">
        <v>0</v>
      </c>
      <c r="AL50">
        <v>0</v>
      </c>
      <c r="AM50">
        <v>1</v>
      </c>
      <c r="AN50">
        <v>0</v>
      </c>
      <c r="AO50">
        <v>0</v>
      </c>
      <c r="AP50">
        <v>0</v>
      </c>
      <c r="BA50" t="s">
        <v>106</v>
      </c>
      <c r="BB50" t="e">
        <f ca="1">- Useful but _xludf.not as good as a regular degree</f>
        <v>#NAME?</v>
      </c>
      <c r="BD50" t="e">
        <f ca="1">- Project Management / Accountancy</f>
        <v>#NAME?</v>
      </c>
      <c r="BE50">
        <v>0</v>
      </c>
      <c r="BF50">
        <v>0</v>
      </c>
      <c r="BG50">
        <v>1</v>
      </c>
      <c r="BH50">
        <v>0</v>
      </c>
      <c r="BI50">
        <v>0</v>
      </c>
      <c r="BJ50">
        <v>0</v>
      </c>
      <c r="BK50">
        <v>0</v>
      </c>
      <c r="BL50">
        <v>0</v>
      </c>
      <c r="BN50" t="s">
        <v>106</v>
      </c>
      <c r="BQ50" t="e">
        <f ca="1">- Do _xludf.not _xludf.count towards a recognized qualification - Cannot afford the courses</f>
        <v>#NAME?</v>
      </c>
      <c r="BR50">
        <v>0</v>
      </c>
      <c r="BS50">
        <v>1</v>
      </c>
      <c r="BT50">
        <v>0</v>
      </c>
      <c r="BU50">
        <v>0</v>
      </c>
      <c r="BV50">
        <v>1</v>
      </c>
      <c r="BW50">
        <v>0</v>
      </c>
      <c r="BX50" t="s">
        <v>107</v>
      </c>
      <c r="BY50" t="e">
        <f ca="1">- _xludf.not worth the _xludf.time _xludf.or money spent on it - Useful but _xludf.not as good as going to university</f>
        <v>#NAME?</v>
      </c>
      <c r="BZ50">
        <v>1</v>
      </c>
      <c r="CA50">
        <v>1</v>
      </c>
      <c r="CB50">
        <v>0</v>
      </c>
      <c r="CC50">
        <v>0</v>
      </c>
      <c r="CD50">
        <v>0</v>
      </c>
      <c r="CE50" t="e">
        <f ca="1">- Facebook groups/pages  - Friends</f>
        <v>#NAME?</v>
      </c>
      <c r="CF50">
        <v>1</v>
      </c>
      <c r="CG50">
        <v>0</v>
      </c>
      <c r="CH50">
        <v>0</v>
      </c>
      <c r="CI50">
        <v>0</v>
      </c>
      <c r="CJ50">
        <v>0</v>
      </c>
      <c r="CK50">
        <v>1</v>
      </c>
      <c r="CL50">
        <v>0</v>
      </c>
      <c r="CN50" t="s">
        <v>108</v>
      </c>
      <c r="CO50" t="s">
        <v>109</v>
      </c>
      <c r="CP50" t="s">
        <v>110</v>
      </c>
      <c r="CQ50">
        <v>3238341</v>
      </c>
      <c r="CR50" t="s">
        <v>304</v>
      </c>
      <c r="CS50" t="s">
        <v>305</v>
      </c>
      <c r="CT50">
        <v>49</v>
      </c>
    </row>
    <row r="51" spans="1:98">
      <c r="A51">
        <v>50</v>
      </c>
      <c r="B51" t="s">
        <v>131</v>
      </c>
      <c r="C51">
        <v>22</v>
      </c>
      <c r="D51" t="s">
        <v>98</v>
      </c>
      <c r="E51" t="s">
        <v>156</v>
      </c>
      <c r="F51" t="s">
        <v>100</v>
      </c>
      <c r="G51" t="s">
        <v>101</v>
      </c>
      <c r="H51" t="s">
        <v>102</v>
      </c>
      <c r="U51" t="s">
        <v>162</v>
      </c>
      <c r="AG51" t="s">
        <v>104</v>
      </c>
      <c r="AH51" t="s">
        <v>105</v>
      </c>
      <c r="AI51">
        <v>0</v>
      </c>
      <c r="AJ51">
        <v>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BA51" t="s">
        <v>106</v>
      </c>
      <c r="BB51" t="e">
        <f ca="1">- Useful but _xludf.not as good as a regular degree</f>
        <v>#NAME?</v>
      </c>
      <c r="BD51" t="e">
        <f ca="1">- Mechanics _xludf.and machinery</f>
        <v>#NAME?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1</v>
      </c>
      <c r="BL51">
        <v>0</v>
      </c>
      <c r="BN51" t="s">
        <v>106</v>
      </c>
      <c r="BQ51" t="e">
        <f ca="1">- Do _xludf.not _xludf.count towards a recognized qualification - Cannot afford the courses</f>
        <v>#NAME?</v>
      </c>
      <c r="BR51">
        <v>0</v>
      </c>
      <c r="BS51">
        <v>1</v>
      </c>
      <c r="BT51">
        <v>0</v>
      </c>
      <c r="BU51">
        <v>0</v>
      </c>
      <c r="BV51">
        <v>1</v>
      </c>
      <c r="BW51">
        <v>0</v>
      </c>
      <c r="BX51" t="s">
        <v>107</v>
      </c>
      <c r="BY51" t="e">
        <f ca="1">- Useful but _xludf.not as good as going to university  - Difficult to access</f>
        <v>#NAME?</v>
      </c>
      <c r="BZ51">
        <v>1</v>
      </c>
      <c r="CA51">
        <v>0</v>
      </c>
      <c r="CB51">
        <v>0</v>
      </c>
      <c r="CC51">
        <v>1</v>
      </c>
      <c r="CD51">
        <v>0</v>
      </c>
      <c r="CE51" t="e">
        <f ca="1">- Facebook groups/pages  - Twitter - Friends</f>
        <v>#NAME?</v>
      </c>
      <c r="CF51">
        <v>1</v>
      </c>
      <c r="CG51">
        <v>0</v>
      </c>
      <c r="CH51">
        <v>0</v>
      </c>
      <c r="CI51">
        <v>0</v>
      </c>
      <c r="CJ51">
        <v>1</v>
      </c>
      <c r="CK51">
        <v>1</v>
      </c>
      <c r="CL51">
        <v>0</v>
      </c>
      <c r="CN51" t="s">
        <v>108</v>
      </c>
      <c r="CO51" t="s">
        <v>109</v>
      </c>
      <c r="CP51" t="s">
        <v>110</v>
      </c>
      <c r="CQ51">
        <v>3238330</v>
      </c>
      <c r="CR51" t="s">
        <v>306</v>
      </c>
      <c r="CS51" t="s">
        <v>307</v>
      </c>
      <c r="CT51">
        <v>50</v>
      </c>
    </row>
    <row r="52" spans="1:98">
      <c r="A52">
        <v>51</v>
      </c>
      <c r="B52" t="s">
        <v>131</v>
      </c>
      <c r="C52">
        <v>21</v>
      </c>
      <c r="D52" t="s">
        <v>98</v>
      </c>
      <c r="E52" t="s">
        <v>156</v>
      </c>
      <c r="F52" t="s">
        <v>100</v>
      </c>
      <c r="G52" t="s">
        <v>101</v>
      </c>
      <c r="H52" t="s">
        <v>102</v>
      </c>
      <c r="U52" t="s">
        <v>162</v>
      </c>
      <c r="AG52" t="s">
        <v>104</v>
      </c>
      <c r="AH52" t="s">
        <v>105</v>
      </c>
      <c r="AI52">
        <v>0</v>
      </c>
      <c r="AJ52">
        <v>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BA52" t="s">
        <v>106</v>
      </c>
      <c r="BB52" t="e">
        <f ca="1">- Very Useful _xludf.and provides a job opportunity _xludf.right away.</f>
        <v>#NAME?</v>
      </c>
      <c r="BD52" t="e">
        <f ca="1">- Nursing / medical care</f>
        <v>#NAME?</v>
      </c>
      <c r="BE52">
        <v>0</v>
      </c>
      <c r="BF52">
        <v>0</v>
      </c>
      <c r="BG52">
        <v>0</v>
      </c>
      <c r="BH52">
        <v>0</v>
      </c>
      <c r="BI52">
        <v>1</v>
      </c>
      <c r="BJ52">
        <v>0</v>
      </c>
      <c r="BK52">
        <v>0</v>
      </c>
      <c r="BL52">
        <v>0</v>
      </c>
      <c r="BN52" t="s">
        <v>106</v>
      </c>
      <c r="BQ52" t="e">
        <f ca="1">- Do _xludf.not _xludf.count towards a recognized qualification</f>
        <v>#NAME?</v>
      </c>
      <c r="BR52">
        <v>0</v>
      </c>
      <c r="BS52">
        <v>1</v>
      </c>
      <c r="BT52">
        <v>0</v>
      </c>
      <c r="BU52">
        <v>0</v>
      </c>
      <c r="BV52">
        <v>0</v>
      </c>
      <c r="BW52">
        <v>0</v>
      </c>
      <c r="BX52" t="s">
        <v>107</v>
      </c>
      <c r="BY52" t="e">
        <f ca="1">- Useful but _xludf.not as good as going to university</f>
        <v>#NAME?</v>
      </c>
      <c r="BZ52">
        <v>1</v>
      </c>
      <c r="CA52">
        <v>0</v>
      </c>
      <c r="CB52">
        <v>0</v>
      </c>
      <c r="CC52">
        <v>0</v>
      </c>
      <c r="CD52">
        <v>0</v>
      </c>
      <c r="CE52" t="e">
        <f ca="1">- Al-Fanar Media - Facebook groups/pages  - Twitter - DUBARAH - Friends - Teachers</f>
        <v>#NAME?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0</v>
      </c>
      <c r="CN52" t="s">
        <v>108</v>
      </c>
      <c r="CO52" t="s">
        <v>109</v>
      </c>
      <c r="CP52" t="s">
        <v>110</v>
      </c>
      <c r="CQ52">
        <v>3238316</v>
      </c>
      <c r="CR52" t="s">
        <v>308</v>
      </c>
      <c r="CS52" t="s">
        <v>309</v>
      </c>
      <c r="CT52">
        <v>51</v>
      </c>
    </row>
    <row r="53" spans="1:98">
      <c r="A53">
        <v>52</v>
      </c>
      <c r="B53" t="s">
        <v>131</v>
      </c>
      <c r="C53">
        <v>23</v>
      </c>
      <c r="D53" t="s">
        <v>98</v>
      </c>
      <c r="E53" t="s">
        <v>142</v>
      </c>
      <c r="F53" t="s">
        <v>100</v>
      </c>
      <c r="G53" t="s">
        <v>101</v>
      </c>
      <c r="H53" t="s">
        <v>102</v>
      </c>
      <c r="U53" t="s">
        <v>162</v>
      </c>
      <c r="AG53" t="s">
        <v>104</v>
      </c>
      <c r="AH53" t="s">
        <v>105</v>
      </c>
      <c r="AI53">
        <v>0</v>
      </c>
      <c r="AJ53">
        <v>1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BA53" t="s">
        <v>106</v>
      </c>
      <c r="BB53" t="e">
        <f ca="1">- Very Useful _xludf.and provides a job opportunity _xludf.right away.</f>
        <v>#NAME?</v>
      </c>
      <c r="BD53" t="e">
        <f ca="1">- Mechanics _xludf.and machinery- Nursing / medical care</f>
        <v>#NAME?</v>
      </c>
      <c r="BE53">
        <v>0</v>
      </c>
      <c r="BF53">
        <v>0</v>
      </c>
      <c r="BG53">
        <v>0</v>
      </c>
      <c r="BH53">
        <v>0</v>
      </c>
      <c r="BI53">
        <v>1</v>
      </c>
      <c r="BJ53">
        <v>0</v>
      </c>
      <c r="BK53">
        <v>1</v>
      </c>
      <c r="BL53">
        <v>0</v>
      </c>
      <c r="BN53" t="s">
        <v>106</v>
      </c>
      <c r="BQ53" t="e">
        <f ca="1">- Donâ€™t know how to _xludf.find/enroll in a suitable program</f>
        <v>#NAME?</v>
      </c>
      <c r="BR53">
        <v>0</v>
      </c>
      <c r="BS53">
        <v>0</v>
      </c>
      <c r="BT53">
        <v>0</v>
      </c>
      <c r="BU53">
        <v>1</v>
      </c>
      <c r="BV53">
        <v>0</v>
      </c>
      <c r="BW53">
        <v>0</v>
      </c>
      <c r="BX53" t="s">
        <v>310</v>
      </c>
      <c r="BY53" t="s">
        <v>139</v>
      </c>
      <c r="BZ53">
        <v>1</v>
      </c>
      <c r="CA53">
        <v>0</v>
      </c>
      <c r="CB53">
        <v>0</v>
      </c>
      <c r="CC53">
        <v>0</v>
      </c>
      <c r="CD53">
        <v>1</v>
      </c>
      <c r="CE53" t="e">
        <f ca="1">- Facebook groups/pages</f>
        <v>#NAME?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1</v>
      </c>
      <c r="CL53">
        <v>0</v>
      </c>
      <c r="CN53" t="s">
        <v>108</v>
      </c>
      <c r="CO53" t="s">
        <v>109</v>
      </c>
      <c r="CP53" t="s">
        <v>110</v>
      </c>
      <c r="CQ53">
        <v>3238311</v>
      </c>
      <c r="CR53" t="s">
        <v>311</v>
      </c>
      <c r="CS53" t="s">
        <v>312</v>
      </c>
      <c r="CT53">
        <v>52</v>
      </c>
    </row>
    <row r="54" spans="1:98">
      <c r="A54">
        <v>53</v>
      </c>
      <c r="B54" t="s">
        <v>131</v>
      </c>
      <c r="C54">
        <v>22</v>
      </c>
      <c r="D54" t="s">
        <v>148</v>
      </c>
      <c r="E54" t="s">
        <v>274</v>
      </c>
      <c r="F54" t="s">
        <v>100</v>
      </c>
      <c r="G54" t="s">
        <v>101</v>
      </c>
      <c r="H54" t="s">
        <v>102</v>
      </c>
      <c r="U54" t="s">
        <v>162</v>
      </c>
      <c r="AG54" t="s">
        <v>104</v>
      </c>
      <c r="AH54" t="s">
        <v>105</v>
      </c>
      <c r="AI54">
        <v>0</v>
      </c>
      <c r="AJ54">
        <v>1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BA54" t="s">
        <v>127</v>
      </c>
      <c r="BB54" t="e">
        <f ca="1">- Useful but _xludf.not as good as a regular degree</f>
        <v>#NAME?</v>
      </c>
      <c r="BD54" t="e">
        <f ca="1">- Nursing / medical care   Other</f>
        <v>#NAME?</v>
      </c>
      <c r="BE54">
        <v>0</v>
      </c>
      <c r="BF54">
        <v>1</v>
      </c>
      <c r="BG54">
        <v>0</v>
      </c>
      <c r="BH54">
        <v>0</v>
      </c>
      <c r="BI54">
        <v>1</v>
      </c>
      <c r="BJ54">
        <v>0</v>
      </c>
      <c r="BK54">
        <v>0</v>
      </c>
      <c r="BL54">
        <v>0</v>
      </c>
      <c r="BM54" t="s">
        <v>313</v>
      </c>
      <c r="BN54" t="s">
        <v>106</v>
      </c>
      <c r="BQ54" t="e">
        <f ca="1">- Donâ€™t know how to _xludf.find/enroll in a suitable program</f>
        <v>#NAME?</v>
      </c>
      <c r="BR54">
        <v>0</v>
      </c>
      <c r="BS54">
        <v>0</v>
      </c>
      <c r="BT54">
        <v>0</v>
      </c>
      <c r="BU54">
        <v>1</v>
      </c>
      <c r="BV54">
        <v>0</v>
      </c>
      <c r="BW54">
        <v>0</v>
      </c>
      <c r="BX54" t="s">
        <v>107</v>
      </c>
      <c r="BY54" t="e">
        <f ca="1">- Useful but _xludf.not as good as going to university</f>
        <v>#NAME?</v>
      </c>
      <c r="BZ54">
        <v>1</v>
      </c>
      <c r="CA54">
        <v>0</v>
      </c>
      <c r="CB54">
        <v>0</v>
      </c>
      <c r="CC54">
        <v>0</v>
      </c>
      <c r="CD54">
        <v>0</v>
      </c>
      <c r="CE54" t="e">
        <f ca="1">- Facebook groups/pages  - Friends</f>
        <v>#NAME?</v>
      </c>
      <c r="CF54">
        <v>1</v>
      </c>
      <c r="CG54">
        <v>0</v>
      </c>
      <c r="CH54">
        <v>0</v>
      </c>
      <c r="CI54">
        <v>0</v>
      </c>
      <c r="CJ54">
        <v>0</v>
      </c>
      <c r="CK54">
        <v>1</v>
      </c>
      <c r="CL54">
        <v>0</v>
      </c>
      <c r="CN54" t="s">
        <v>108</v>
      </c>
      <c r="CO54" t="s">
        <v>109</v>
      </c>
      <c r="CP54" t="s">
        <v>110</v>
      </c>
      <c r="CQ54">
        <v>3238300</v>
      </c>
      <c r="CR54" t="s">
        <v>314</v>
      </c>
      <c r="CS54" t="s">
        <v>315</v>
      </c>
      <c r="CT54">
        <v>53</v>
      </c>
    </row>
    <row r="55" spans="1:98">
      <c r="A55">
        <v>54</v>
      </c>
      <c r="B55" t="s">
        <v>131</v>
      </c>
      <c r="C55">
        <v>23</v>
      </c>
      <c r="D55" t="s">
        <v>148</v>
      </c>
      <c r="E55" t="s">
        <v>99</v>
      </c>
      <c r="F55" t="s">
        <v>100</v>
      </c>
      <c r="G55" t="s">
        <v>113</v>
      </c>
      <c r="J55" t="s">
        <v>286</v>
      </c>
      <c r="K55">
        <v>0</v>
      </c>
      <c r="L55">
        <v>0</v>
      </c>
      <c r="M55">
        <v>0</v>
      </c>
      <c r="N55">
        <v>0</v>
      </c>
      <c r="O55">
        <v>1</v>
      </c>
      <c r="P55">
        <v>0</v>
      </c>
      <c r="Q55">
        <v>0</v>
      </c>
      <c r="R55">
        <v>0</v>
      </c>
      <c r="X55" t="s">
        <v>115</v>
      </c>
      <c r="Y55">
        <v>0</v>
      </c>
      <c r="Z55">
        <v>0</v>
      </c>
      <c r="AA55">
        <v>0</v>
      </c>
      <c r="AB55">
        <v>1</v>
      </c>
      <c r="AC55">
        <v>0</v>
      </c>
      <c r="AD55">
        <v>0</v>
      </c>
      <c r="AE55">
        <v>0</v>
      </c>
      <c r="AG55" t="s">
        <v>116</v>
      </c>
      <c r="AH55" t="s">
        <v>105</v>
      </c>
      <c r="AI55">
        <v>0</v>
      </c>
      <c r="AJ55">
        <v>1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BA55" t="s">
        <v>106</v>
      </c>
      <c r="BB55" t="e">
        <f ca="1">- Useful but _xludf.not as good as a regular degree</f>
        <v>#NAME?</v>
      </c>
      <c r="BD55" t="e">
        <f ca="1">- Project Management / Accountancy</f>
        <v>#NAME?</v>
      </c>
      <c r="BE55">
        <v>0</v>
      </c>
      <c r="BF55">
        <v>0</v>
      </c>
      <c r="BG55">
        <v>1</v>
      </c>
      <c r="BH55">
        <v>0</v>
      </c>
      <c r="BI55">
        <v>0</v>
      </c>
      <c r="BJ55">
        <v>0</v>
      </c>
      <c r="BK55">
        <v>0</v>
      </c>
      <c r="BL55">
        <v>0</v>
      </c>
      <c r="BN55" t="s">
        <v>106</v>
      </c>
      <c r="BQ55" t="e">
        <f ca="1">- Cannot afford the courses</f>
        <v>#NAME?</v>
      </c>
      <c r="BR55">
        <v>0</v>
      </c>
      <c r="BS55">
        <v>0</v>
      </c>
      <c r="BT55">
        <v>0</v>
      </c>
      <c r="BU55">
        <v>0</v>
      </c>
      <c r="BV55">
        <v>1</v>
      </c>
      <c r="BW55">
        <v>0</v>
      </c>
      <c r="BX55" t="s">
        <v>107</v>
      </c>
      <c r="BY55" t="e">
        <f ca="1">- Too Difficult to study alone</f>
        <v>#NAME?</v>
      </c>
      <c r="BZ55">
        <v>0</v>
      </c>
      <c r="CA55">
        <v>0</v>
      </c>
      <c r="CB55">
        <v>0</v>
      </c>
      <c r="CC55">
        <v>0</v>
      </c>
      <c r="CD55">
        <v>1</v>
      </c>
      <c r="CE55" t="e">
        <f ca="1">- Facebook groups/pages</f>
        <v>#NAME?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1</v>
      </c>
      <c r="CL55">
        <v>0</v>
      </c>
      <c r="CN55" t="s">
        <v>108</v>
      </c>
      <c r="CO55" t="s">
        <v>109</v>
      </c>
      <c r="CP55" t="s">
        <v>110</v>
      </c>
      <c r="CQ55">
        <v>3228034</v>
      </c>
      <c r="CR55" t="s">
        <v>316</v>
      </c>
      <c r="CS55" t="s">
        <v>317</v>
      </c>
      <c r="CT55">
        <v>54</v>
      </c>
    </row>
    <row r="56" spans="1:98">
      <c r="A56">
        <v>55</v>
      </c>
      <c r="B56" t="s">
        <v>131</v>
      </c>
      <c r="C56">
        <v>22</v>
      </c>
      <c r="D56" t="s">
        <v>98</v>
      </c>
      <c r="E56" t="s">
        <v>99</v>
      </c>
      <c r="F56" t="s">
        <v>100</v>
      </c>
      <c r="G56" t="s">
        <v>113</v>
      </c>
      <c r="J56" t="s">
        <v>318</v>
      </c>
      <c r="K56">
        <v>0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0</v>
      </c>
      <c r="X56" t="s">
        <v>319</v>
      </c>
      <c r="Y56">
        <v>1</v>
      </c>
      <c r="Z56">
        <v>0</v>
      </c>
      <c r="AA56">
        <v>0</v>
      </c>
      <c r="AB56">
        <v>1</v>
      </c>
      <c r="AC56">
        <v>1</v>
      </c>
      <c r="AD56">
        <v>0</v>
      </c>
      <c r="AE56">
        <v>0</v>
      </c>
      <c r="AG56" t="s">
        <v>124</v>
      </c>
      <c r="AH56" t="s">
        <v>125</v>
      </c>
      <c r="AI56">
        <v>1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R56" t="s">
        <v>106</v>
      </c>
      <c r="AS56" t="e">
        <f ca="1">- Cannot contact public servants _xludf.or Teachers - Retrieving papers is expensive _xludf.now _xludf.and I Do _xludf.not have the money - Donâ€™t have family in Syria to _xludf.help me</f>
        <v>#NAME?</v>
      </c>
      <c r="AT56">
        <v>0</v>
      </c>
      <c r="AU56">
        <v>0</v>
      </c>
      <c r="AV56">
        <v>1</v>
      </c>
      <c r="AW56">
        <v>1</v>
      </c>
      <c r="AX56">
        <v>1</v>
      </c>
      <c r="AY56">
        <v>0</v>
      </c>
      <c r="BA56" t="s">
        <v>127</v>
      </c>
      <c r="BB56" t="e">
        <f ca="1">- Very Useful _xludf.and provides a job opportunity _xludf.right away.</f>
        <v>#NAME?</v>
      </c>
      <c r="BD56" t="e">
        <f ca="1">- Tourism / Restaurant _xludf.and hotel Management</f>
        <v>#NAME?</v>
      </c>
      <c r="BE56">
        <v>0</v>
      </c>
      <c r="BF56">
        <v>0</v>
      </c>
      <c r="BG56">
        <v>0</v>
      </c>
      <c r="BH56">
        <v>1</v>
      </c>
      <c r="BI56">
        <v>0</v>
      </c>
      <c r="BJ56">
        <v>0</v>
      </c>
      <c r="BK56">
        <v>0</v>
      </c>
      <c r="BL56">
        <v>0</v>
      </c>
      <c r="BN56" t="s">
        <v>106</v>
      </c>
      <c r="BQ56" t="e">
        <f ca="1">- No internet connection / computer - Do _xludf.not _xludf.count towards a recognized qualification - Cannot afford the courses</f>
        <v>#NAME?</v>
      </c>
      <c r="BR56">
        <v>0</v>
      </c>
      <c r="BS56">
        <v>1</v>
      </c>
      <c r="BT56">
        <v>1</v>
      </c>
      <c r="BU56">
        <v>0</v>
      </c>
      <c r="BV56">
        <v>1</v>
      </c>
      <c r="BW56">
        <v>0</v>
      </c>
      <c r="BX56" t="s">
        <v>107</v>
      </c>
      <c r="BY56" t="e">
        <f ca="1">- Useful but _xludf.not as good as going to university  - Difficult to access</f>
        <v>#NAME?</v>
      </c>
      <c r="BZ56">
        <v>1</v>
      </c>
      <c r="CA56">
        <v>0</v>
      </c>
      <c r="CB56">
        <v>0</v>
      </c>
      <c r="CC56">
        <v>1</v>
      </c>
      <c r="CD56">
        <v>0</v>
      </c>
      <c r="CE56" t="e">
        <f ca="1">- Facebook groups/pages  - Friends - Teachers</f>
        <v>#NAME?</v>
      </c>
      <c r="CF56">
        <v>1</v>
      </c>
      <c r="CG56">
        <v>0</v>
      </c>
      <c r="CH56">
        <v>1</v>
      </c>
      <c r="CI56">
        <v>0</v>
      </c>
      <c r="CJ56">
        <v>0</v>
      </c>
      <c r="CK56">
        <v>1</v>
      </c>
      <c r="CL56">
        <v>0</v>
      </c>
      <c r="CN56" t="s">
        <v>108</v>
      </c>
      <c r="CO56" t="s">
        <v>109</v>
      </c>
      <c r="CP56" t="s">
        <v>110</v>
      </c>
      <c r="CQ56">
        <v>3228059</v>
      </c>
      <c r="CR56" t="s">
        <v>320</v>
      </c>
      <c r="CS56" t="s">
        <v>321</v>
      </c>
      <c r="CT56">
        <v>55</v>
      </c>
    </row>
    <row r="57" spans="1:98">
      <c r="A57">
        <v>56</v>
      </c>
      <c r="B57" t="s">
        <v>131</v>
      </c>
      <c r="C57">
        <v>23</v>
      </c>
      <c r="D57" t="s">
        <v>148</v>
      </c>
      <c r="E57" t="s">
        <v>179</v>
      </c>
      <c r="F57" t="s">
        <v>100</v>
      </c>
      <c r="G57" t="s">
        <v>113</v>
      </c>
      <c r="J57" t="s">
        <v>103</v>
      </c>
      <c r="K57">
        <v>0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0</v>
      </c>
      <c r="X57" t="s">
        <v>319</v>
      </c>
      <c r="Y57">
        <v>1</v>
      </c>
      <c r="Z57">
        <v>0</v>
      </c>
      <c r="AA57">
        <v>0</v>
      </c>
      <c r="AB57">
        <v>1</v>
      </c>
      <c r="AC57">
        <v>1</v>
      </c>
      <c r="AD57">
        <v>0</v>
      </c>
      <c r="AE57">
        <v>0</v>
      </c>
      <c r="AG57" t="s">
        <v>124</v>
      </c>
      <c r="AH57" t="s">
        <v>105</v>
      </c>
      <c r="AI57">
        <v>0</v>
      </c>
      <c r="AJ57">
        <v>1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BA57" t="s">
        <v>106</v>
      </c>
      <c r="BB57" t="e">
        <f ca="1">- Useful but _xludf.not as good as a regular degree</f>
        <v>#NAME?</v>
      </c>
      <c r="BD57" t="e">
        <f ca="1">- Project Management / Accountancy - Tourism / Restaurant _xludf.and hotel Management</f>
        <v>#NAME?</v>
      </c>
      <c r="BE57">
        <v>0</v>
      </c>
      <c r="BF57">
        <v>0</v>
      </c>
      <c r="BG57">
        <v>1</v>
      </c>
      <c r="BH57">
        <v>1</v>
      </c>
      <c r="BI57">
        <v>0</v>
      </c>
      <c r="BJ57">
        <v>0</v>
      </c>
      <c r="BK57">
        <v>0</v>
      </c>
      <c r="BL57">
        <v>0</v>
      </c>
      <c r="BN57" t="s">
        <v>106</v>
      </c>
      <c r="BQ57" t="e">
        <f ca="1">- _xludf.not available in subjects I want to study - _xludf.not available in _xludf.Arabic - Cannot afford the courses</f>
        <v>#NAME?</v>
      </c>
      <c r="BR57">
        <v>1</v>
      </c>
      <c r="BS57">
        <v>0</v>
      </c>
      <c r="BT57">
        <v>0</v>
      </c>
      <c r="BU57">
        <v>0</v>
      </c>
      <c r="BV57">
        <v>1</v>
      </c>
      <c r="BW57">
        <v>1</v>
      </c>
      <c r="BX57" t="s">
        <v>107</v>
      </c>
      <c r="BY57" t="s">
        <v>205</v>
      </c>
      <c r="BZ57">
        <v>0</v>
      </c>
      <c r="CA57">
        <v>0</v>
      </c>
      <c r="CB57">
        <v>0</v>
      </c>
      <c r="CC57">
        <v>1</v>
      </c>
      <c r="CD57">
        <v>1</v>
      </c>
      <c r="CE57" t="e">
        <f ca="1">- Al-Fanar Media - Facebook groups/pages  - Friends</f>
        <v>#NAME?</v>
      </c>
      <c r="CF57">
        <v>1</v>
      </c>
      <c r="CG57">
        <v>0</v>
      </c>
      <c r="CH57">
        <v>0</v>
      </c>
      <c r="CI57">
        <v>1</v>
      </c>
      <c r="CJ57">
        <v>0</v>
      </c>
      <c r="CK57">
        <v>1</v>
      </c>
      <c r="CL57">
        <v>0</v>
      </c>
      <c r="CN57" t="s">
        <v>108</v>
      </c>
      <c r="CO57" t="s">
        <v>109</v>
      </c>
      <c r="CP57" t="s">
        <v>110</v>
      </c>
      <c r="CQ57">
        <v>3227970</v>
      </c>
      <c r="CR57" t="s">
        <v>322</v>
      </c>
      <c r="CS57" t="s">
        <v>323</v>
      </c>
      <c r="CT57">
        <v>56</v>
      </c>
    </row>
    <row r="58" spans="1:98">
      <c r="A58">
        <v>57</v>
      </c>
      <c r="B58" t="s">
        <v>131</v>
      </c>
      <c r="C58">
        <v>22</v>
      </c>
      <c r="D58" t="s">
        <v>148</v>
      </c>
      <c r="E58" t="s">
        <v>179</v>
      </c>
      <c r="F58" t="s">
        <v>149</v>
      </c>
      <c r="G58" t="s">
        <v>101</v>
      </c>
      <c r="H58" t="s">
        <v>102</v>
      </c>
      <c r="U58" t="s">
        <v>162</v>
      </c>
      <c r="AG58" t="s">
        <v>104</v>
      </c>
      <c r="AH58" t="s">
        <v>105</v>
      </c>
      <c r="AI58">
        <v>0</v>
      </c>
      <c r="AJ58">
        <v>1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BA58" t="s">
        <v>106</v>
      </c>
      <c r="BB58" t="e">
        <f ca="1">- Useful but _xludf.not as good as a regular degree</f>
        <v>#NAME?</v>
      </c>
      <c r="BD58" t="s">
        <v>324</v>
      </c>
      <c r="BE58">
        <v>0</v>
      </c>
      <c r="BF58">
        <v>1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1</v>
      </c>
      <c r="BM58" t="s">
        <v>325</v>
      </c>
      <c r="BN58" t="s">
        <v>106</v>
      </c>
      <c r="BQ58" t="e">
        <f ca="1">- Cannot afford the courses - Donâ€™t know how to _xludf.find/enroll in a suitable program</f>
        <v>#NAME?</v>
      </c>
      <c r="BR58">
        <v>0</v>
      </c>
      <c r="BS58">
        <v>0</v>
      </c>
      <c r="BT58">
        <v>0</v>
      </c>
      <c r="BU58">
        <v>1</v>
      </c>
      <c r="BV58">
        <v>1</v>
      </c>
      <c r="BW58">
        <v>0</v>
      </c>
      <c r="BX58" t="s">
        <v>107</v>
      </c>
      <c r="BY58" t="e">
        <f ca="1">- Difficult to access</f>
        <v>#NAME?</v>
      </c>
      <c r="BZ58">
        <v>0</v>
      </c>
      <c r="CA58">
        <v>0</v>
      </c>
      <c r="CB58">
        <v>0</v>
      </c>
      <c r="CC58">
        <v>1</v>
      </c>
      <c r="CD58">
        <v>0</v>
      </c>
      <c r="CE58" t="e">
        <f ca="1">- Facebook groups/pages DUBARAH</f>
        <v>#NAME?</v>
      </c>
      <c r="CF58">
        <v>0</v>
      </c>
      <c r="CG58">
        <v>1</v>
      </c>
      <c r="CH58">
        <v>0</v>
      </c>
      <c r="CI58">
        <v>0</v>
      </c>
      <c r="CJ58">
        <v>0</v>
      </c>
      <c r="CK58">
        <v>1</v>
      </c>
      <c r="CL58">
        <v>0</v>
      </c>
      <c r="CN58" t="s">
        <v>108</v>
      </c>
      <c r="CO58" t="s">
        <v>109</v>
      </c>
      <c r="CP58" t="s">
        <v>110</v>
      </c>
      <c r="CQ58">
        <v>3238275</v>
      </c>
      <c r="CR58" t="s">
        <v>326</v>
      </c>
      <c r="CS58" t="s">
        <v>327</v>
      </c>
      <c r="CT58">
        <v>57</v>
      </c>
    </row>
    <row r="59" spans="1:98">
      <c r="A59">
        <v>58</v>
      </c>
      <c r="B59" t="s">
        <v>131</v>
      </c>
      <c r="C59">
        <v>23</v>
      </c>
      <c r="D59" t="s">
        <v>148</v>
      </c>
      <c r="E59" t="s">
        <v>142</v>
      </c>
      <c r="F59" t="s">
        <v>149</v>
      </c>
      <c r="G59" t="s">
        <v>101</v>
      </c>
      <c r="H59" t="s">
        <v>102</v>
      </c>
      <c r="U59" t="s">
        <v>103</v>
      </c>
      <c r="AG59" t="s">
        <v>104</v>
      </c>
      <c r="AH59" t="s">
        <v>328</v>
      </c>
      <c r="AI59">
        <v>0</v>
      </c>
      <c r="AJ59">
        <v>1</v>
      </c>
      <c r="AK59">
        <v>0</v>
      </c>
      <c r="AL59">
        <v>0</v>
      </c>
      <c r="AM59">
        <v>1</v>
      </c>
      <c r="AN59">
        <v>0</v>
      </c>
      <c r="AO59">
        <v>0</v>
      </c>
      <c r="AP59">
        <v>0</v>
      </c>
      <c r="BA59" t="s">
        <v>106</v>
      </c>
      <c r="BB59" t="e">
        <f ca="1">- Useful but _xludf.not as good as a regular degree</f>
        <v>#NAME?</v>
      </c>
      <c r="BD59" t="e">
        <f ca="1">- Project Management / Accountancy</f>
        <v>#NAME?</v>
      </c>
      <c r="BE59">
        <v>0</v>
      </c>
      <c r="BF59">
        <v>0</v>
      </c>
      <c r="BG59">
        <v>1</v>
      </c>
      <c r="BH59">
        <v>0</v>
      </c>
      <c r="BI59">
        <v>0</v>
      </c>
      <c r="BJ59">
        <v>0</v>
      </c>
      <c r="BK59">
        <v>0</v>
      </c>
      <c r="BL59">
        <v>0</v>
      </c>
      <c r="BN59" t="s">
        <v>106</v>
      </c>
      <c r="BQ59" t="e">
        <f ca="1">- Do _xludf.not _xludf.count towards a recognized qualification - Cannot afford the courses</f>
        <v>#NAME?</v>
      </c>
      <c r="BR59">
        <v>0</v>
      </c>
      <c r="BS59">
        <v>1</v>
      </c>
      <c r="BT59">
        <v>0</v>
      </c>
      <c r="BU59">
        <v>0</v>
      </c>
      <c r="BV59">
        <v>1</v>
      </c>
      <c r="BW59">
        <v>0</v>
      </c>
      <c r="BX59" t="s">
        <v>107</v>
      </c>
      <c r="BY59" t="e">
        <f ca="1">- Useful but _xludf.not as good as going to university</f>
        <v>#NAME?</v>
      </c>
      <c r="BZ59">
        <v>1</v>
      </c>
      <c r="CA59">
        <v>0</v>
      </c>
      <c r="CB59">
        <v>0</v>
      </c>
      <c r="CC59">
        <v>0</v>
      </c>
      <c r="CD59">
        <v>0</v>
      </c>
      <c r="CE59" t="e">
        <f ca="1">- Facebook groups/pages  - Friends</f>
        <v>#NAME?</v>
      </c>
      <c r="CF59">
        <v>1</v>
      </c>
      <c r="CG59">
        <v>0</v>
      </c>
      <c r="CH59">
        <v>0</v>
      </c>
      <c r="CI59">
        <v>0</v>
      </c>
      <c r="CJ59">
        <v>0</v>
      </c>
      <c r="CK59">
        <v>1</v>
      </c>
      <c r="CL59">
        <v>0</v>
      </c>
      <c r="CN59" t="s">
        <v>108</v>
      </c>
      <c r="CO59" t="s">
        <v>109</v>
      </c>
      <c r="CP59" t="s">
        <v>110</v>
      </c>
      <c r="CQ59">
        <v>3238264</v>
      </c>
      <c r="CR59" t="s">
        <v>329</v>
      </c>
      <c r="CS59" t="s">
        <v>330</v>
      </c>
      <c r="CT59">
        <v>58</v>
      </c>
    </row>
    <row r="60" spans="1:98">
      <c r="A60">
        <v>59</v>
      </c>
      <c r="B60" t="s">
        <v>131</v>
      </c>
      <c r="C60">
        <v>23</v>
      </c>
      <c r="D60" t="s">
        <v>148</v>
      </c>
      <c r="E60" t="s">
        <v>142</v>
      </c>
      <c r="F60" t="s">
        <v>100</v>
      </c>
      <c r="G60" t="s">
        <v>113</v>
      </c>
      <c r="J60" t="s">
        <v>137</v>
      </c>
      <c r="K60">
        <v>0</v>
      </c>
      <c r="L60">
        <v>0</v>
      </c>
      <c r="M60">
        <v>0</v>
      </c>
      <c r="N60">
        <v>1</v>
      </c>
      <c r="O60">
        <v>0</v>
      </c>
      <c r="P60">
        <v>1</v>
      </c>
      <c r="Q60">
        <v>0</v>
      </c>
      <c r="R60">
        <v>0</v>
      </c>
      <c r="X60" t="s">
        <v>115</v>
      </c>
      <c r="Y60">
        <v>0</v>
      </c>
      <c r="Z60">
        <v>0</v>
      </c>
      <c r="AA60">
        <v>0</v>
      </c>
      <c r="AB60">
        <v>1</v>
      </c>
      <c r="AC60">
        <v>0</v>
      </c>
      <c r="AD60">
        <v>0</v>
      </c>
      <c r="AE60">
        <v>0</v>
      </c>
      <c r="AG60" t="s">
        <v>104</v>
      </c>
      <c r="AH60" t="s">
        <v>105</v>
      </c>
      <c r="AI60">
        <v>0</v>
      </c>
      <c r="AJ60">
        <v>1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BA60" t="s">
        <v>106</v>
      </c>
      <c r="BB60" t="e">
        <f ca="1">- Useful but _xludf.not as good as a regular degree</f>
        <v>#NAME?</v>
      </c>
      <c r="BD60" t="e">
        <f ca="1">- Tourism / Restaurant _xludf.and hotel Management</f>
        <v>#NAME?</v>
      </c>
      <c r="BE60">
        <v>0</v>
      </c>
      <c r="BF60">
        <v>0</v>
      </c>
      <c r="BG60">
        <v>0</v>
      </c>
      <c r="BH60">
        <v>1</v>
      </c>
      <c r="BI60">
        <v>0</v>
      </c>
      <c r="BJ60">
        <v>0</v>
      </c>
      <c r="BK60">
        <v>0</v>
      </c>
      <c r="BL60">
        <v>0</v>
      </c>
      <c r="BN60" t="s">
        <v>106</v>
      </c>
      <c r="BQ60" t="e">
        <f ca="1">- No internet connection / computer</f>
        <v>#NAME?</v>
      </c>
      <c r="BR60">
        <v>0</v>
      </c>
      <c r="BS60">
        <v>0</v>
      </c>
      <c r="BT60">
        <v>1</v>
      </c>
      <c r="BU60">
        <v>0</v>
      </c>
      <c r="BV60">
        <v>0</v>
      </c>
      <c r="BW60">
        <v>0</v>
      </c>
      <c r="BX60" t="s">
        <v>107</v>
      </c>
      <c r="BY60" t="e">
        <f ca="1">- Very Useful, as good as a regular degree</f>
        <v>#NAME?</v>
      </c>
      <c r="BZ60">
        <v>0</v>
      </c>
      <c r="CA60">
        <v>0</v>
      </c>
      <c r="CB60">
        <v>1</v>
      </c>
      <c r="CC60">
        <v>0</v>
      </c>
      <c r="CD60">
        <v>0</v>
      </c>
      <c r="CE60" t="e">
        <f ca="1">- Facebook groups/pages</f>
        <v>#NAME?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1</v>
      </c>
      <c r="CL60">
        <v>0</v>
      </c>
      <c r="CN60" t="s">
        <v>108</v>
      </c>
      <c r="CO60" t="s">
        <v>109</v>
      </c>
      <c r="CP60" t="s">
        <v>110</v>
      </c>
      <c r="CQ60">
        <v>3228037</v>
      </c>
      <c r="CR60" t="s">
        <v>331</v>
      </c>
      <c r="CS60" t="s">
        <v>332</v>
      </c>
      <c r="CT60">
        <v>59</v>
      </c>
    </row>
    <row r="61" spans="1:98">
      <c r="A61">
        <v>60</v>
      </c>
      <c r="B61" t="s">
        <v>131</v>
      </c>
      <c r="C61">
        <v>25</v>
      </c>
      <c r="D61" t="s">
        <v>148</v>
      </c>
      <c r="E61" t="s">
        <v>285</v>
      </c>
      <c r="F61" t="s">
        <v>100</v>
      </c>
      <c r="G61" t="s">
        <v>113</v>
      </c>
      <c r="J61" t="s">
        <v>132</v>
      </c>
      <c r="K61">
        <v>0</v>
      </c>
      <c r="L61">
        <v>0</v>
      </c>
      <c r="M61">
        <v>1</v>
      </c>
      <c r="N61">
        <v>0</v>
      </c>
      <c r="O61">
        <v>0</v>
      </c>
      <c r="P61">
        <v>0</v>
      </c>
      <c r="Q61">
        <v>1</v>
      </c>
      <c r="R61">
        <v>0</v>
      </c>
      <c r="X61" t="s">
        <v>151</v>
      </c>
      <c r="Y61">
        <v>0</v>
      </c>
      <c r="Z61">
        <v>0</v>
      </c>
      <c r="AA61">
        <v>0</v>
      </c>
      <c r="AB61">
        <v>1</v>
      </c>
      <c r="AC61">
        <v>1</v>
      </c>
      <c r="AD61">
        <v>0</v>
      </c>
      <c r="AE61">
        <v>0</v>
      </c>
      <c r="AG61" t="s">
        <v>116</v>
      </c>
      <c r="AH61" t="s">
        <v>105</v>
      </c>
      <c r="AI61">
        <v>0</v>
      </c>
      <c r="AJ61">
        <v>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BA61" t="s">
        <v>106</v>
      </c>
      <c r="BB61" t="e">
        <f ca="1">- Very Useful _xludf.and provides a job opportunity _xludf.right away.</f>
        <v>#NAME?</v>
      </c>
      <c r="BD61" t="e">
        <f ca="1">- Tourism / Restaurant _xludf.and hotel Management</f>
        <v>#NAME?</v>
      </c>
      <c r="BE61">
        <v>0</v>
      </c>
      <c r="BF61">
        <v>0</v>
      </c>
      <c r="BG61">
        <v>0</v>
      </c>
      <c r="BH61">
        <v>1</v>
      </c>
      <c r="BI61">
        <v>0</v>
      </c>
      <c r="BJ61">
        <v>0</v>
      </c>
      <c r="BK61">
        <v>0</v>
      </c>
      <c r="BL61">
        <v>0</v>
      </c>
      <c r="BN61" t="s">
        <v>106</v>
      </c>
      <c r="BQ61" t="e">
        <f ca="1">- Cannot afford the courses</f>
        <v>#NAME?</v>
      </c>
      <c r="BR61">
        <v>0</v>
      </c>
      <c r="BS61">
        <v>0</v>
      </c>
      <c r="BT61">
        <v>0</v>
      </c>
      <c r="BU61">
        <v>0</v>
      </c>
      <c r="BV61">
        <v>1</v>
      </c>
      <c r="BW61">
        <v>0</v>
      </c>
      <c r="BX61" t="s">
        <v>107</v>
      </c>
      <c r="BY61" t="e">
        <f ca="1">- Useful but _xludf.not as good as going to university</f>
        <v>#NAME?</v>
      </c>
      <c r="BZ61">
        <v>1</v>
      </c>
      <c r="CA61">
        <v>0</v>
      </c>
      <c r="CB61">
        <v>0</v>
      </c>
      <c r="CC61">
        <v>0</v>
      </c>
      <c r="CD61">
        <v>0</v>
      </c>
      <c r="CE61" t="e">
        <f ca="1">- Al-Fanar Media - Facebook groups/pages  - Friends</f>
        <v>#NAME?</v>
      </c>
      <c r="CF61">
        <v>1</v>
      </c>
      <c r="CG61">
        <v>0</v>
      </c>
      <c r="CH61">
        <v>0</v>
      </c>
      <c r="CI61">
        <v>1</v>
      </c>
      <c r="CJ61">
        <v>0</v>
      </c>
      <c r="CK61">
        <v>1</v>
      </c>
      <c r="CL61">
        <v>0</v>
      </c>
      <c r="CN61" t="s">
        <v>108</v>
      </c>
      <c r="CO61" t="s">
        <v>109</v>
      </c>
      <c r="CP61" t="s">
        <v>110</v>
      </c>
      <c r="CQ61">
        <v>3227996</v>
      </c>
      <c r="CR61" t="s">
        <v>333</v>
      </c>
      <c r="CS61" t="s">
        <v>334</v>
      </c>
      <c r="CT61">
        <v>60</v>
      </c>
    </row>
    <row r="62" spans="1:98">
      <c r="A62">
        <v>61</v>
      </c>
      <c r="B62" t="s">
        <v>131</v>
      </c>
      <c r="C62">
        <v>24</v>
      </c>
      <c r="D62" t="s">
        <v>148</v>
      </c>
      <c r="E62" t="s">
        <v>142</v>
      </c>
      <c r="F62" t="s">
        <v>100</v>
      </c>
      <c r="G62" t="s">
        <v>113</v>
      </c>
      <c r="J62" t="s">
        <v>103</v>
      </c>
      <c r="K62">
        <v>0</v>
      </c>
      <c r="L62">
        <v>0</v>
      </c>
      <c r="M62">
        <v>0</v>
      </c>
      <c r="N62">
        <v>1</v>
      </c>
      <c r="O62">
        <v>0</v>
      </c>
      <c r="P62">
        <v>0</v>
      </c>
      <c r="Q62">
        <v>0</v>
      </c>
      <c r="R62">
        <v>0</v>
      </c>
      <c r="X62" t="s">
        <v>151</v>
      </c>
      <c r="Y62">
        <v>0</v>
      </c>
      <c r="Z62">
        <v>0</v>
      </c>
      <c r="AA62">
        <v>0</v>
      </c>
      <c r="AB62">
        <v>1</v>
      </c>
      <c r="AC62">
        <v>1</v>
      </c>
      <c r="AD62">
        <v>0</v>
      </c>
      <c r="AE62">
        <v>0</v>
      </c>
      <c r="AG62" t="s">
        <v>116</v>
      </c>
      <c r="AH62" t="s">
        <v>105</v>
      </c>
      <c r="AI62">
        <v>0</v>
      </c>
      <c r="AJ62">
        <v>1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BA62" t="s">
        <v>106</v>
      </c>
      <c r="BB62" t="e">
        <f ca="1">- Very Useful _xludf.and provides a job opportunity _xludf.right away.</f>
        <v>#NAME?</v>
      </c>
      <c r="BD62" t="e">
        <f ca="1">- Project Management / Accountancy - Tourism / Restaurant _xludf.and hotel Management</f>
        <v>#NAME?</v>
      </c>
      <c r="BE62">
        <v>0</v>
      </c>
      <c r="BF62">
        <v>0</v>
      </c>
      <c r="BG62">
        <v>1</v>
      </c>
      <c r="BH62">
        <v>1</v>
      </c>
      <c r="BI62">
        <v>0</v>
      </c>
      <c r="BJ62">
        <v>0</v>
      </c>
      <c r="BK62">
        <v>0</v>
      </c>
      <c r="BL62">
        <v>0</v>
      </c>
      <c r="BN62" t="s">
        <v>106</v>
      </c>
      <c r="BQ62" t="e">
        <f ca="1">- Cannot afford the courses</f>
        <v>#NAME?</v>
      </c>
      <c r="BR62">
        <v>0</v>
      </c>
      <c r="BS62">
        <v>0</v>
      </c>
      <c r="BT62">
        <v>0</v>
      </c>
      <c r="BU62">
        <v>0</v>
      </c>
      <c r="BV62">
        <v>1</v>
      </c>
      <c r="BW62">
        <v>0</v>
      </c>
      <c r="BX62" t="s">
        <v>107</v>
      </c>
      <c r="BY62" t="e">
        <f ca="1">- Very Useful, as good as a regular - - Difficult to access</f>
        <v>#NAME?</v>
      </c>
      <c r="BZ62">
        <v>0</v>
      </c>
      <c r="CA62">
        <v>0</v>
      </c>
      <c r="CB62">
        <v>1</v>
      </c>
      <c r="CC62">
        <v>1</v>
      </c>
      <c r="CD62">
        <v>0</v>
      </c>
      <c r="CE62" t="e">
        <f ca="1">- Al-Fanar Media - Facebook groups/pages  - Friends</f>
        <v>#NAME?</v>
      </c>
      <c r="CF62">
        <v>1</v>
      </c>
      <c r="CG62">
        <v>0</v>
      </c>
      <c r="CH62">
        <v>0</v>
      </c>
      <c r="CI62">
        <v>1</v>
      </c>
      <c r="CJ62">
        <v>0</v>
      </c>
      <c r="CK62">
        <v>1</v>
      </c>
      <c r="CL62">
        <v>0</v>
      </c>
      <c r="CN62" t="s">
        <v>108</v>
      </c>
      <c r="CO62" t="s">
        <v>109</v>
      </c>
      <c r="CP62" t="s">
        <v>110</v>
      </c>
      <c r="CQ62">
        <v>3228008</v>
      </c>
      <c r="CR62" t="s">
        <v>335</v>
      </c>
      <c r="CS62" t="s">
        <v>336</v>
      </c>
      <c r="CT62">
        <v>61</v>
      </c>
    </row>
    <row r="63" spans="1:98">
      <c r="A63">
        <v>62</v>
      </c>
      <c r="B63" t="s">
        <v>131</v>
      </c>
      <c r="C63">
        <v>22</v>
      </c>
      <c r="D63" t="s">
        <v>98</v>
      </c>
      <c r="E63" t="s">
        <v>99</v>
      </c>
      <c r="F63" t="s">
        <v>100</v>
      </c>
      <c r="G63" t="s">
        <v>101</v>
      </c>
      <c r="H63" t="s">
        <v>102</v>
      </c>
      <c r="U63" t="s">
        <v>162</v>
      </c>
      <c r="AG63" t="s">
        <v>104</v>
      </c>
      <c r="AH63" t="s">
        <v>105</v>
      </c>
      <c r="AI63">
        <v>0</v>
      </c>
      <c r="AJ63">
        <v>1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BA63" t="s">
        <v>106</v>
      </c>
      <c r="BB63" t="e">
        <f ca="1">- Very Useful _xludf.and provides a job opportunity _xludf.right away.</f>
        <v>#NAME?</v>
      </c>
      <c r="BD63" t="e">
        <f ca="1">- Construction (builder, carpenter, electrician, blacksmith) - Project Management / Accountancy</f>
        <v>#NAME?</v>
      </c>
      <c r="BE63">
        <v>0</v>
      </c>
      <c r="BF63">
        <v>0</v>
      </c>
      <c r="BG63">
        <v>1</v>
      </c>
      <c r="BH63">
        <v>0</v>
      </c>
      <c r="BI63">
        <v>0</v>
      </c>
      <c r="BJ63">
        <v>1</v>
      </c>
      <c r="BK63">
        <v>0</v>
      </c>
      <c r="BL63">
        <v>0</v>
      </c>
      <c r="BN63" t="s">
        <v>106</v>
      </c>
      <c r="BQ63" t="e">
        <f ca="1">- _xludf.not available in _xludf.Arabic - Cannot afford the courses</f>
        <v>#NAME?</v>
      </c>
      <c r="BR63">
        <v>0</v>
      </c>
      <c r="BS63">
        <v>0</v>
      </c>
      <c r="BT63">
        <v>0</v>
      </c>
      <c r="BU63">
        <v>0</v>
      </c>
      <c r="BV63">
        <v>1</v>
      </c>
      <c r="BW63">
        <v>1</v>
      </c>
      <c r="BX63" t="s">
        <v>107</v>
      </c>
      <c r="BY63" t="s">
        <v>139</v>
      </c>
      <c r="BZ63">
        <v>1</v>
      </c>
      <c r="CA63">
        <v>0</v>
      </c>
      <c r="CB63">
        <v>0</v>
      </c>
      <c r="CC63">
        <v>0</v>
      </c>
      <c r="CD63">
        <v>1</v>
      </c>
      <c r="CE63" t="e">
        <f ca="1">- Facebook groups/pages  - Friends</f>
        <v>#NAME?</v>
      </c>
      <c r="CF63">
        <v>1</v>
      </c>
      <c r="CG63">
        <v>0</v>
      </c>
      <c r="CH63">
        <v>0</v>
      </c>
      <c r="CI63">
        <v>0</v>
      </c>
      <c r="CJ63">
        <v>0</v>
      </c>
      <c r="CK63">
        <v>1</v>
      </c>
      <c r="CL63">
        <v>0</v>
      </c>
      <c r="CN63" t="s">
        <v>108</v>
      </c>
      <c r="CO63" t="s">
        <v>109</v>
      </c>
      <c r="CP63" t="s">
        <v>110</v>
      </c>
      <c r="CQ63">
        <v>3238234</v>
      </c>
      <c r="CR63" t="s">
        <v>337</v>
      </c>
      <c r="CS63" t="s">
        <v>338</v>
      </c>
      <c r="CT63">
        <v>62</v>
      </c>
    </row>
    <row r="64" spans="1:98">
      <c r="A64">
        <v>63</v>
      </c>
      <c r="B64" t="s">
        <v>131</v>
      </c>
      <c r="C64">
        <v>22</v>
      </c>
      <c r="D64" t="s">
        <v>98</v>
      </c>
      <c r="E64" t="s">
        <v>156</v>
      </c>
      <c r="F64" t="s">
        <v>100</v>
      </c>
      <c r="G64" t="s">
        <v>113</v>
      </c>
      <c r="J64" t="s">
        <v>162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1</v>
      </c>
      <c r="R64">
        <v>0</v>
      </c>
      <c r="X64" t="s">
        <v>159</v>
      </c>
      <c r="Y64">
        <v>1</v>
      </c>
      <c r="Z64">
        <v>0</v>
      </c>
      <c r="AA64">
        <v>0</v>
      </c>
      <c r="AB64">
        <v>1</v>
      </c>
      <c r="AC64">
        <v>0</v>
      </c>
      <c r="AD64">
        <v>0</v>
      </c>
      <c r="AE64">
        <v>0</v>
      </c>
      <c r="AG64" t="s">
        <v>124</v>
      </c>
      <c r="AH64" t="s">
        <v>125</v>
      </c>
      <c r="AI64">
        <v>1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R64" t="s">
        <v>106</v>
      </c>
      <c r="AS64" t="e">
        <f ca="1">- Cannot contact public servants _xludf.or Teachers - Retrieving papers is expensive _xludf.now _xludf.and I Do _xludf.not have the money</f>
        <v>#NAME?</v>
      </c>
      <c r="AT64">
        <v>0</v>
      </c>
      <c r="AU64">
        <v>0</v>
      </c>
      <c r="AV64">
        <v>1</v>
      </c>
      <c r="AW64">
        <v>0</v>
      </c>
      <c r="AX64">
        <v>1</v>
      </c>
      <c r="AY64">
        <v>0</v>
      </c>
      <c r="BA64" t="s">
        <v>127</v>
      </c>
      <c r="BB64" t="e">
        <f ca="1">- Useful but _xludf.not as good as a regular degree</f>
        <v>#NAME?</v>
      </c>
      <c r="BD64" t="e">
        <f ca="1">- I am _xludf.not interested in vocational education</f>
        <v>#NAME?</v>
      </c>
      <c r="BE64">
        <v>1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N64" t="s">
        <v>106</v>
      </c>
      <c r="BQ64" t="e">
        <f ca="1">- No internet connection / computer - _xludf.not available in subjects I want to study</f>
        <v>#NAME?</v>
      </c>
      <c r="BR64">
        <v>1</v>
      </c>
      <c r="BS64">
        <v>0</v>
      </c>
      <c r="BT64">
        <v>1</v>
      </c>
      <c r="BU64">
        <v>0</v>
      </c>
      <c r="BV64">
        <v>0</v>
      </c>
      <c r="BW64">
        <v>0</v>
      </c>
      <c r="BX64" t="s">
        <v>107</v>
      </c>
      <c r="BY64" t="s">
        <v>205</v>
      </c>
      <c r="BZ64">
        <v>0</v>
      </c>
      <c r="CA64">
        <v>0</v>
      </c>
      <c r="CB64">
        <v>0</v>
      </c>
      <c r="CC64">
        <v>1</v>
      </c>
      <c r="CD64">
        <v>1</v>
      </c>
      <c r="CE64" t="e">
        <f ca="1">- Facebook groups/pages  - Teachers</f>
        <v>#NAME?</v>
      </c>
      <c r="CF64">
        <v>0</v>
      </c>
      <c r="CG64">
        <v>0</v>
      </c>
      <c r="CH64">
        <v>1</v>
      </c>
      <c r="CI64">
        <v>0</v>
      </c>
      <c r="CJ64">
        <v>0</v>
      </c>
      <c r="CK64">
        <v>1</v>
      </c>
      <c r="CL64">
        <v>0</v>
      </c>
      <c r="CN64" t="s">
        <v>108</v>
      </c>
      <c r="CO64" t="s">
        <v>109</v>
      </c>
      <c r="CP64" t="s">
        <v>110</v>
      </c>
      <c r="CQ64">
        <v>3228081</v>
      </c>
      <c r="CR64" t="s">
        <v>339</v>
      </c>
      <c r="CS64" t="s">
        <v>340</v>
      </c>
      <c r="CT64">
        <v>63</v>
      </c>
    </row>
    <row r="65" spans="1:98">
      <c r="A65">
        <v>64</v>
      </c>
      <c r="B65" t="s">
        <v>131</v>
      </c>
      <c r="C65">
        <v>22</v>
      </c>
      <c r="D65" t="s">
        <v>148</v>
      </c>
      <c r="E65" t="s">
        <v>285</v>
      </c>
      <c r="F65" t="s">
        <v>100</v>
      </c>
      <c r="G65" t="s">
        <v>113</v>
      </c>
      <c r="J65" t="s">
        <v>341</v>
      </c>
      <c r="K65">
        <v>0</v>
      </c>
      <c r="L65">
        <v>0</v>
      </c>
      <c r="M65">
        <v>1</v>
      </c>
      <c r="N65">
        <v>0</v>
      </c>
      <c r="O65">
        <v>0</v>
      </c>
      <c r="P65">
        <v>1</v>
      </c>
      <c r="Q65">
        <v>0</v>
      </c>
      <c r="R65">
        <v>0</v>
      </c>
      <c r="X65" t="s">
        <v>143</v>
      </c>
      <c r="Y65">
        <v>1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</v>
      </c>
      <c r="AF65" t="s">
        <v>144</v>
      </c>
      <c r="AG65" t="s">
        <v>124</v>
      </c>
      <c r="AH65" t="s">
        <v>125</v>
      </c>
      <c r="AI65">
        <v>1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R65" t="s">
        <v>127</v>
      </c>
      <c r="AS65" t="e">
        <f ca="1">- Donâ€™t have family in Syria to _xludf.help me - have to go in person but can _xludf.not go _xludf.for security reasons</f>
        <v>#NAME?</v>
      </c>
      <c r="AT65">
        <v>0</v>
      </c>
      <c r="AU65">
        <v>1</v>
      </c>
      <c r="AV65">
        <v>0</v>
      </c>
      <c r="AW65">
        <v>1</v>
      </c>
      <c r="AX65">
        <v>0</v>
      </c>
      <c r="AY65">
        <v>0</v>
      </c>
      <c r="BA65" t="s">
        <v>106</v>
      </c>
      <c r="BB65" t="e">
        <f ca="1">- Useful but _xludf.not as good as a regular degree</f>
        <v>#NAME?</v>
      </c>
      <c r="BD65" t="e">
        <f ca="1">- Project Management / Accountancy - Tourism / Restaurant _xludf.and hotel Management</f>
        <v>#NAME?</v>
      </c>
      <c r="BE65">
        <v>0</v>
      </c>
      <c r="BF65">
        <v>0</v>
      </c>
      <c r="BG65">
        <v>1</v>
      </c>
      <c r="BH65">
        <v>1</v>
      </c>
      <c r="BI65">
        <v>0</v>
      </c>
      <c r="BJ65">
        <v>0</v>
      </c>
      <c r="BK65">
        <v>0</v>
      </c>
      <c r="BL65">
        <v>0</v>
      </c>
      <c r="BN65" t="s">
        <v>106</v>
      </c>
      <c r="BQ65" t="e">
        <f ca="1">- Cannot afford the courses - Donâ€™t know how to _xludf.find/enroll in a suitable program</f>
        <v>#NAME?</v>
      </c>
      <c r="BR65">
        <v>0</v>
      </c>
      <c r="BS65">
        <v>0</v>
      </c>
      <c r="BT65">
        <v>0</v>
      </c>
      <c r="BU65">
        <v>1</v>
      </c>
      <c r="BV65">
        <v>1</v>
      </c>
      <c r="BW65">
        <v>0</v>
      </c>
      <c r="BX65" t="s">
        <v>107</v>
      </c>
      <c r="BY65" t="s">
        <v>139</v>
      </c>
      <c r="BZ65">
        <v>1</v>
      </c>
      <c r="CA65">
        <v>0</v>
      </c>
      <c r="CB65">
        <v>0</v>
      </c>
      <c r="CC65">
        <v>0</v>
      </c>
      <c r="CD65">
        <v>1</v>
      </c>
      <c r="CE65" t="e">
        <f ca="1">- Facebook groups/pages  - Friends</f>
        <v>#NAME?</v>
      </c>
      <c r="CF65">
        <v>1</v>
      </c>
      <c r="CG65">
        <v>0</v>
      </c>
      <c r="CH65">
        <v>0</v>
      </c>
      <c r="CI65">
        <v>0</v>
      </c>
      <c r="CJ65">
        <v>0</v>
      </c>
      <c r="CK65">
        <v>1</v>
      </c>
      <c r="CL65">
        <v>0</v>
      </c>
      <c r="CN65" t="s">
        <v>108</v>
      </c>
      <c r="CO65" t="s">
        <v>109</v>
      </c>
      <c r="CP65" t="s">
        <v>110</v>
      </c>
      <c r="CQ65">
        <v>3228017</v>
      </c>
      <c r="CR65" t="s">
        <v>342</v>
      </c>
      <c r="CS65" t="s">
        <v>343</v>
      </c>
      <c r="CT65">
        <v>64</v>
      </c>
    </row>
    <row r="66" spans="1:98">
      <c r="A66">
        <v>65</v>
      </c>
      <c r="B66" t="s">
        <v>97</v>
      </c>
      <c r="C66">
        <v>27</v>
      </c>
      <c r="D66" t="s">
        <v>98</v>
      </c>
      <c r="E66" t="s">
        <v>99</v>
      </c>
      <c r="F66" t="s">
        <v>344</v>
      </c>
      <c r="G66" t="s">
        <v>113</v>
      </c>
      <c r="J66" t="s">
        <v>103</v>
      </c>
      <c r="K66">
        <v>0</v>
      </c>
      <c r="L66">
        <v>0</v>
      </c>
      <c r="M66">
        <v>0</v>
      </c>
      <c r="N66">
        <v>1</v>
      </c>
      <c r="O66">
        <v>0</v>
      </c>
      <c r="P66">
        <v>0</v>
      </c>
      <c r="Q66">
        <v>0</v>
      </c>
      <c r="R66">
        <v>0</v>
      </c>
      <c r="X66" t="s">
        <v>138</v>
      </c>
      <c r="Y66">
        <v>0</v>
      </c>
      <c r="Z66">
        <v>0</v>
      </c>
      <c r="AA66">
        <v>0</v>
      </c>
      <c r="AB66">
        <v>1</v>
      </c>
      <c r="AC66">
        <v>0</v>
      </c>
      <c r="AD66">
        <v>1</v>
      </c>
      <c r="AE66">
        <v>0</v>
      </c>
      <c r="AG66" t="s">
        <v>124</v>
      </c>
      <c r="AH66" t="s">
        <v>105</v>
      </c>
      <c r="AI66">
        <v>0</v>
      </c>
      <c r="AJ66">
        <v>1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BA66" t="s">
        <v>106</v>
      </c>
      <c r="BB66" t="e">
        <f ca="1">- Useful but _xludf.not as good as a regular degree</f>
        <v>#NAME?</v>
      </c>
      <c r="BD66" t="s">
        <v>121</v>
      </c>
      <c r="BE66">
        <v>0</v>
      </c>
      <c r="BF66">
        <v>1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 t="s">
        <v>313</v>
      </c>
      <c r="BN66" t="s">
        <v>106</v>
      </c>
      <c r="BQ66" t="e">
        <f ca="1">- Cannot afford the courses</f>
        <v>#NAME?</v>
      </c>
      <c r="BR66">
        <v>0</v>
      </c>
      <c r="BS66">
        <v>0</v>
      </c>
      <c r="BT66">
        <v>0</v>
      </c>
      <c r="BU66">
        <v>0</v>
      </c>
      <c r="BV66">
        <v>1</v>
      </c>
      <c r="BW66">
        <v>0</v>
      </c>
      <c r="BX66" t="s">
        <v>107</v>
      </c>
      <c r="BY66" t="e">
        <f ca="1">- _xludf.not worth the _xludf.time _xludf.or money spent on it - Useful but _xludf.not as good as going to university</f>
        <v>#NAME?</v>
      </c>
      <c r="BZ66">
        <v>1</v>
      </c>
      <c r="CA66">
        <v>1</v>
      </c>
      <c r="CB66">
        <v>0</v>
      </c>
      <c r="CC66">
        <v>0</v>
      </c>
      <c r="CD66">
        <v>0</v>
      </c>
      <c r="CE66" t="s">
        <v>121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1</v>
      </c>
      <c r="CM66" t="s">
        <v>345</v>
      </c>
      <c r="CN66" t="s">
        <v>108</v>
      </c>
      <c r="CO66" t="s">
        <v>109</v>
      </c>
      <c r="CP66" t="s">
        <v>110</v>
      </c>
      <c r="CQ66">
        <v>3163715</v>
      </c>
      <c r="CR66" t="s">
        <v>346</v>
      </c>
      <c r="CS66" t="s">
        <v>347</v>
      </c>
      <c r="CT66">
        <v>65</v>
      </c>
    </row>
    <row r="67" spans="1:98">
      <c r="A67">
        <v>66</v>
      </c>
      <c r="B67" t="s">
        <v>131</v>
      </c>
      <c r="C67">
        <v>23</v>
      </c>
      <c r="D67" t="s">
        <v>148</v>
      </c>
      <c r="E67" t="s">
        <v>285</v>
      </c>
      <c r="F67" t="s">
        <v>348</v>
      </c>
      <c r="G67" t="s">
        <v>101</v>
      </c>
      <c r="H67" t="s">
        <v>102</v>
      </c>
      <c r="U67" t="s">
        <v>286</v>
      </c>
      <c r="AG67" t="s">
        <v>104</v>
      </c>
      <c r="AH67" t="s">
        <v>349</v>
      </c>
      <c r="AI67">
        <v>0</v>
      </c>
      <c r="AJ67">
        <v>1</v>
      </c>
      <c r="AK67">
        <v>0</v>
      </c>
      <c r="AL67">
        <v>0</v>
      </c>
      <c r="AM67">
        <v>0</v>
      </c>
      <c r="AN67">
        <v>0</v>
      </c>
      <c r="AO67">
        <v>1</v>
      </c>
      <c r="AP67">
        <v>0</v>
      </c>
      <c r="BA67" t="s">
        <v>106</v>
      </c>
      <c r="BB67" t="e">
        <f ca="1">- Useful but _xludf.not as good as a regular degree</f>
        <v>#NAME?</v>
      </c>
      <c r="BD67" t="e">
        <f ca="1">- Nursing / medical care</f>
        <v>#NAME?</v>
      </c>
      <c r="BE67">
        <v>0</v>
      </c>
      <c r="BF67">
        <v>0</v>
      </c>
      <c r="BG67">
        <v>0</v>
      </c>
      <c r="BH67">
        <v>0</v>
      </c>
      <c r="BI67">
        <v>1</v>
      </c>
      <c r="BJ67">
        <v>0</v>
      </c>
      <c r="BK67">
        <v>0</v>
      </c>
      <c r="BL67">
        <v>0</v>
      </c>
      <c r="BN67" t="s">
        <v>127</v>
      </c>
      <c r="BO67" t="s">
        <v>121</v>
      </c>
      <c r="BP67" t="s">
        <v>350</v>
      </c>
      <c r="BX67" t="s">
        <v>310</v>
      </c>
      <c r="BY67" t="e">
        <f ca="1">- Useful but _xludf.not as good as going to university</f>
        <v>#NAME?</v>
      </c>
      <c r="BZ67">
        <v>1</v>
      </c>
      <c r="CA67">
        <v>0</v>
      </c>
      <c r="CB67">
        <v>0</v>
      </c>
      <c r="CC67">
        <v>0</v>
      </c>
      <c r="CD67">
        <v>0</v>
      </c>
      <c r="CE67" t="e">
        <f ca="1">- Facebook groups/pages</f>
        <v>#NAME?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1</v>
      </c>
      <c r="CL67">
        <v>0</v>
      </c>
      <c r="CN67" t="s">
        <v>108</v>
      </c>
      <c r="CO67" t="s">
        <v>109</v>
      </c>
      <c r="CP67" t="s">
        <v>110</v>
      </c>
      <c r="CQ67">
        <v>3238222</v>
      </c>
      <c r="CR67" t="s">
        <v>351</v>
      </c>
      <c r="CS67" t="s">
        <v>352</v>
      </c>
      <c r="CT67">
        <v>66</v>
      </c>
    </row>
    <row r="68" spans="1:98">
      <c r="A68">
        <v>67</v>
      </c>
      <c r="B68" t="s">
        <v>131</v>
      </c>
      <c r="C68">
        <v>21</v>
      </c>
      <c r="D68" t="s">
        <v>98</v>
      </c>
      <c r="E68" t="s">
        <v>156</v>
      </c>
      <c r="F68" t="s">
        <v>100</v>
      </c>
      <c r="G68" t="s">
        <v>101</v>
      </c>
      <c r="H68" t="s">
        <v>102</v>
      </c>
      <c r="U68" t="s">
        <v>162</v>
      </c>
      <c r="AG68" t="s">
        <v>104</v>
      </c>
      <c r="AH68" t="s">
        <v>105</v>
      </c>
      <c r="AI68">
        <v>0</v>
      </c>
      <c r="AJ68">
        <v>1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BA68" t="s">
        <v>106</v>
      </c>
      <c r="BB68" t="e">
        <f ca="1">- Useful but _xludf.not as good as a regular degree</f>
        <v>#NAME?</v>
      </c>
      <c r="BD68" t="e">
        <f ca="1">- Tourism / Restaurant _xludf.and hotel Management</f>
        <v>#NAME?</v>
      </c>
      <c r="BE68">
        <v>0</v>
      </c>
      <c r="BF68">
        <v>0</v>
      </c>
      <c r="BG68">
        <v>0</v>
      </c>
      <c r="BH68">
        <v>1</v>
      </c>
      <c r="BI68">
        <v>0</v>
      </c>
      <c r="BJ68">
        <v>0</v>
      </c>
      <c r="BK68">
        <v>0</v>
      </c>
      <c r="BL68">
        <v>0</v>
      </c>
      <c r="BN68" t="s">
        <v>106</v>
      </c>
      <c r="BQ68" t="e">
        <f ca="1">- Do _xludf.not _xludf.count towards a recognized qualification</f>
        <v>#NAME?</v>
      </c>
      <c r="BR68">
        <v>0</v>
      </c>
      <c r="BS68">
        <v>1</v>
      </c>
      <c r="BT68">
        <v>0</v>
      </c>
      <c r="BU68">
        <v>0</v>
      </c>
      <c r="BV68">
        <v>0</v>
      </c>
      <c r="BW68">
        <v>0</v>
      </c>
      <c r="BX68" t="s">
        <v>107</v>
      </c>
      <c r="BY68" t="e">
        <f ca="1">- Useful but _xludf.not as good as going to university  - Difficult to access</f>
        <v>#NAME?</v>
      </c>
      <c r="BZ68">
        <v>1</v>
      </c>
      <c r="CA68">
        <v>0</v>
      </c>
      <c r="CB68">
        <v>0</v>
      </c>
      <c r="CC68">
        <v>1</v>
      </c>
      <c r="CD68">
        <v>0</v>
      </c>
      <c r="CE68" t="e">
        <f ca="1">- Facebook groups/pages  - Friends</f>
        <v>#NAME?</v>
      </c>
      <c r="CF68">
        <v>1</v>
      </c>
      <c r="CG68">
        <v>0</v>
      </c>
      <c r="CH68">
        <v>0</v>
      </c>
      <c r="CI68">
        <v>0</v>
      </c>
      <c r="CJ68">
        <v>0</v>
      </c>
      <c r="CK68">
        <v>1</v>
      </c>
      <c r="CL68">
        <v>0</v>
      </c>
      <c r="CN68" t="s">
        <v>108</v>
      </c>
      <c r="CO68" t="s">
        <v>109</v>
      </c>
      <c r="CP68" t="s">
        <v>110</v>
      </c>
      <c r="CQ68">
        <v>3238214</v>
      </c>
      <c r="CR68" t="s">
        <v>353</v>
      </c>
      <c r="CS68" t="s">
        <v>354</v>
      </c>
      <c r="CT68">
        <v>67</v>
      </c>
    </row>
    <row r="69" spans="1:98">
      <c r="A69">
        <v>68</v>
      </c>
      <c r="B69" t="s">
        <v>131</v>
      </c>
      <c r="C69">
        <v>19</v>
      </c>
      <c r="D69" t="s">
        <v>148</v>
      </c>
      <c r="E69" t="s">
        <v>156</v>
      </c>
      <c r="F69" t="s">
        <v>136</v>
      </c>
      <c r="G69" t="s">
        <v>101</v>
      </c>
      <c r="H69" t="s">
        <v>102</v>
      </c>
      <c r="U69" t="s">
        <v>103</v>
      </c>
      <c r="AG69" t="s">
        <v>104</v>
      </c>
      <c r="AH69" t="s">
        <v>105</v>
      </c>
      <c r="AI69">
        <v>0</v>
      </c>
      <c r="AJ69">
        <v>1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BA69" t="s">
        <v>106</v>
      </c>
      <c r="BB69" t="e">
        <f ca="1">- Useful but _xludf.not as good as a regular degree</f>
        <v>#NAME?</v>
      </c>
      <c r="BD69" t="e">
        <f ca="1">- Project Management / Accountancy - Tourism / Restaurant _xludf.and hotel Management</f>
        <v>#NAME?</v>
      </c>
      <c r="BE69">
        <v>0</v>
      </c>
      <c r="BF69">
        <v>0</v>
      </c>
      <c r="BG69">
        <v>1</v>
      </c>
      <c r="BH69">
        <v>1</v>
      </c>
      <c r="BI69">
        <v>0</v>
      </c>
      <c r="BJ69">
        <v>0</v>
      </c>
      <c r="BK69">
        <v>0</v>
      </c>
      <c r="BL69">
        <v>0</v>
      </c>
      <c r="BN69" t="s">
        <v>106</v>
      </c>
      <c r="BQ69" t="e">
        <f ca="1">- Do _xludf.not _xludf.count towards a recognized qualification</f>
        <v>#NAME?</v>
      </c>
      <c r="BR69">
        <v>0</v>
      </c>
      <c r="BS69">
        <v>1</v>
      </c>
      <c r="BT69">
        <v>0</v>
      </c>
      <c r="BU69">
        <v>0</v>
      </c>
      <c r="BV69">
        <v>0</v>
      </c>
      <c r="BW69">
        <v>0</v>
      </c>
      <c r="BX69" t="s">
        <v>107</v>
      </c>
      <c r="BY69" t="s">
        <v>139</v>
      </c>
      <c r="BZ69">
        <v>1</v>
      </c>
      <c r="CA69">
        <v>0</v>
      </c>
      <c r="CB69">
        <v>0</v>
      </c>
      <c r="CC69">
        <v>0</v>
      </c>
      <c r="CD69">
        <v>1</v>
      </c>
      <c r="CE69" t="e">
        <f ca="1">- Facebook groups/pages  - Friends</f>
        <v>#NAME?</v>
      </c>
      <c r="CF69">
        <v>1</v>
      </c>
      <c r="CG69">
        <v>0</v>
      </c>
      <c r="CH69">
        <v>0</v>
      </c>
      <c r="CI69">
        <v>0</v>
      </c>
      <c r="CJ69">
        <v>0</v>
      </c>
      <c r="CK69">
        <v>1</v>
      </c>
      <c r="CL69">
        <v>0</v>
      </c>
      <c r="CN69" t="s">
        <v>108</v>
      </c>
      <c r="CO69" t="s">
        <v>109</v>
      </c>
      <c r="CP69" t="s">
        <v>110</v>
      </c>
      <c r="CQ69">
        <v>3238198</v>
      </c>
      <c r="CR69" t="s">
        <v>355</v>
      </c>
      <c r="CS69" t="s">
        <v>356</v>
      </c>
      <c r="CT69">
        <v>68</v>
      </c>
    </row>
    <row r="70" spans="1:98">
      <c r="A70">
        <v>69</v>
      </c>
      <c r="B70" t="s">
        <v>131</v>
      </c>
      <c r="C70">
        <v>19</v>
      </c>
      <c r="D70" t="s">
        <v>148</v>
      </c>
      <c r="E70" t="s">
        <v>99</v>
      </c>
      <c r="F70" t="s">
        <v>136</v>
      </c>
      <c r="G70" t="s">
        <v>101</v>
      </c>
      <c r="H70" t="s">
        <v>102</v>
      </c>
      <c r="U70" t="s">
        <v>114</v>
      </c>
      <c r="AG70" t="s">
        <v>104</v>
      </c>
      <c r="AH70" t="s">
        <v>105</v>
      </c>
      <c r="AI70">
        <v>0</v>
      </c>
      <c r="AJ70">
        <v>1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BA70" t="s">
        <v>106</v>
      </c>
      <c r="BB70" t="e">
        <f ca="1">- Useful but _xludf.not as good as a regular degree</f>
        <v>#NAME?</v>
      </c>
      <c r="BD70" t="e">
        <f ca="1">- I am _xludf.not interested in vocational education</f>
        <v>#NAME?</v>
      </c>
      <c r="BE70">
        <v>1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N70" t="s">
        <v>106</v>
      </c>
      <c r="BQ70" t="e">
        <f ca="1">- Cannot afford the courses - Donâ€™t know how to _xludf.find/enroll in a suitable program</f>
        <v>#NAME?</v>
      </c>
      <c r="BR70">
        <v>0</v>
      </c>
      <c r="BS70">
        <v>0</v>
      </c>
      <c r="BT70">
        <v>0</v>
      </c>
      <c r="BU70">
        <v>1</v>
      </c>
      <c r="BV70">
        <v>1</v>
      </c>
      <c r="BW70">
        <v>0</v>
      </c>
      <c r="BX70" t="s">
        <v>310</v>
      </c>
      <c r="BY70" t="s">
        <v>139</v>
      </c>
      <c r="BZ70">
        <v>1</v>
      </c>
      <c r="CA70">
        <v>0</v>
      </c>
      <c r="CB70">
        <v>0</v>
      </c>
      <c r="CC70">
        <v>0</v>
      </c>
      <c r="CD70">
        <v>1</v>
      </c>
      <c r="CE70" t="e">
        <f ca="1">- Facebook groups/pages DUBARAH</f>
        <v>#NAME?</v>
      </c>
      <c r="CF70">
        <v>0</v>
      </c>
      <c r="CG70">
        <v>1</v>
      </c>
      <c r="CH70">
        <v>0</v>
      </c>
      <c r="CI70">
        <v>0</v>
      </c>
      <c r="CJ70">
        <v>0</v>
      </c>
      <c r="CK70">
        <v>1</v>
      </c>
      <c r="CL70">
        <v>0</v>
      </c>
      <c r="CN70" t="s">
        <v>108</v>
      </c>
      <c r="CO70" t="s">
        <v>109</v>
      </c>
      <c r="CP70" t="s">
        <v>110</v>
      </c>
      <c r="CQ70">
        <v>3238194</v>
      </c>
      <c r="CR70" t="s">
        <v>357</v>
      </c>
      <c r="CS70" t="s">
        <v>358</v>
      </c>
      <c r="CT70">
        <v>69</v>
      </c>
    </row>
    <row r="71" spans="1:98">
      <c r="A71">
        <v>70</v>
      </c>
      <c r="B71" t="s">
        <v>131</v>
      </c>
      <c r="C71">
        <v>21</v>
      </c>
      <c r="D71" t="s">
        <v>148</v>
      </c>
      <c r="E71" t="s">
        <v>99</v>
      </c>
      <c r="F71" t="s">
        <v>100</v>
      </c>
      <c r="G71" t="s">
        <v>101</v>
      </c>
      <c r="H71" t="s">
        <v>102</v>
      </c>
      <c r="U71" t="s">
        <v>103</v>
      </c>
      <c r="AG71" t="s">
        <v>104</v>
      </c>
      <c r="AH71" t="s">
        <v>105</v>
      </c>
      <c r="AI71">
        <v>0</v>
      </c>
      <c r="AJ71">
        <v>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BA71" t="s">
        <v>106</v>
      </c>
      <c r="BB71" t="e">
        <f ca="1">- Useful but _xludf.not as good as a regular degree</f>
        <v>#NAME?</v>
      </c>
      <c r="BD71" t="e">
        <f ca="1">- Project Management / Accountancy - Tourism / Restaurant _xludf.and hotel Management</f>
        <v>#NAME?</v>
      </c>
      <c r="BE71">
        <v>0</v>
      </c>
      <c r="BF71">
        <v>0</v>
      </c>
      <c r="BG71">
        <v>1</v>
      </c>
      <c r="BH71">
        <v>1</v>
      </c>
      <c r="BI71">
        <v>0</v>
      </c>
      <c r="BJ71">
        <v>0</v>
      </c>
      <c r="BK71">
        <v>0</v>
      </c>
      <c r="BL71">
        <v>0</v>
      </c>
      <c r="BN71" t="s">
        <v>106</v>
      </c>
      <c r="BQ71" t="e">
        <f ca="1">- Do _xludf.not _xludf.count towards a recognized qualification - Cannot afford the courses</f>
        <v>#NAME?</v>
      </c>
      <c r="BR71">
        <v>0</v>
      </c>
      <c r="BS71">
        <v>1</v>
      </c>
      <c r="BT71">
        <v>0</v>
      </c>
      <c r="BU71">
        <v>0</v>
      </c>
      <c r="BV71">
        <v>1</v>
      </c>
      <c r="BW71">
        <v>0</v>
      </c>
      <c r="BX71" t="s">
        <v>107</v>
      </c>
      <c r="BY71" t="s">
        <v>139</v>
      </c>
      <c r="BZ71">
        <v>1</v>
      </c>
      <c r="CA71">
        <v>0</v>
      </c>
      <c r="CB71">
        <v>0</v>
      </c>
      <c r="CC71">
        <v>0</v>
      </c>
      <c r="CD71">
        <v>1</v>
      </c>
      <c r="CE71" t="e">
        <f ca="1">- Facebook groups/pages  - Friends</f>
        <v>#NAME?</v>
      </c>
      <c r="CF71">
        <v>1</v>
      </c>
      <c r="CG71">
        <v>0</v>
      </c>
      <c r="CH71">
        <v>0</v>
      </c>
      <c r="CI71">
        <v>0</v>
      </c>
      <c r="CJ71">
        <v>0</v>
      </c>
      <c r="CK71">
        <v>1</v>
      </c>
      <c r="CL71">
        <v>0</v>
      </c>
      <c r="CN71" t="s">
        <v>108</v>
      </c>
      <c r="CO71" t="s">
        <v>109</v>
      </c>
      <c r="CP71" t="s">
        <v>110</v>
      </c>
      <c r="CQ71">
        <v>3238180</v>
      </c>
      <c r="CR71" t="s">
        <v>359</v>
      </c>
      <c r="CS71" t="s">
        <v>360</v>
      </c>
      <c r="CT71">
        <v>70</v>
      </c>
    </row>
    <row r="72" spans="1:98">
      <c r="A72">
        <v>71</v>
      </c>
      <c r="B72" t="s">
        <v>131</v>
      </c>
      <c r="C72">
        <v>23</v>
      </c>
      <c r="D72" t="s">
        <v>148</v>
      </c>
      <c r="E72" t="s">
        <v>227</v>
      </c>
      <c r="F72" t="s">
        <v>149</v>
      </c>
      <c r="G72" t="s">
        <v>175</v>
      </c>
      <c r="J72" t="s">
        <v>228</v>
      </c>
      <c r="K72">
        <v>0</v>
      </c>
      <c r="L72">
        <v>0</v>
      </c>
      <c r="M72">
        <v>0</v>
      </c>
      <c r="N72">
        <v>1</v>
      </c>
      <c r="O72">
        <v>0</v>
      </c>
      <c r="P72">
        <v>0</v>
      </c>
      <c r="Q72">
        <v>1</v>
      </c>
      <c r="R72">
        <v>0</v>
      </c>
      <c r="X72" t="s">
        <v>151</v>
      </c>
      <c r="Y72">
        <v>0</v>
      </c>
      <c r="Z72">
        <v>0</v>
      </c>
      <c r="AA72">
        <v>0</v>
      </c>
      <c r="AB72">
        <v>1</v>
      </c>
      <c r="AC72">
        <v>1</v>
      </c>
      <c r="AD72">
        <v>0</v>
      </c>
      <c r="AE72">
        <v>0</v>
      </c>
      <c r="AG72" t="s">
        <v>124</v>
      </c>
      <c r="AH72" t="s">
        <v>361</v>
      </c>
      <c r="AI72">
        <v>0</v>
      </c>
      <c r="AJ72">
        <v>0</v>
      </c>
      <c r="AK72">
        <v>0</v>
      </c>
      <c r="AL72">
        <v>0</v>
      </c>
      <c r="AM72">
        <v>1</v>
      </c>
      <c r="AN72">
        <v>0</v>
      </c>
      <c r="AO72">
        <v>0</v>
      </c>
      <c r="AP72">
        <v>0</v>
      </c>
      <c r="BA72" t="s">
        <v>106</v>
      </c>
      <c r="BB72" t="e">
        <f ca="1">- Useful but _xludf.not as good as a regular degree</f>
        <v>#NAME?</v>
      </c>
      <c r="BD72" t="e">
        <f ca="1">- I am _xludf.not interested in vocational education</f>
        <v>#NAME?</v>
      </c>
      <c r="BE72">
        <v>1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N72" t="s">
        <v>106</v>
      </c>
      <c r="BQ72" t="e">
        <f ca="1">- No internet connection / computer - Donâ€™t know how to _xludf.find/enroll in a suitable program</f>
        <v>#NAME?</v>
      </c>
      <c r="BR72">
        <v>0</v>
      </c>
      <c r="BS72">
        <v>0</v>
      </c>
      <c r="BT72">
        <v>1</v>
      </c>
      <c r="BU72">
        <v>1</v>
      </c>
      <c r="BV72">
        <v>0</v>
      </c>
      <c r="BW72">
        <v>0</v>
      </c>
      <c r="BX72" t="s">
        <v>107</v>
      </c>
      <c r="BY72" t="e">
        <f ca="1">- _xludf.not worth the _xludf.time _xludf.or money spent on it - Too Difficult to study alone</f>
        <v>#NAME?</v>
      </c>
      <c r="BZ72">
        <v>0</v>
      </c>
      <c r="CA72">
        <v>1</v>
      </c>
      <c r="CB72">
        <v>0</v>
      </c>
      <c r="CC72">
        <v>0</v>
      </c>
      <c r="CD72">
        <v>1</v>
      </c>
      <c r="CE72" t="e">
        <f ca="1">- Facebook groups/pages  - Friends</f>
        <v>#NAME?</v>
      </c>
      <c r="CF72">
        <v>1</v>
      </c>
      <c r="CG72">
        <v>0</v>
      </c>
      <c r="CH72">
        <v>0</v>
      </c>
      <c r="CI72">
        <v>0</v>
      </c>
      <c r="CJ72">
        <v>0</v>
      </c>
      <c r="CK72">
        <v>1</v>
      </c>
      <c r="CL72">
        <v>0</v>
      </c>
      <c r="CN72" t="s">
        <v>108</v>
      </c>
      <c r="CO72" t="s">
        <v>109</v>
      </c>
      <c r="CP72" t="s">
        <v>110</v>
      </c>
      <c r="CQ72">
        <v>3238174</v>
      </c>
      <c r="CR72" t="s">
        <v>362</v>
      </c>
      <c r="CS72" t="s">
        <v>363</v>
      </c>
      <c r="CT72">
        <v>71</v>
      </c>
    </row>
    <row r="73" spans="1:98">
      <c r="A73">
        <v>72</v>
      </c>
      <c r="B73" t="s">
        <v>131</v>
      </c>
      <c r="C73">
        <v>26</v>
      </c>
      <c r="D73" t="s">
        <v>148</v>
      </c>
      <c r="E73" t="s">
        <v>227</v>
      </c>
      <c r="F73" t="s">
        <v>364</v>
      </c>
      <c r="G73" t="s">
        <v>113</v>
      </c>
      <c r="J73" t="s">
        <v>263</v>
      </c>
      <c r="K73">
        <v>0</v>
      </c>
      <c r="L73">
        <v>0</v>
      </c>
      <c r="M73">
        <v>0</v>
      </c>
      <c r="N73">
        <v>0</v>
      </c>
      <c r="O73">
        <v>1</v>
      </c>
      <c r="P73">
        <v>1</v>
      </c>
      <c r="Q73">
        <v>0</v>
      </c>
      <c r="R73">
        <v>0</v>
      </c>
      <c r="X73" t="s">
        <v>183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1</v>
      </c>
      <c r="AG73" t="s">
        <v>124</v>
      </c>
      <c r="AH73" t="s">
        <v>365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1</v>
      </c>
      <c r="AO73">
        <v>1</v>
      </c>
      <c r="AP73">
        <v>0</v>
      </c>
      <c r="BA73" t="s">
        <v>106</v>
      </c>
      <c r="BB73" t="e">
        <f ca="1">- _xludf.not Useful</f>
        <v>#NAME?</v>
      </c>
      <c r="BD73" t="e">
        <f ca="1">- I am _xludf.not interested in vocational education</f>
        <v>#NAME?</v>
      </c>
      <c r="BE73">
        <v>1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N73" t="s">
        <v>106</v>
      </c>
      <c r="BQ73" t="e">
        <f ca="1">- Cannot afford the courses - Donâ€™t know how to _xludf.find/enroll in a suitable program</f>
        <v>#NAME?</v>
      </c>
      <c r="BR73">
        <v>0</v>
      </c>
      <c r="BS73">
        <v>0</v>
      </c>
      <c r="BT73">
        <v>0</v>
      </c>
      <c r="BU73">
        <v>1</v>
      </c>
      <c r="BV73">
        <v>1</v>
      </c>
      <c r="BW73">
        <v>0</v>
      </c>
      <c r="BX73" t="s">
        <v>107</v>
      </c>
      <c r="BY73" t="s">
        <v>139</v>
      </c>
      <c r="BZ73">
        <v>1</v>
      </c>
      <c r="CA73">
        <v>0</v>
      </c>
      <c r="CB73">
        <v>0</v>
      </c>
      <c r="CC73">
        <v>0</v>
      </c>
      <c r="CD73">
        <v>1</v>
      </c>
      <c r="CE73" t="e">
        <f ca="1">- Facebook groups/pages  - Teachers</f>
        <v>#NAME?</v>
      </c>
      <c r="CF73">
        <v>0</v>
      </c>
      <c r="CG73">
        <v>0</v>
      </c>
      <c r="CH73">
        <v>1</v>
      </c>
      <c r="CI73">
        <v>0</v>
      </c>
      <c r="CJ73">
        <v>0</v>
      </c>
      <c r="CK73">
        <v>1</v>
      </c>
      <c r="CL73">
        <v>0</v>
      </c>
      <c r="CN73" t="s">
        <v>108</v>
      </c>
      <c r="CO73" t="s">
        <v>109</v>
      </c>
      <c r="CP73" t="s">
        <v>110</v>
      </c>
      <c r="CQ73">
        <v>3238170</v>
      </c>
      <c r="CR73" t="s">
        <v>366</v>
      </c>
      <c r="CS73" t="s">
        <v>367</v>
      </c>
      <c r="CT73">
        <v>72</v>
      </c>
    </row>
    <row r="74" spans="1:98">
      <c r="A74">
        <v>73</v>
      </c>
      <c r="B74" t="s">
        <v>131</v>
      </c>
      <c r="C74">
        <v>19</v>
      </c>
      <c r="D74" t="s">
        <v>98</v>
      </c>
      <c r="E74" t="s">
        <v>99</v>
      </c>
      <c r="F74" t="s">
        <v>100</v>
      </c>
      <c r="G74" t="s">
        <v>113</v>
      </c>
      <c r="J74" t="s">
        <v>176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>
        <v>1</v>
      </c>
      <c r="X74" t="s">
        <v>368</v>
      </c>
      <c r="Y74">
        <v>0</v>
      </c>
      <c r="Z74">
        <v>1</v>
      </c>
      <c r="AA74">
        <v>0</v>
      </c>
      <c r="AB74">
        <v>0</v>
      </c>
      <c r="AC74">
        <v>0</v>
      </c>
      <c r="AD74">
        <v>0</v>
      </c>
      <c r="AE74">
        <v>0</v>
      </c>
      <c r="AG74" t="s">
        <v>124</v>
      </c>
      <c r="AH74" t="s">
        <v>125</v>
      </c>
      <c r="AI74">
        <v>1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R74" t="s">
        <v>106</v>
      </c>
      <c r="AS74" t="s">
        <v>121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1</v>
      </c>
      <c r="AZ74" t="s">
        <v>203</v>
      </c>
      <c r="BA74" t="s">
        <v>106</v>
      </c>
      <c r="BB74" t="e">
        <f ca="1">- Very Useful _xludf.and provides a job opportunity _xludf.right away.</f>
        <v>#NAME?</v>
      </c>
      <c r="BD74" t="e">
        <f ca="1">- Construction (builder, carpenter, electrician, blacksmith) - Tourism / Restaurant _xludf.and hotel Management</f>
        <v>#NAME?</v>
      </c>
      <c r="BE74">
        <v>0</v>
      </c>
      <c r="BF74">
        <v>0</v>
      </c>
      <c r="BG74">
        <v>0</v>
      </c>
      <c r="BH74">
        <v>1</v>
      </c>
      <c r="BI74">
        <v>0</v>
      </c>
      <c r="BJ74">
        <v>1</v>
      </c>
      <c r="BK74">
        <v>0</v>
      </c>
      <c r="BL74">
        <v>0</v>
      </c>
      <c r="BN74" t="s">
        <v>106</v>
      </c>
      <c r="BQ74" t="e">
        <f ca="1">- No internet connection / computer - Cannot afford the courses</f>
        <v>#NAME?</v>
      </c>
      <c r="BR74">
        <v>0</v>
      </c>
      <c r="BS74">
        <v>0</v>
      </c>
      <c r="BT74">
        <v>1</v>
      </c>
      <c r="BU74">
        <v>0</v>
      </c>
      <c r="BV74">
        <v>1</v>
      </c>
      <c r="BW74">
        <v>0</v>
      </c>
      <c r="BX74" t="s">
        <v>107</v>
      </c>
      <c r="BY74" t="e">
        <f ca="1">- _xludf.not worth the _xludf.time _xludf.or money spent on it - Difficult to access</f>
        <v>#NAME?</v>
      </c>
      <c r="BZ74">
        <v>0</v>
      </c>
      <c r="CA74">
        <v>1</v>
      </c>
      <c r="CB74">
        <v>0</v>
      </c>
      <c r="CC74">
        <v>1</v>
      </c>
      <c r="CD74">
        <v>0</v>
      </c>
      <c r="CE74" t="e">
        <f ca="1">- Friends - Teachers</f>
        <v>#NAME?</v>
      </c>
      <c r="CF74">
        <v>1</v>
      </c>
      <c r="CG74">
        <v>0</v>
      </c>
      <c r="CH74">
        <v>1</v>
      </c>
      <c r="CI74">
        <v>0</v>
      </c>
      <c r="CJ74">
        <v>0</v>
      </c>
      <c r="CK74">
        <v>0</v>
      </c>
      <c r="CL74">
        <v>0</v>
      </c>
      <c r="CN74" t="s">
        <v>108</v>
      </c>
      <c r="CO74" t="s">
        <v>109</v>
      </c>
      <c r="CP74" t="s">
        <v>110</v>
      </c>
      <c r="CQ74">
        <v>3238168</v>
      </c>
      <c r="CR74" t="s">
        <v>369</v>
      </c>
      <c r="CS74" t="s">
        <v>370</v>
      </c>
      <c r="CT74">
        <v>73</v>
      </c>
    </row>
    <row r="75" spans="1:98">
      <c r="A75">
        <v>74</v>
      </c>
      <c r="B75" t="s">
        <v>131</v>
      </c>
      <c r="C75">
        <v>17</v>
      </c>
      <c r="D75" t="s">
        <v>148</v>
      </c>
      <c r="E75" t="s">
        <v>99</v>
      </c>
      <c r="F75" t="s">
        <v>100</v>
      </c>
      <c r="G75" t="s">
        <v>175</v>
      </c>
      <c r="J75" t="s">
        <v>371</v>
      </c>
      <c r="K75">
        <v>0</v>
      </c>
      <c r="L75">
        <v>0</v>
      </c>
      <c r="M75">
        <v>1</v>
      </c>
      <c r="N75">
        <v>0</v>
      </c>
      <c r="O75">
        <v>0</v>
      </c>
      <c r="P75">
        <v>0</v>
      </c>
      <c r="Q75">
        <v>0</v>
      </c>
      <c r="R75">
        <v>1</v>
      </c>
      <c r="X75" t="s">
        <v>368</v>
      </c>
      <c r="Y75">
        <v>0</v>
      </c>
      <c r="Z75">
        <v>1</v>
      </c>
      <c r="AA75">
        <v>0</v>
      </c>
      <c r="AB75">
        <v>0</v>
      </c>
      <c r="AC75">
        <v>0</v>
      </c>
      <c r="AD75">
        <v>0</v>
      </c>
      <c r="AE75">
        <v>0</v>
      </c>
      <c r="AG75" t="s">
        <v>124</v>
      </c>
      <c r="AH75" t="s">
        <v>105</v>
      </c>
      <c r="AI75">
        <v>0</v>
      </c>
      <c r="AJ75">
        <v>1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BA75" t="s">
        <v>106</v>
      </c>
      <c r="BB75" t="e">
        <f ca="1">- Useful but _xludf.not as good as a regular degree</f>
        <v>#NAME?</v>
      </c>
      <c r="BD75" t="e">
        <f ca="1">- Project Management / Accountancy - Nursing / medical care</f>
        <v>#NAME?</v>
      </c>
      <c r="BE75">
        <v>0</v>
      </c>
      <c r="BF75">
        <v>0</v>
      </c>
      <c r="BG75">
        <v>1</v>
      </c>
      <c r="BH75">
        <v>0</v>
      </c>
      <c r="BI75">
        <v>1</v>
      </c>
      <c r="BJ75">
        <v>0</v>
      </c>
      <c r="BK75">
        <v>0</v>
      </c>
      <c r="BL75">
        <v>0</v>
      </c>
      <c r="BN75" t="s">
        <v>106</v>
      </c>
      <c r="BQ75" t="e">
        <f ca="1">- No internet connection / computer - Donâ€™t know how to _xludf.find/enroll in a suitable program</f>
        <v>#NAME?</v>
      </c>
      <c r="BR75">
        <v>0</v>
      </c>
      <c r="BS75">
        <v>0</v>
      </c>
      <c r="BT75">
        <v>1</v>
      </c>
      <c r="BU75">
        <v>1</v>
      </c>
      <c r="BV75">
        <v>0</v>
      </c>
      <c r="BW75">
        <v>0</v>
      </c>
      <c r="BX75" t="s">
        <v>107</v>
      </c>
      <c r="BY75" t="e">
        <f ca="1">- Very Useful, as good as a regular - - Difficult to access</f>
        <v>#NAME?</v>
      </c>
      <c r="BZ75">
        <v>0</v>
      </c>
      <c r="CA75">
        <v>0</v>
      </c>
      <c r="CB75">
        <v>1</v>
      </c>
      <c r="CC75">
        <v>1</v>
      </c>
      <c r="CD75">
        <v>0</v>
      </c>
      <c r="CE75" t="e">
        <f ca="1">- Friends - Teachers</f>
        <v>#NAME?</v>
      </c>
      <c r="CF75">
        <v>1</v>
      </c>
      <c r="CG75">
        <v>0</v>
      </c>
      <c r="CH75">
        <v>1</v>
      </c>
      <c r="CI75">
        <v>0</v>
      </c>
      <c r="CJ75">
        <v>0</v>
      </c>
      <c r="CK75">
        <v>0</v>
      </c>
      <c r="CL75">
        <v>0</v>
      </c>
      <c r="CN75" t="s">
        <v>108</v>
      </c>
      <c r="CO75" t="s">
        <v>109</v>
      </c>
      <c r="CP75" t="s">
        <v>110</v>
      </c>
      <c r="CQ75">
        <v>3238165</v>
      </c>
      <c r="CR75" t="s">
        <v>372</v>
      </c>
      <c r="CS75" t="s">
        <v>373</v>
      </c>
      <c r="CT75">
        <v>74</v>
      </c>
    </row>
    <row r="76" spans="1:98">
      <c r="A76">
        <v>75</v>
      </c>
      <c r="B76" t="s">
        <v>131</v>
      </c>
      <c r="C76">
        <v>28</v>
      </c>
      <c r="D76" t="s">
        <v>98</v>
      </c>
      <c r="E76" t="s">
        <v>179</v>
      </c>
      <c r="F76" t="s">
        <v>149</v>
      </c>
      <c r="G76" t="s">
        <v>113</v>
      </c>
      <c r="J76" t="s">
        <v>374</v>
      </c>
      <c r="K76">
        <v>0</v>
      </c>
      <c r="L76">
        <v>0</v>
      </c>
      <c r="M76">
        <v>1</v>
      </c>
      <c r="N76">
        <v>1</v>
      </c>
      <c r="O76">
        <v>0</v>
      </c>
      <c r="P76">
        <v>0</v>
      </c>
      <c r="Q76">
        <v>0</v>
      </c>
      <c r="R76">
        <v>0</v>
      </c>
      <c r="X76" t="s">
        <v>168</v>
      </c>
      <c r="Y76">
        <v>0</v>
      </c>
      <c r="Z76">
        <v>0</v>
      </c>
      <c r="AA76">
        <v>0</v>
      </c>
      <c r="AB76">
        <v>1</v>
      </c>
      <c r="AC76">
        <v>0</v>
      </c>
      <c r="AD76">
        <v>0</v>
      </c>
      <c r="AE76">
        <v>1</v>
      </c>
      <c r="AF76" t="s">
        <v>375</v>
      </c>
      <c r="AG76" t="s">
        <v>124</v>
      </c>
      <c r="AH76" t="s">
        <v>125</v>
      </c>
      <c r="AI76">
        <v>1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R76" t="s">
        <v>106</v>
      </c>
      <c r="AS76" t="e">
        <f ca="1">- Donâ€™t have family in Syria to _xludf.help me - have to go in person but can _xludf.not go _xludf.for security reasons</f>
        <v>#NAME?</v>
      </c>
      <c r="AT76">
        <v>0</v>
      </c>
      <c r="AU76">
        <v>1</v>
      </c>
      <c r="AV76">
        <v>0</v>
      </c>
      <c r="AW76">
        <v>1</v>
      </c>
      <c r="AX76">
        <v>0</v>
      </c>
      <c r="AY76">
        <v>0</v>
      </c>
      <c r="BA76" t="s">
        <v>106</v>
      </c>
      <c r="BB76" t="e">
        <f ca="1">- Very Useful _xludf.and provides a job opportunity _xludf.right away.</f>
        <v>#NAME?</v>
      </c>
      <c r="BD76" t="s">
        <v>121</v>
      </c>
      <c r="BE76">
        <v>0</v>
      </c>
      <c r="BF76">
        <v>1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 s="2" t="s">
        <v>376</v>
      </c>
      <c r="BN76" t="s">
        <v>106</v>
      </c>
      <c r="BQ76" t="e">
        <f ca="1">- Do _xludf.not _xludf.count towards a recognized qualification - Cannot afford the courses</f>
        <v>#NAME?</v>
      </c>
      <c r="BR76">
        <v>0</v>
      </c>
      <c r="BS76">
        <v>1</v>
      </c>
      <c r="BT76">
        <v>0</v>
      </c>
      <c r="BU76">
        <v>0</v>
      </c>
      <c r="BV76">
        <v>1</v>
      </c>
      <c r="BW76">
        <v>0</v>
      </c>
      <c r="BX76" t="s">
        <v>107</v>
      </c>
      <c r="BY76" t="e">
        <f ca="1">- Useful but _xludf.not as good as going to university  - Difficult to access</f>
        <v>#NAME?</v>
      </c>
      <c r="BZ76">
        <v>1</v>
      </c>
      <c r="CA76">
        <v>0</v>
      </c>
      <c r="CB76">
        <v>0</v>
      </c>
      <c r="CC76">
        <v>1</v>
      </c>
      <c r="CD76">
        <v>0</v>
      </c>
      <c r="CE76" t="e">
        <f ca="1">- Facebook groups/pages  - Friends</f>
        <v>#NAME?</v>
      </c>
      <c r="CF76">
        <v>1</v>
      </c>
      <c r="CG76">
        <v>0</v>
      </c>
      <c r="CH76">
        <v>0</v>
      </c>
      <c r="CI76">
        <v>0</v>
      </c>
      <c r="CJ76">
        <v>0</v>
      </c>
      <c r="CK76">
        <v>1</v>
      </c>
      <c r="CL76">
        <v>0</v>
      </c>
      <c r="CN76" t="s">
        <v>108</v>
      </c>
      <c r="CO76" t="s">
        <v>109</v>
      </c>
      <c r="CP76" t="s">
        <v>110</v>
      </c>
      <c r="CQ76">
        <v>3228120</v>
      </c>
      <c r="CR76" t="s">
        <v>377</v>
      </c>
      <c r="CS76" t="s">
        <v>378</v>
      </c>
      <c r="CT76">
        <v>75</v>
      </c>
    </row>
    <row r="77" spans="1:98">
      <c r="A77">
        <v>76</v>
      </c>
      <c r="B77" t="s">
        <v>131</v>
      </c>
      <c r="C77">
        <v>26</v>
      </c>
      <c r="D77" t="s">
        <v>98</v>
      </c>
      <c r="E77" t="s">
        <v>285</v>
      </c>
      <c r="F77" t="s">
        <v>149</v>
      </c>
      <c r="G77" t="s">
        <v>113</v>
      </c>
      <c r="J77" t="s">
        <v>121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T77" t="s">
        <v>379</v>
      </c>
      <c r="X77" t="s">
        <v>143</v>
      </c>
      <c r="Y77">
        <v>1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1</v>
      </c>
      <c r="AF77" t="s">
        <v>144</v>
      </c>
      <c r="AG77" t="s">
        <v>124</v>
      </c>
      <c r="AH77" t="s">
        <v>125</v>
      </c>
      <c r="AI77">
        <v>1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R77" t="s">
        <v>106</v>
      </c>
      <c r="AS77" t="e">
        <f ca="1">- Cannot contact public servants _xludf.or Teachers   Other</f>
        <v>#NAME?</v>
      </c>
      <c r="AT77">
        <v>0</v>
      </c>
      <c r="AU77">
        <v>0</v>
      </c>
      <c r="AV77">
        <v>1</v>
      </c>
      <c r="AW77">
        <v>0</v>
      </c>
      <c r="AX77">
        <v>0</v>
      </c>
      <c r="AY77">
        <v>1</v>
      </c>
      <c r="AZ77" t="s">
        <v>380</v>
      </c>
      <c r="BA77" t="s">
        <v>106</v>
      </c>
      <c r="BB77" t="e">
        <f ca="1">- Very Useful _xludf.and provides a job opportunity _xludf.right away.</f>
        <v>#NAME?</v>
      </c>
      <c r="BD77" t="e">
        <f ca="1">- Project Management / Accountancy - Tourism / Restaurant _xludf.and hotel Management</f>
        <v>#NAME?</v>
      </c>
      <c r="BE77">
        <v>0</v>
      </c>
      <c r="BF77">
        <v>0</v>
      </c>
      <c r="BG77">
        <v>1</v>
      </c>
      <c r="BH77">
        <v>1</v>
      </c>
      <c r="BI77">
        <v>0</v>
      </c>
      <c r="BJ77">
        <v>0</v>
      </c>
      <c r="BK77">
        <v>0</v>
      </c>
      <c r="BL77">
        <v>0</v>
      </c>
      <c r="BN77" t="s">
        <v>106</v>
      </c>
      <c r="BQ77" t="e">
        <f ca="1">- No internet connection / computer - Cannot afford the courses</f>
        <v>#NAME?</v>
      </c>
      <c r="BR77">
        <v>0</v>
      </c>
      <c r="BS77">
        <v>0</v>
      </c>
      <c r="BT77">
        <v>1</v>
      </c>
      <c r="BU77">
        <v>0</v>
      </c>
      <c r="BV77">
        <v>1</v>
      </c>
      <c r="BW77">
        <v>0</v>
      </c>
      <c r="BX77" t="s">
        <v>107</v>
      </c>
      <c r="BY77" t="e">
        <f ca="1">- Useful but _xludf.not as good as going to university  - Difficult to access</f>
        <v>#NAME?</v>
      </c>
      <c r="BZ77">
        <v>1</v>
      </c>
      <c r="CA77">
        <v>0</v>
      </c>
      <c r="CB77">
        <v>0</v>
      </c>
      <c r="CC77">
        <v>1</v>
      </c>
      <c r="CD77">
        <v>0</v>
      </c>
      <c r="CE77" t="e">
        <f ca="1">- Facebook groups/pages  - Twitter</f>
        <v>#NAME?</v>
      </c>
      <c r="CF77">
        <v>0</v>
      </c>
      <c r="CG77">
        <v>0</v>
      </c>
      <c r="CH77">
        <v>0</v>
      </c>
      <c r="CI77">
        <v>0</v>
      </c>
      <c r="CJ77">
        <v>1</v>
      </c>
      <c r="CK77">
        <v>1</v>
      </c>
      <c r="CL77">
        <v>0</v>
      </c>
      <c r="CN77" t="s">
        <v>108</v>
      </c>
      <c r="CO77" t="s">
        <v>109</v>
      </c>
      <c r="CP77" t="s">
        <v>110</v>
      </c>
      <c r="CQ77">
        <v>3228127</v>
      </c>
      <c r="CR77" t="s">
        <v>381</v>
      </c>
      <c r="CS77" t="s">
        <v>382</v>
      </c>
      <c r="CT77">
        <v>76</v>
      </c>
    </row>
    <row r="78" spans="1:98">
      <c r="A78">
        <v>77</v>
      </c>
      <c r="B78" t="s">
        <v>97</v>
      </c>
      <c r="C78">
        <v>26</v>
      </c>
      <c r="D78" t="s">
        <v>98</v>
      </c>
      <c r="E78" t="s">
        <v>142</v>
      </c>
      <c r="F78" t="s">
        <v>149</v>
      </c>
      <c r="G78" t="s">
        <v>101</v>
      </c>
      <c r="H78" t="s">
        <v>102</v>
      </c>
      <c r="U78" t="s">
        <v>162</v>
      </c>
      <c r="AG78" t="s">
        <v>104</v>
      </c>
      <c r="AH78" t="s">
        <v>328</v>
      </c>
      <c r="AI78">
        <v>0</v>
      </c>
      <c r="AJ78">
        <v>1</v>
      </c>
      <c r="AK78">
        <v>0</v>
      </c>
      <c r="AL78">
        <v>0</v>
      </c>
      <c r="AM78">
        <v>1</v>
      </c>
      <c r="AN78">
        <v>0</v>
      </c>
      <c r="AO78">
        <v>0</v>
      </c>
      <c r="AP78">
        <v>0</v>
      </c>
      <c r="BA78" t="s">
        <v>106</v>
      </c>
      <c r="BB78" t="e">
        <f ca="1">- Useful but _xludf.not as good as a regular degree</f>
        <v>#NAME?</v>
      </c>
      <c r="BD78" t="e">
        <f ca="1">- I am _xludf.not interested in vocational education</f>
        <v>#NAME?</v>
      </c>
      <c r="BE78">
        <v>1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N78" t="s">
        <v>106</v>
      </c>
      <c r="BQ78" t="e">
        <f ca="1">- Do _xludf.not _xludf.count towards a recognized qualification</f>
        <v>#NAME?</v>
      </c>
      <c r="BR78">
        <v>0</v>
      </c>
      <c r="BS78">
        <v>1</v>
      </c>
      <c r="BT78">
        <v>0</v>
      </c>
      <c r="BU78">
        <v>0</v>
      </c>
      <c r="BV78">
        <v>0</v>
      </c>
      <c r="BW78">
        <v>0</v>
      </c>
      <c r="BX78" t="s">
        <v>243</v>
      </c>
      <c r="BY78" t="e">
        <f ca="1">- Useful but _xludf.not as good as going to university</f>
        <v>#NAME?</v>
      </c>
      <c r="BZ78">
        <v>1</v>
      </c>
      <c r="CA78">
        <v>0</v>
      </c>
      <c r="CB78">
        <v>0</v>
      </c>
      <c r="CC78">
        <v>0</v>
      </c>
      <c r="CD78">
        <v>0</v>
      </c>
      <c r="CE78" t="e">
        <f ca="1">- Facebook groups/pages</f>
        <v>#NAME?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1</v>
      </c>
      <c r="CL78">
        <v>0</v>
      </c>
      <c r="CN78" t="s">
        <v>108</v>
      </c>
      <c r="CO78" t="s">
        <v>109</v>
      </c>
      <c r="CP78" t="s">
        <v>383</v>
      </c>
      <c r="CQ78">
        <v>3123738</v>
      </c>
      <c r="CR78" t="s">
        <v>384</v>
      </c>
      <c r="CS78" t="s">
        <v>385</v>
      </c>
      <c r="CT78">
        <v>77</v>
      </c>
    </row>
    <row r="79" spans="1:98">
      <c r="A79">
        <v>78</v>
      </c>
      <c r="B79" t="s">
        <v>97</v>
      </c>
      <c r="C79">
        <v>20</v>
      </c>
      <c r="D79" t="s">
        <v>98</v>
      </c>
      <c r="E79" t="s">
        <v>142</v>
      </c>
      <c r="F79" t="s">
        <v>149</v>
      </c>
      <c r="G79" t="s">
        <v>101</v>
      </c>
      <c r="H79" t="s">
        <v>386</v>
      </c>
      <c r="I79" t="s">
        <v>387</v>
      </c>
      <c r="U79" t="s">
        <v>103</v>
      </c>
      <c r="AG79" t="s">
        <v>104</v>
      </c>
      <c r="AH79" t="s">
        <v>117</v>
      </c>
      <c r="AI79">
        <v>0</v>
      </c>
      <c r="AJ79">
        <v>1</v>
      </c>
      <c r="AK79">
        <v>0</v>
      </c>
      <c r="AL79">
        <v>0</v>
      </c>
      <c r="AM79">
        <v>1</v>
      </c>
      <c r="AN79">
        <v>0</v>
      </c>
      <c r="AO79">
        <v>0</v>
      </c>
      <c r="AP79">
        <v>0</v>
      </c>
      <c r="BA79" t="s">
        <v>106</v>
      </c>
      <c r="BB79" t="e">
        <f ca="1">- Useful but _xludf.not as good as a regular degree</f>
        <v>#NAME?</v>
      </c>
      <c r="BD79" t="e">
        <f ca="1">- Tourism / Restaurant _xludf.and hotel Management</f>
        <v>#NAME?</v>
      </c>
      <c r="BE79">
        <v>0</v>
      </c>
      <c r="BF79">
        <v>0</v>
      </c>
      <c r="BG79">
        <v>0</v>
      </c>
      <c r="BH79">
        <v>1</v>
      </c>
      <c r="BI79">
        <v>0</v>
      </c>
      <c r="BJ79">
        <v>0</v>
      </c>
      <c r="BK79">
        <v>0</v>
      </c>
      <c r="BL79">
        <v>0</v>
      </c>
      <c r="BN79" t="s">
        <v>127</v>
      </c>
      <c r="BO79" t="s">
        <v>388</v>
      </c>
      <c r="BX79" t="s">
        <v>310</v>
      </c>
      <c r="BY79" t="e">
        <f ca="1">- Useful but _xludf.not as good as going to university</f>
        <v>#NAME?</v>
      </c>
      <c r="BZ79">
        <v>1</v>
      </c>
      <c r="CA79">
        <v>0</v>
      </c>
      <c r="CB79">
        <v>0</v>
      </c>
      <c r="CC79">
        <v>0</v>
      </c>
      <c r="CD79">
        <v>0</v>
      </c>
      <c r="CE79" t="e">
        <f ca="1">- Facebook groups/pages</f>
        <v>#NAME?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1</v>
      </c>
      <c r="CL79">
        <v>0</v>
      </c>
      <c r="CN79" t="s">
        <v>108</v>
      </c>
      <c r="CO79" t="s">
        <v>109</v>
      </c>
      <c r="CP79" t="s">
        <v>383</v>
      </c>
      <c r="CQ79">
        <v>3123683</v>
      </c>
      <c r="CR79" t="s">
        <v>389</v>
      </c>
      <c r="CS79" t="s">
        <v>390</v>
      </c>
      <c r="CT79">
        <v>78</v>
      </c>
    </row>
    <row r="80" spans="1:98">
      <c r="A80">
        <v>79</v>
      </c>
      <c r="B80" t="s">
        <v>131</v>
      </c>
      <c r="C80">
        <v>26</v>
      </c>
      <c r="D80" t="s">
        <v>98</v>
      </c>
      <c r="E80" t="s">
        <v>285</v>
      </c>
      <c r="F80" t="s">
        <v>149</v>
      </c>
      <c r="G80" t="s">
        <v>113</v>
      </c>
      <c r="J80" t="s">
        <v>228</v>
      </c>
      <c r="K80">
        <v>0</v>
      </c>
      <c r="L80">
        <v>0</v>
      </c>
      <c r="M80">
        <v>0</v>
      </c>
      <c r="N80">
        <v>1</v>
      </c>
      <c r="O80">
        <v>0</v>
      </c>
      <c r="P80">
        <v>0</v>
      </c>
      <c r="Q80">
        <v>1</v>
      </c>
      <c r="R80">
        <v>0</v>
      </c>
      <c r="X80" t="s">
        <v>143</v>
      </c>
      <c r="Y80">
        <v>1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1</v>
      </c>
      <c r="AF80" t="s">
        <v>144</v>
      </c>
      <c r="AG80" t="s">
        <v>124</v>
      </c>
      <c r="AH80" t="s">
        <v>125</v>
      </c>
      <c r="AI80">
        <v>1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R80" t="s">
        <v>106</v>
      </c>
      <c r="AS80" t="e">
        <f ca="1">- Retrieving papers is expensive _xludf.now _xludf.and I Do _xludf.not have the money   Other</f>
        <v>#NAME?</v>
      </c>
      <c r="AT80">
        <v>0</v>
      </c>
      <c r="AU80">
        <v>0</v>
      </c>
      <c r="AV80">
        <v>0</v>
      </c>
      <c r="AW80">
        <v>0</v>
      </c>
      <c r="AX80">
        <v>1</v>
      </c>
      <c r="AY80">
        <v>1</v>
      </c>
      <c r="AZ80" t="s">
        <v>391</v>
      </c>
      <c r="BA80" t="s">
        <v>127</v>
      </c>
      <c r="BB80" t="e">
        <f ca="1">- Very Useful _xludf.and provides a job opportunity _xludf.right away.</f>
        <v>#NAME?</v>
      </c>
      <c r="BD80" t="s">
        <v>121</v>
      </c>
      <c r="BE80">
        <v>0</v>
      </c>
      <c r="BF80">
        <v>1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 t="s">
        <v>208</v>
      </c>
      <c r="BN80" t="s">
        <v>106</v>
      </c>
      <c r="BQ80" t="e">
        <f ca="1">- Do _xludf.not _xludf.count towards a recognized qualification - Cannot afford the courses</f>
        <v>#NAME?</v>
      </c>
      <c r="BR80">
        <v>0</v>
      </c>
      <c r="BS80">
        <v>1</v>
      </c>
      <c r="BT80">
        <v>0</v>
      </c>
      <c r="BU80">
        <v>0</v>
      </c>
      <c r="BV80">
        <v>1</v>
      </c>
      <c r="BW80">
        <v>0</v>
      </c>
      <c r="BX80" t="s">
        <v>107</v>
      </c>
      <c r="BY80" t="e">
        <f ca="1">- Useful but _xludf.not as good as going to university  - Difficult to access</f>
        <v>#NAME?</v>
      </c>
      <c r="BZ80">
        <v>1</v>
      </c>
      <c r="CA80">
        <v>0</v>
      </c>
      <c r="CB80">
        <v>0</v>
      </c>
      <c r="CC80">
        <v>1</v>
      </c>
      <c r="CD80">
        <v>0</v>
      </c>
      <c r="CE80" t="e">
        <f ca="1">- Facebook groups/pages  - Friends - Teachers</f>
        <v>#NAME?</v>
      </c>
      <c r="CF80">
        <v>1</v>
      </c>
      <c r="CG80">
        <v>0</v>
      </c>
      <c r="CH80">
        <v>1</v>
      </c>
      <c r="CI80">
        <v>0</v>
      </c>
      <c r="CJ80">
        <v>0</v>
      </c>
      <c r="CK80">
        <v>1</v>
      </c>
      <c r="CL80">
        <v>0</v>
      </c>
      <c r="CN80" t="s">
        <v>108</v>
      </c>
      <c r="CO80" t="s">
        <v>109</v>
      </c>
      <c r="CP80" t="s">
        <v>110</v>
      </c>
      <c r="CQ80">
        <v>3228142</v>
      </c>
      <c r="CR80" t="s">
        <v>392</v>
      </c>
      <c r="CS80" t="s">
        <v>393</v>
      </c>
      <c r="CT80">
        <v>79</v>
      </c>
    </row>
    <row r="81" spans="1:98">
      <c r="A81">
        <v>80</v>
      </c>
      <c r="B81" t="s">
        <v>97</v>
      </c>
      <c r="C81">
        <v>20</v>
      </c>
      <c r="D81" t="s">
        <v>98</v>
      </c>
      <c r="E81" t="s">
        <v>99</v>
      </c>
      <c r="F81" t="s">
        <v>100</v>
      </c>
      <c r="G81" t="s">
        <v>101</v>
      </c>
      <c r="H81" t="s">
        <v>394</v>
      </c>
      <c r="U81" t="s">
        <v>121</v>
      </c>
      <c r="W81" t="s">
        <v>395</v>
      </c>
      <c r="AG81" t="s">
        <v>104</v>
      </c>
      <c r="AH81" t="s">
        <v>105</v>
      </c>
      <c r="AI81">
        <v>0</v>
      </c>
      <c r="AJ81">
        <v>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BA81" t="s">
        <v>106</v>
      </c>
      <c r="BB81" t="e">
        <f ca="1">- Useful but _xludf.not as good as a regular degree</f>
        <v>#NAME?</v>
      </c>
      <c r="BD81" t="e">
        <f ca="1">- Project Management / Accountancy</f>
        <v>#NAME?</v>
      </c>
      <c r="BE81">
        <v>0</v>
      </c>
      <c r="BF81">
        <v>0</v>
      </c>
      <c r="BG81">
        <v>1</v>
      </c>
      <c r="BH81">
        <v>0</v>
      </c>
      <c r="BI81">
        <v>0</v>
      </c>
      <c r="BJ81">
        <v>0</v>
      </c>
      <c r="BK81">
        <v>0</v>
      </c>
      <c r="BL81">
        <v>0</v>
      </c>
      <c r="BN81" t="s">
        <v>106</v>
      </c>
      <c r="BQ81" t="e">
        <f ca="1">- Do _xludf.not _xludf.count towards a recognized qualification</f>
        <v>#NAME?</v>
      </c>
      <c r="BR81">
        <v>0</v>
      </c>
      <c r="BS81">
        <v>1</v>
      </c>
      <c r="BT81">
        <v>0</v>
      </c>
      <c r="BU81">
        <v>0</v>
      </c>
      <c r="BV81">
        <v>0</v>
      </c>
      <c r="BW81">
        <v>0</v>
      </c>
      <c r="BX81" t="s">
        <v>310</v>
      </c>
      <c r="BY81" t="e">
        <f ca="1">- Useful but _xludf.not as good as going to university</f>
        <v>#NAME?</v>
      </c>
      <c r="BZ81">
        <v>1</v>
      </c>
      <c r="CA81">
        <v>0</v>
      </c>
      <c r="CB81">
        <v>0</v>
      </c>
      <c r="CC81">
        <v>0</v>
      </c>
      <c r="CD81">
        <v>0</v>
      </c>
      <c r="CE81" t="e">
        <f ca="1">- Facebook groups/pages  - Friends</f>
        <v>#NAME?</v>
      </c>
      <c r="CF81">
        <v>1</v>
      </c>
      <c r="CG81">
        <v>0</v>
      </c>
      <c r="CH81">
        <v>0</v>
      </c>
      <c r="CI81">
        <v>0</v>
      </c>
      <c r="CJ81">
        <v>0</v>
      </c>
      <c r="CK81">
        <v>1</v>
      </c>
      <c r="CL81">
        <v>0</v>
      </c>
      <c r="CN81" t="s">
        <v>108</v>
      </c>
      <c r="CO81" t="s">
        <v>109</v>
      </c>
      <c r="CP81" t="s">
        <v>110</v>
      </c>
      <c r="CQ81">
        <v>3237505</v>
      </c>
      <c r="CR81" s="1" t="s">
        <v>396</v>
      </c>
      <c r="CS81" t="s">
        <v>397</v>
      </c>
      <c r="CT81">
        <v>80</v>
      </c>
    </row>
    <row r="82" spans="1:98">
      <c r="A82">
        <v>81</v>
      </c>
      <c r="B82" t="s">
        <v>97</v>
      </c>
      <c r="C82">
        <v>24</v>
      </c>
      <c r="D82" t="s">
        <v>98</v>
      </c>
      <c r="E82" t="s">
        <v>142</v>
      </c>
      <c r="F82" t="s">
        <v>136</v>
      </c>
      <c r="G82" t="s">
        <v>113</v>
      </c>
      <c r="J82" t="s">
        <v>162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1</v>
      </c>
      <c r="R82">
        <v>0</v>
      </c>
      <c r="X82" t="s">
        <v>123</v>
      </c>
      <c r="Y82">
        <v>0</v>
      </c>
      <c r="Z82">
        <v>1</v>
      </c>
      <c r="AA82">
        <v>0</v>
      </c>
      <c r="AB82">
        <v>1</v>
      </c>
      <c r="AC82">
        <v>0</v>
      </c>
      <c r="AD82">
        <v>0</v>
      </c>
      <c r="AE82">
        <v>0</v>
      </c>
      <c r="AG82" t="s">
        <v>124</v>
      </c>
      <c r="AH82" t="s">
        <v>125</v>
      </c>
      <c r="AI82">
        <v>1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R82" t="s">
        <v>127</v>
      </c>
      <c r="AS82" t="e">
        <f ca="1">- have to go in person but can _xludf.not go _xludf.for security reasons</f>
        <v>#NAME?</v>
      </c>
      <c r="AT82">
        <v>0</v>
      </c>
      <c r="AU82">
        <v>1</v>
      </c>
      <c r="AV82">
        <v>0</v>
      </c>
      <c r="AW82">
        <v>0</v>
      </c>
      <c r="AX82">
        <v>0</v>
      </c>
      <c r="AY82">
        <v>0</v>
      </c>
      <c r="BA82" t="s">
        <v>106</v>
      </c>
      <c r="BB82" t="e">
        <f ca="1">- Useful but _xludf.not as good as a regular degree</f>
        <v>#NAME?</v>
      </c>
      <c r="BD82" t="e">
        <f ca="1">- Project Management / Accountancy - Tourism / Restaurant _xludf.and hotel Management</f>
        <v>#NAME?</v>
      </c>
      <c r="BE82">
        <v>0</v>
      </c>
      <c r="BF82">
        <v>0</v>
      </c>
      <c r="BG82">
        <v>1</v>
      </c>
      <c r="BH82">
        <v>1</v>
      </c>
      <c r="BI82">
        <v>0</v>
      </c>
      <c r="BJ82">
        <v>0</v>
      </c>
      <c r="BK82">
        <v>0</v>
      </c>
      <c r="BL82">
        <v>0</v>
      </c>
      <c r="BN82" t="s">
        <v>127</v>
      </c>
      <c r="BO82" t="s">
        <v>398</v>
      </c>
      <c r="BX82" t="s">
        <v>107</v>
      </c>
      <c r="BY82" t="e">
        <f ca="1">- Useful but _xludf.not as good as going to university</f>
        <v>#NAME?</v>
      </c>
      <c r="BZ82">
        <v>1</v>
      </c>
      <c r="CA82">
        <v>0</v>
      </c>
      <c r="CB82">
        <v>0</v>
      </c>
      <c r="CC82">
        <v>0</v>
      </c>
      <c r="CD82">
        <v>0</v>
      </c>
      <c r="CE82" t="e">
        <f ca="1">- Facebook groups/pages</f>
        <v>#NAME?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1</v>
      </c>
      <c r="CL82">
        <v>0</v>
      </c>
      <c r="CN82" t="s">
        <v>108</v>
      </c>
      <c r="CO82" t="s">
        <v>109</v>
      </c>
      <c r="CP82" t="s">
        <v>110</v>
      </c>
      <c r="CQ82">
        <v>3237492</v>
      </c>
      <c r="CR82" t="s">
        <v>399</v>
      </c>
      <c r="CS82" t="s">
        <v>400</v>
      </c>
      <c r="CT82">
        <v>81</v>
      </c>
    </row>
    <row r="83" spans="1:98">
      <c r="A83">
        <v>82</v>
      </c>
      <c r="B83" t="s">
        <v>97</v>
      </c>
      <c r="C83">
        <v>22</v>
      </c>
      <c r="D83" t="s">
        <v>98</v>
      </c>
      <c r="E83" t="s">
        <v>142</v>
      </c>
      <c r="F83" t="s">
        <v>100</v>
      </c>
      <c r="G83" t="s">
        <v>101</v>
      </c>
      <c r="H83" t="s">
        <v>394</v>
      </c>
      <c r="U83" t="s">
        <v>162</v>
      </c>
      <c r="AG83" t="s">
        <v>104</v>
      </c>
      <c r="AH83" t="s">
        <v>105</v>
      </c>
      <c r="AI83">
        <v>0</v>
      </c>
      <c r="AJ83">
        <v>1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BA83" t="s">
        <v>106</v>
      </c>
      <c r="BB83" t="e">
        <f ca="1">- Useful but _xludf.not as good as a regular degree</f>
        <v>#NAME?</v>
      </c>
      <c r="BD83" t="e">
        <f ca="1">- Project Management / Accountancy</f>
        <v>#NAME?</v>
      </c>
      <c r="BE83">
        <v>0</v>
      </c>
      <c r="BF83">
        <v>0</v>
      </c>
      <c r="BG83">
        <v>1</v>
      </c>
      <c r="BH83">
        <v>0</v>
      </c>
      <c r="BI83">
        <v>0</v>
      </c>
      <c r="BJ83">
        <v>0</v>
      </c>
      <c r="BK83">
        <v>0</v>
      </c>
      <c r="BL83">
        <v>0</v>
      </c>
      <c r="BN83" t="s">
        <v>127</v>
      </c>
      <c r="BO83" t="s">
        <v>398</v>
      </c>
      <c r="BX83" t="s">
        <v>310</v>
      </c>
      <c r="BY83" t="e">
        <f ca="1">- Useful but _xludf.not as good as going to university</f>
        <v>#NAME?</v>
      </c>
      <c r="BZ83">
        <v>1</v>
      </c>
      <c r="CA83">
        <v>0</v>
      </c>
      <c r="CB83">
        <v>0</v>
      </c>
      <c r="CC83">
        <v>0</v>
      </c>
      <c r="CD83">
        <v>0</v>
      </c>
      <c r="CE83" t="e">
        <f ca="1">- Facebook groups/pages</f>
        <v>#NAME?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1</v>
      </c>
      <c r="CL83">
        <v>0</v>
      </c>
      <c r="CN83" t="s">
        <v>108</v>
      </c>
      <c r="CO83" t="s">
        <v>109</v>
      </c>
      <c r="CP83" t="s">
        <v>110</v>
      </c>
      <c r="CQ83">
        <v>3237490</v>
      </c>
      <c r="CR83" t="s">
        <v>401</v>
      </c>
      <c r="CS83" t="s">
        <v>402</v>
      </c>
      <c r="CT83">
        <v>82</v>
      </c>
    </row>
    <row r="84" spans="1:98">
      <c r="A84">
        <v>83</v>
      </c>
      <c r="B84" t="s">
        <v>97</v>
      </c>
      <c r="C84">
        <v>25</v>
      </c>
      <c r="D84" t="s">
        <v>98</v>
      </c>
      <c r="E84" t="s">
        <v>142</v>
      </c>
      <c r="F84" t="s">
        <v>149</v>
      </c>
      <c r="G84" t="s">
        <v>113</v>
      </c>
      <c r="J84" t="s">
        <v>180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</v>
      </c>
      <c r="X84" t="s">
        <v>115</v>
      </c>
      <c r="Y84">
        <v>0</v>
      </c>
      <c r="Z84">
        <v>0</v>
      </c>
      <c r="AA84">
        <v>0</v>
      </c>
      <c r="AB84">
        <v>1</v>
      </c>
      <c r="AC84">
        <v>0</v>
      </c>
      <c r="AD84">
        <v>0</v>
      </c>
      <c r="AE84">
        <v>0</v>
      </c>
      <c r="AG84" t="s">
        <v>124</v>
      </c>
      <c r="AH84" t="s">
        <v>125</v>
      </c>
      <c r="AI84">
        <v>1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R84" t="s">
        <v>127</v>
      </c>
      <c r="AS84" t="e">
        <f ca="1">- Donâ€™t have family in Syria to _xludf.help me</f>
        <v>#NAME?</v>
      </c>
      <c r="AT84">
        <v>0</v>
      </c>
      <c r="AU84">
        <v>0</v>
      </c>
      <c r="AV84">
        <v>0</v>
      </c>
      <c r="AW84">
        <v>1</v>
      </c>
      <c r="AX84">
        <v>0</v>
      </c>
      <c r="AY84">
        <v>0</v>
      </c>
      <c r="BA84" t="s">
        <v>106</v>
      </c>
      <c r="BB84" t="e">
        <f ca="1">- Useful but _xludf.not as good as a regular degree</f>
        <v>#NAME?</v>
      </c>
      <c r="BD84" t="e">
        <f ca="1">- Nursing / medical care</f>
        <v>#NAME?</v>
      </c>
      <c r="BE84">
        <v>0</v>
      </c>
      <c r="BF84">
        <v>0</v>
      </c>
      <c r="BG84">
        <v>0</v>
      </c>
      <c r="BH84">
        <v>0</v>
      </c>
      <c r="BI84">
        <v>1</v>
      </c>
      <c r="BJ84">
        <v>0</v>
      </c>
      <c r="BK84">
        <v>0</v>
      </c>
      <c r="BL84">
        <v>0</v>
      </c>
      <c r="BN84" t="s">
        <v>106</v>
      </c>
      <c r="BQ84" t="e">
        <f ca="1">- Cannot afford the courses</f>
        <v>#NAME?</v>
      </c>
      <c r="BR84">
        <v>0</v>
      </c>
      <c r="BS84">
        <v>0</v>
      </c>
      <c r="BT84">
        <v>0</v>
      </c>
      <c r="BU84">
        <v>0</v>
      </c>
      <c r="BV84">
        <v>1</v>
      </c>
      <c r="BW84">
        <v>0</v>
      </c>
      <c r="BX84" t="s">
        <v>107</v>
      </c>
      <c r="BY84" t="e">
        <f ca="1">- Useful but _xludf.not as good as going to university</f>
        <v>#NAME?</v>
      </c>
      <c r="BZ84">
        <v>1</v>
      </c>
      <c r="CA84">
        <v>0</v>
      </c>
      <c r="CB84">
        <v>0</v>
      </c>
      <c r="CC84">
        <v>0</v>
      </c>
      <c r="CD84">
        <v>0</v>
      </c>
      <c r="CE84" t="e">
        <f ca="1">- Friends</f>
        <v>#NAME?</v>
      </c>
      <c r="CF84">
        <v>1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N84" t="s">
        <v>108</v>
      </c>
      <c r="CO84" t="s">
        <v>109</v>
      </c>
      <c r="CP84" t="s">
        <v>110</v>
      </c>
      <c r="CQ84">
        <v>3237488</v>
      </c>
      <c r="CR84" t="s">
        <v>403</v>
      </c>
      <c r="CS84" t="s">
        <v>404</v>
      </c>
      <c r="CT84">
        <v>83</v>
      </c>
    </row>
    <row r="85" spans="1:98">
      <c r="A85">
        <v>84</v>
      </c>
      <c r="B85" t="s">
        <v>97</v>
      </c>
      <c r="C85">
        <v>24</v>
      </c>
      <c r="D85" t="s">
        <v>98</v>
      </c>
      <c r="E85" t="s">
        <v>142</v>
      </c>
      <c r="F85" t="s">
        <v>120</v>
      </c>
      <c r="G85" t="s">
        <v>113</v>
      </c>
      <c r="J85" t="s">
        <v>121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T85" t="s">
        <v>395</v>
      </c>
      <c r="X85" t="s">
        <v>405</v>
      </c>
      <c r="Y85">
        <v>0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G85" t="s">
        <v>124</v>
      </c>
      <c r="AH85" t="s">
        <v>121</v>
      </c>
      <c r="AI85">
        <v>0</v>
      </c>
      <c r="AJ85">
        <v>0</v>
      </c>
      <c r="AK85">
        <v>1</v>
      </c>
      <c r="AL85">
        <v>0</v>
      </c>
      <c r="AM85">
        <v>0</v>
      </c>
      <c r="AN85">
        <v>0</v>
      </c>
      <c r="AO85">
        <v>0</v>
      </c>
      <c r="AP85">
        <v>0</v>
      </c>
      <c r="AQ85" t="s">
        <v>406</v>
      </c>
      <c r="BA85" t="s">
        <v>106</v>
      </c>
      <c r="BB85" t="e">
        <f ca="1">- Very Useful _xludf.and provides a job opportunity _xludf.right away.</f>
        <v>#NAME?</v>
      </c>
      <c r="BD85" t="e">
        <f ca="1">- Project Management / Accountancy</f>
        <v>#NAME?</v>
      </c>
      <c r="BE85">
        <v>0</v>
      </c>
      <c r="BF85">
        <v>0</v>
      </c>
      <c r="BG85">
        <v>1</v>
      </c>
      <c r="BH85">
        <v>0</v>
      </c>
      <c r="BI85">
        <v>0</v>
      </c>
      <c r="BJ85">
        <v>0</v>
      </c>
      <c r="BK85">
        <v>0</v>
      </c>
      <c r="BL85">
        <v>0</v>
      </c>
      <c r="BN85" t="s">
        <v>106</v>
      </c>
      <c r="BQ85" t="e">
        <f ca="1">- Cannot afford the courses</f>
        <v>#NAME?</v>
      </c>
      <c r="BR85">
        <v>0</v>
      </c>
      <c r="BS85">
        <v>0</v>
      </c>
      <c r="BT85">
        <v>0</v>
      </c>
      <c r="BU85">
        <v>0</v>
      </c>
      <c r="BV85">
        <v>1</v>
      </c>
      <c r="BW85">
        <v>0</v>
      </c>
      <c r="BX85" t="s">
        <v>107</v>
      </c>
      <c r="BY85" t="e">
        <f ca="1">- Useful but _xludf.not as good as going to university</f>
        <v>#NAME?</v>
      </c>
      <c r="BZ85">
        <v>1</v>
      </c>
      <c r="CA85">
        <v>0</v>
      </c>
      <c r="CB85">
        <v>0</v>
      </c>
      <c r="CC85">
        <v>0</v>
      </c>
      <c r="CD85">
        <v>0</v>
      </c>
      <c r="CE85" t="e">
        <f ca="1">- Friends</f>
        <v>#NAME?</v>
      </c>
      <c r="CF85">
        <v>1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N85" t="s">
        <v>108</v>
      </c>
      <c r="CO85" t="s">
        <v>109</v>
      </c>
      <c r="CP85" t="s">
        <v>110</v>
      </c>
      <c r="CQ85">
        <v>3237486</v>
      </c>
      <c r="CR85" t="s">
        <v>407</v>
      </c>
      <c r="CS85" t="s">
        <v>408</v>
      </c>
      <c r="CT85">
        <v>84</v>
      </c>
    </row>
    <row r="86" spans="1:98">
      <c r="A86">
        <v>85</v>
      </c>
      <c r="B86" t="s">
        <v>97</v>
      </c>
      <c r="C86">
        <v>27</v>
      </c>
      <c r="D86" t="s">
        <v>98</v>
      </c>
      <c r="E86" t="s">
        <v>142</v>
      </c>
      <c r="F86" t="s">
        <v>120</v>
      </c>
      <c r="G86" t="s">
        <v>113</v>
      </c>
      <c r="J86" t="s">
        <v>409</v>
      </c>
      <c r="K86">
        <v>0</v>
      </c>
      <c r="L86">
        <v>0</v>
      </c>
      <c r="M86">
        <v>0</v>
      </c>
      <c r="N86">
        <v>0</v>
      </c>
      <c r="O86">
        <v>1</v>
      </c>
      <c r="P86">
        <v>0</v>
      </c>
      <c r="Q86">
        <v>0</v>
      </c>
      <c r="R86">
        <v>1</v>
      </c>
      <c r="X86" t="s">
        <v>115</v>
      </c>
      <c r="Y86">
        <v>0</v>
      </c>
      <c r="Z86">
        <v>0</v>
      </c>
      <c r="AA86">
        <v>0</v>
      </c>
      <c r="AB86">
        <v>1</v>
      </c>
      <c r="AC86">
        <v>0</v>
      </c>
      <c r="AD86">
        <v>0</v>
      </c>
      <c r="AE86">
        <v>0</v>
      </c>
      <c r="AG86" t="s">
        <v>124</v>
      </c>
      <c r="AH86" t="s">
        <v>121</v>
      </c>
      <c r="AI86">
        <v>0</v>
      </c>
      <c r="AJ86">
        <v>0</v>
      </c>
      <c r="AK86">
        <v>1</v>
      </c>
      <c r="AL86">
        <v>0</v>
      </c>
      <c r="AM86">
        <v>0</v>
      </c>
      <c r="AN86">
        <v>0</v>
      </c>
      <c r="AO86">
        <v>0</v>
      </c>
      <c r="AP86">
        <v>0</v>
      </c>
      <c r="AQ86" t="s">
        <v>406</v>
      </c>
      <c r="BA86" t="s">
        <v>106</v>
      </c>
      <c r="BB86" t="e">
        <f ca="1">- Very Useful _xludf.and provides a job opportunity _xludf.right away.</f>
        <v>#NAME?</v>
      </c>
      <c r="BD86" t="e">
        <f ca="1">- Tourism / Restaurant _xludf.and hotel Management</f>
        <v>#NAME?</v>
      </c>
      <c r="BE86">
        <v>0</v>
      </c>
      <c r="BF86">
        <v>0</v>
      </c>
      <c r="BG86">
        <v>0</v>
      </c>
      <c r="BH86">
        <v>1</v>
      </c>
      <c r="BI86">
        <v>0</v>
      </c>
      <c r="BJ86">
        <v>0</v>
      </c>
      <c r="BK86">
        <v>0</v>
      </c>
      <c r="BL86">
        <v>0</v>
      </c>
      <c r="BN86" t="s">
        <v>106</v>
      </c>
      <c r="BQ86" t="e">
        <f ca="1">- Cannot afford the courses</f>
        <v>#NAME?</v>
      </c>
      <c r="BR86">
        <v>0</v>
      </c>
      <c r="BS86">
        <v>0</v>
      </c>
      <c r="BT86">
        <v>0</v>
      </c>
      <c r="BU86">
        <v>0</v>
      </c>
      <c r="BV86">
        <v>1</v>
      </c>
      <c r="BW86">
        <v>0</v>
      </c>
      <c r="BX86" t="s">
        <v>107</v>
      </c>
      <c r="BY86" t="e">
        <f ca="1">- Useful but _xludf.not as good as going to university</f>
        <v>#NAME?</v>
      </c>
      <c r="BZ86">
        <v>1</v>
      </c>
      <c r="CA86">
        <v>0</v>
      </c>
      <c r="CB86">
        <v>0</v>
      </c>
      <c r="CC86">
        <v>0</v>
      </c>
      <c r="CD86">
        <v>0</v>
      </c>
      <c r="CE86" t="e">
        <f ca="1">- Friends</f>
        <v>#NAME?</v>
      </c>
      <c r="CF86">
        <v>1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N86" t="s">
        <v>108</v>
      </c>
      <c r="CO86" t="s">
        <v>109</v>
      </c>
      <c r="CP86" t="s">
        <v>110</v>
      </c>
      <c r="CQ86">
        <v>3237484</v>
      </c>
      <c r="CR86" t="s">
        <v>410</v>
      </c>
      <c r="CS86" t="s">
        <v>411</v>
      </c>
      <c r="CT86">
        <v>85</v>
      </c>
    </row>
    <row r="87" spans="1:98">
      <c r="A87">
        <v>86</v>
      </c>
      <c r="B87" t="s">
        <v>97</v>
      </c>
      <c r="C87">
        <v>22</v>
      </c>
      <c r="D87" t="s">
        <v>98</v>
      </c>
      <c r="E87" t="s">
        <v>142</v>
      </c>
      <c r="F87" t="s">
        <v>136</v>
      </c>
      <c r="G87" t="s">
        <v>113</v>
      </c>
      <c r="J87" t="s">
        <v>286</v>
      </c>
      <c r="K87">
        <v>0</v>
      </c>
      <c r="L87">
        <v>0</v>
      </c>
      <c r="M87">
        <v>0</v>
      </c>
      <c r="N87">
        <v>0</v>
      </c>
      <c r="O87">
        <v>1</v>
      </c>
      <c r="P87">
        <v>0</v>
      </c>
      <c r="Q87">
        <v>0</v>
      </c>
      <c r="R87">
        <v>0</v>
      </c>
      <c r="X87" t="s">
        <v>368</v>
      </c>
      <c r="Y87">
        <v>0</v>
      </c>
      <c r="Z87">
        <v>1</v>
      </c>
      <c r="AA87">
        <v>0</v>
      </c>
      <c r="AB87">
        <v>0</v>
      </c>
      <c r="AC87">
        <v>0</v>
      </c>
      <c r="AD87">
        <v>0</v>
      </c>
      <c r="AE87">
        <v>0</v>
      </c>
      <c r="AG87" t="s">
        <v>124</v>
      </c>
      <c r="AH87" t="s">
        <v>121</v>
      </c>
      <c r="AI87">
        <v>0</v>
      </c>
      <c r="AJ87">
        <v>0</v>
      </c>
      <c r="AK87">
        <v>1</v>
      </c>
      <c r="AL87">
        <v>0</v>
      </c>
      <c r="AM87">
        <v>0</v>
      </c>
      <c r="AN87">
        <v>0</v>
      </c>
      <c r="AO87">
        <v>0</v>
      </c>
      <c r="AP87">
        <v>0</v>
      </c>
      <c r="AQ87" t="s">
        <v>287</v>
      </c>
      <c r="BA87" t="s">
        <v>106</v>
      </c>
      <c r="BB87" t="e">
        <f ca="1">- Very Useful _xludf.and provides a job opportunity _xludf.right away.</f>
        <v>#NAME?</v>
      </c>
      <c r="BD87" t="e">
        <f ca="1">- Project Management / Accountancy - Tourism / Restaurant _xludf.and hotel Management</f>
        <v>#NAME?</v>
      </c>
      <c r="BE87">
        <v>0</v>
      </c>
      <c r="BF87">
        <v>0</v>
      </c>
      <c r="BG87">
        <v>1</v>
      </c>
      <c r="BH87">
        <v>1</v>
      </c>
      <c r="BI87">
        <v>0</v>
      </c>
      <c r="BJ87">
        <v>0</v>
      </c>
      <c r="BK87">
        <v>0</v>
      </c>
      <c r="BL87">
        <v>0</v>
      </c>
      <c r="BN87" t="s">
        <v>106</v>
      </c>
      <c r="BQ87" t="e">
        <f ca="1">- Cannot afford the courses</f>
        <v>#NAME?</v>
      </c>
      <c r="BR87">
        <v>0</v>
      </c>
      <c r="BS87">
        <v>0</v>
      </c>
      <c r="BT87">
        <v>0</v>
      </c>
      <c r="BU87">
        <v>0</v>
      </c>
      <c r="BV87">
        <v>1</v>
      </c>
      <c r="BW87">
        <v>0</v>
      </c>
      <c r="BX87" t="s">
        <v>310</v>
      </c>
      <c r="BY87" t="e">
        <f ca="1">- Useful but _xludf.not as good as going to university</f>
        <v>#NAME?</v>
      </c>
      <c r="BZ87">
        <v>1</v>
      </c>
      <c r="CA87">
        <v>0</v>
      </c>
      <c r="CB87">
        <v>0</v>
      </c>
      <c r="CC87">
        <v>0</v>
      </c>
      <c r="CD87">
        <v>0</v>
      </c>
      <c r="CE87" t="e">
        <f ca="1">- Facebook groups/pages</f>
        <v>#NAME?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1</v>
      </c>
      <c r="CL87">
        <v>0</v>
      </c>
      <c r="CN87" t="s">
        <v>108</v>
      </c>
      <c r="CO87" t="s">
        <v>109</v>
      </c>
      <c r="CP87" t="s">
        <v>110</v>
      </c>
      <c r="CQ87">
        <v>3237472</v>
      </c>
      <c r="CR87" t="s">
        <v>412</v>
      </c>
      <c r="CS87" t="s">
        <v>413</v>
      </c>
      <c r="CT87">
        <v>86</v>
      </c>
    </row>
    <row r="88" spans="1:98">
      <c r="A88">
        <v>87</v>
      </c>
      <c r="B88" t="s">
        <v>97</v>
      </c>
      <c r="C88">
        <v>23</v>
      </c>
      <c r="D88" t="s">
        <v>98</v>
      </c>
      <c r="E88" t="s">
        <v>142</v>
      </c>
      <c r="F88" t="s">
        <v>149</v>
      </c>
      <c r="G88" t="s">
        <v>113</v>
      </c>
      <c r="J88" t="s">
        <v>180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  <c r="X88" t="s">
        <v>115</v>
      </c>
      <c r="Y88">
        <v>0</v>
      </c>
      <c r="Z88">
        <v>0</v>
      </c>
      <c r="AA88">
        <v>0</v>
      </c>
      <c r="AB88">
        <v>1</v>
      </c>
      <c r="AC88">
        <v>0</v>
      </c>
      <c r="AD88">
        <v>0</v>
      </c>
      <c r="AE88">
        <v>0</v>
      </c>
      <c r="AG88" t="s">
        <v>124</v>
      </c>
      <c r="AH88" t="s">
        <v>117</v>
      </c>
      <c r="AI88">
        <v>0</v>
      </c>
      <c r="AJ88">
        <v>1</v>
      </c>
      <c r="AK88">
        <v>0</v>
      </c>
      <c r="AL88">
        <v>0</v>
      </c>
      <c r="AM88">
        <v>1</v>
      </c>
      <c r="AN88">
        <v>0</v>
      </c>
      <c r="AO88">
        <v>0</v>
      </c>
      <c r="AP88">
        <v>0</v>
      </c>
      <c r="BA88" t="s">
        <v>106</v>
      </c>
      <c r="BB88" t="e">
        <f ca="1">- Very Useful _xludf.and provides a job opportunity _xludf.right away.</f>
        <v>#NAME?</v>
      </c>
      <c r="BD88" t="e">
        <f ca="1">- Project Management / Accountancy</f>
        <v>#NAME?</v>
      </c>
      <c r="BE88">
        <v>0</v>
      </c>
      <c r="BF88">
        <v>0</v>
      </c>
      <c r="BG88">
        <v>1</v>
      </c>
      <c r="BH88">
        <v>0</v>
      </c>
      <c r="BI88">
        <v>0</v>
      </c>
      <c r="BJ88">
        <v>0</v>
      </c>
      <c r="BK88">
        <v>0</v>
      </c>
      <c r="BL88">
        <v>0</v>
      </c>
      <c r="BN88" t="s">
        <v>106</v>
      </c>
      <c r="BQ88" t="e">
        <f ca="1">- Cannot afford the courses</f>
        <v>#NAME?</v>
      </c>
      <c r="BR88">
        <v>0</v>
      </c>
      <c r="BS88">
        <v>0</v>
      </c>
      <c r="BT88">
        <v>0</v>
      </c>
      <c r="BU88">
        <v>0</v>
      </c>
      <c r="BV88">
        <v>1</v>
      </c>
      <c r="BW88">
        <v>0</v>
      </c>
      <c r="BX88" t="s">
        <v>310</v>
      </c>
      <c r="BY88" t="e">
        <f ca="1">- Very Useful, as good as a regular degree</f>
        <v>#NAME?</v>
      </c>
      <c r="BZ88">
        <v>0</v>
      </c>
      <c r="CA88">
        <v>0</v>
      </c>
      <c r="CB88">
        <v>1</v>
      </c>
      <c r="CC88">
        <v>0</v>
      </c>
      <c r="CD88">
        <v>0</v>
      </c>
      <c r="CE88" t="e">
        <f ca="1">- Facebook groups/pages</f>
        <v>#NAME?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1</v>
      </c>
      <c r="CL88">
        <v>0</v>
      </c>
      <c r="CN88" t="s">
        <v>108</v>
      </c>
      <c r="CO88" t="s">
        <v>109</v>
      </c>
      <c r="CP88" t="s">
        <v>110</v>
      </c>
      <c r="CQ88">
        <v>3237471</v>
      </c>
      <c r="CR88" t="s">
        <v>414</v>
      </c>
      <c r="CS88" t="s">
        <v>415</v>
      </c>
      <c r="CT88">
        <v>87</v>
      </c>
    </row>
    <row r="89" spans="1:98">
      <c r="A89">
        <v>88</v>
      </c>
      <c r="B89" t="s">
        <v>97</v>
      </c>
      <c r="C89">
        <v>22</v>
      </c>
      <c r="D89" t="s">
        <v>98</v>
      </c>
      <c r="E89" t="s">
        <v>142</v>
      </c>
      <c r="F89" t="s">
        <v>100</v>
      </c>
      <c r="G89" t="s">
        <v>101</v>
      </c>
      <c r="H89" t="s">
        <v>102</v>
      </c>
      <c r="U89" t="s">
        <v>286</v>
      </c>
      <c r="AG89" t="s">
        <v>104</v>
      </c>
      <c r="AH89" t="s">
        <v>105</v>
      </c>
      <c r="AI89">
        <v>0</v>
      </c>
      <c r="AJ89">
        <v>1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BA89" t="s">
        <v>106</v>
      </c>
      <c r="BB89" t="e">
        <f ca="1">- Useful but _xludf.not as good as a regular degree</f>
        <v>#NAME?</v>
      </c>
      <c r="BD89" t="e">
        <f ca="1">- Project Management / Accountancy</f>
        <v>#NAME?</v>
      </c>
      <c r="BE89">
        <v>0</v>
      </c>
      <c r="BF89">
        <v>0</v>
      </c>
      <c r="BG89">
        <v>1</v>
      </c>
      <c r="BH89">
        <v>0</v>
      </c>
      <c r="BI89">
        <v>0</v>
      </c>
      <c r="BJ89">
        <v>0</v>
      </c>
      <c r="BK89">
        <v>0</v>
      </c>
      <c r="BL89">
        <v>0</v>
      </c>
      <c r="BN89" t="s">
        <v>127</v>
      </c>
      <c r="BO89" t="s">
        <v>388</v>
      </c>
      <c r="BX89" t="s">
        <v>310</v>
      </c>
      <c r="BY89" t="e">
        <f ca="1">- Useful but _xludf.not as good as going to university</f>
        <v>#NAME?</v>
      </c>
      <c r="BZ89">
        <v>1</v>
      </c>
      <c r="CA89">
        <v>0</v>
      </c>
      <c r="CB89">
        <v>0</v>
      </c>
      <c r="CC89">
        <v>0</v>
      </c>
      <c r="CD89">
        <v>0</v>
      </c>
      <c r="CE89" t="e">
        <f ca="1">- Facebook groups/pages</f>
        <v>#NAME?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1</v>
      </c>
      <c r="CL89">
        <v>0</v>
      </c>
      <c r="CN89" t="s">
        <v>108</v>
      </c>
      <c r="CO89" t="s">
        <v>109</v>
      </c>
      <c r="CP89" t="s">
        <v>110</v>
      </c>
      <c r="CQ89">
        <v>3237421</v>
      </c>
      <c r="CR89" t="s">
        <v>416</v>
      </c>
      <c r="CS89" t="s">
        <v>417</v>
      </c>
      <c r="CT89">
        <v>88</v>
      </c>
    </row>
    <row r="90" spans="1:98">
      <c r="A90">
        <v>89</v>
      </c>
      <c r="B90" t="s">
        <v>97</v>
      </c>
      <c r="C90">
        <v>21</v>
      </c>
      <c r="D90" t="s">
        <v>98</v>
      </c>
      <c r="E90" t="s">
        <v>142</v>
      </c>
      <c r="F90" t="s">
        <v>100</v>
      </c>
      <c r="G90" t="s">
        <v>101</v>
      </c>
      <c r="H90" t="s">
        <v>394</v>
      </c>
      <c r="U90" t="s">
        <v>286</v>
      </c>
      <c r="AG90" t="s">
        <v>116</v>
      </c>
      <c r="AH90" t="s">
        <v>105</v>
      </c>
      <c r="AI90">
        <v>0</v>
      </c>
      <c r="AJ90">
        <v>1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BA90" t="s">
        <v>106</v>
      </c>
      <c r="BB90" t="e">
        <f ca="1">- Very Useful _xludf.and provides a job opportunity _xludf.right away.</f>
        <v>#NAME?</v>
      </c>
      <c r="BD90" t="e">
        <f ca="1">- Nursing / medical care</f>
        <v>#NAME?</v>
      </c>
      <c r="BE90">
        <v>0</v>
      </c>
      <c r="BF90">
        <v>0</v>
      </c>
      <c r="BG90">
        <v>0</v>
      </c>
      <c r="BH90">
        <v>0</v>
      </c>
      <c r="BI90">
        <v>1</v>
      </c>
      <c r="BJ90">
        <v>0</v>
      </c>
      <c r="BK90">
        <v>0</v>
      </c>
      <c r="BL90">
        <v>0</v>
      </c>
      <c r="BN90" t="s">
        <v>106</v>
      </c>
      <c r="BQ90" t="e">
        <f ca="1">- _xludf.not available in _xludf.Arabic</f>
        <v>#NAME?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1</v>
      </c>
      <c r="BX90" t="s">
        <v>310</v>
      </c>
      <c r="BY90" t="e">
        <f ca="1">- Useful but _xludf.not as good as going to university</f>
        <v>#NAME?</v>
      </c>
      <c r="BZ90">
        <v>1</v>
      </c>
      <c r="CA90">
        <v>0</v>
      </c>
      <c r="CB90">
        <v>0</v>
      </c>
      <c r="CC90">
        <v>0</v>
      </c>
      <c r="CD90">
        <v>0</v>
      </c>
      <c r="CE90" t="e">
        <f ca="1">- Facebook groups/pages</f>
        <v>#NAME?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1</v>
      </c>
      <c r="CL90">
        <v>0</v>
      </c>
      <c r="CN90" t="s">
        <v>108</v>
      </c>
      <c r="CO90" t="s">
        <v>109</v>
      </c>
      <c r="CP90" t="s">
        <v>110</v>
      </c>
      <c r="CQ90">
        <v>3237426</v>
      </c>
      <c r="CR90" t="s">
        <v>418</v>
      </c>
      <c r="CS90" t="s">
        <v>419</v>
      </c>
      <c r="CT90">
        <v>89</v>
      </c>
    </row>
    <row r="91" spans="1:98">
      <c r="A91">
        <v>90</v>
      </c>
      <c r="B91" t="s">
        <v>97</v>
      </c>
      <c r="C91">
        <v>21</v>
      </c>
      <c r="D91" t="s">
        <v>98</v>
      </c>
      <c r="E91" t="s">
        <v>179</v>
      </c>
      <c r="F91" t="s">
        <v>100</v>
      </c>
      <c r="G91" t="s">
        <v>101</v>
      </c>
      <c r="H91" t="s">
        <v>394</v>
      </c>
      <c r="U91" t="s">
        <v>286</v>
      </c>
      <c r="AG91" t="s">
        <v>116</v>
      </c>
      <c r="AH91" t="s">
        <v>105</v>
      </c>
      <c r="AI91">
        <v>0</v>
      </c>
      <c r="AJ91">
        <v>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BA91" t="s">
        <v>106</v>
      </c>
      <c r="BB91" t="e">
        <f ca="1">- Useful but _xludf.not as good as a regular degree</f>
        <v>#NAME?</v>
      </c>
      <c r="BD91" t="e">
        <f ca="1">- I am _xludf.not interested in vocational education</f>
        <v>#NAME?</v>
      </c>
      <c r="BE91">
        <v>1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N91" t="s">
        <v>106</v>
      </c>
      <c r="BQ91" t="e">
        <f ca="1">- Do _xludf.not _xludf.count towards a recognized qualification</f>
        <v>#NAME?</v>
      </c>
      <c r="BR91">
        <v>0</v>
      </c>
      <c r="BS91">
        <v>1</v>
      </c>
      <c r="BT91">
        <v>0</v>
      </c>
      <c r="BU91">
        <v>0</v>
      </c>
      <c r="BV91">
        <v>0</v>
      </c>
      <c r="BW91">
        <v>0</v>
      </c>
      <c r="BX91" t="s">
        <v>310</v>
      </c>
      <c r="BY91" t="e">
        <f ca="1">- Useful but _xludf.not as good as going to university</f>
        <v>#NAME?</v>
      </c>
      <c r="BZ91">
        <v>1</v>
      </c>
      <c r="CA91">
        <v>0</v>
      </c>
      <c r="CB91">
        <v>0</v>
      </c>
      <c r="CC91">
        <v>0</v>
      </c>
      <c r="CD91">
        <v>0</v>
      </c>
      <c r="CE91" t="e">
        <f ca="1">- Facebook groups/pages</f>
        <v>#NAME?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1</v>
      </c>
      <c r="CL91">
        <v>0</v>
      </c>
      <c r="CN91" t="s">
        <v>108</v>
      </c>
      <c r="CO91" t="s">
        <v>109</v>
      </c>
      <c r="CP91" t="s">
        <v>110</v>
      </c>
      <c r="CQ91">
        <v>3237420</v>
      </c>
      <c r="CR91" t="s">
        <v>420</v>
      </c>
      <c r="CS91" t="s">
        <v>421</v>
      </c>
      <c r="CT91">
        <v>90</v>
      </c>
    </row>
    <row r="92" spans="1:98">
      <c r="A92">
        <v>91</v>
      </c>
      <c r="B92" t="s">
        <v>97</v>
      </c>
      <c r="C92">
        <v>26</v>
      </c>
      <c r="D92" t="s">
        <v>98</v>
      </c>
      <c r="E92" t="s">
        <v>142</v>
      </c>
      <c r="F92" t="s">
        <v>120</v>
      </c>
      <c r="G92" t="s">
        <v>113</v>
      </c>
      <c r="J92" t="s">
        <v>121</v>
      </c>
      <c r="K92">
        <v>1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T92" t="s">
        <v>246</v>
      </c>
      <c r="X92" t="s">
        <v>422</v>
      </c>
      <c r="Y92">
        <v>0</v>
      </c>
      <c r="Z92">
        <v>1</v>
      </c>
      <c r="AA92">
        <v>0</v>
      </c>
      <c r="AB92">
        <v>0</v>
      </c>
      <c r="AC92">
        <v>0</v>
      </c>
      <c r="AD92">
        <v>1</v>
      </c>
      <c r="AE92">
        <v>0</v>
      </c>
      <c r="AG92" t="s">
        <v>124</v>
      </c>
      <c r="AH92" t="s">
        <v>121</v>
      </c>
      <c r="AI92">
        <v>0</v>
      </c>
      <c r="AJ92">
        <v>0</v>
      </c>
      <c r="AK92">
        <v>1</v>
      </c>
      <c r="AL92">
        <v>0</v>
      </c>
      <c r="AM92">
        <v>0</v>
      </c>
      <c r="AN92">
        <v>0</v>
      </c>
      <c r="AO92">
        <v>0</v>
      </c>
      <c r="AP92">
        <v>0</v>
      </c>
      <c r="AQ92" t="s">
        <v>406</v>
      </c>
      <c r="BA92" t="s">
        <v>106</v>
      </c>
      <c r="BB92" t="e">
        <f ca="1">- Very Useful _xludf.and provides a job opportunity _xludf.right away.</f>
        <v>#NAME?</v>
      </c>
      <c r="BD92" t="s">
        <v>121</v>
      </c>
      <c r="BE92">
        <v>0</v>
      </c>
      <c r="BF92">
        <v>1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 t="s">
        <v>423</v>
      </c>
      <c r="BN92" t="s">
        <v>106</v>
      </c>
      <c r="BQ92" t="e">
        <f ca="1">- Cannot afford the courses</f>
        <v>#NAME?</v>
      </c>
      <c r="BR92">
        <v>0</v>
      </c>
      <c r="BS92">
        <v>0</v>
      </c>
      <c r="BT92">
        <v>0</v>
      </c>
      <c r="BU92">
        <v>0</v>
      </c>
      <c r="BV92">
        <v>1</v>
      </c>
      <c r="BW92">
        <v>0</v>
      </c>
      <c r="BX92" t="s">
        <v>107</v>
      </c>
      <c r="BY92" t="e">
        <f ca="1">- Useful but _xludf.not as good as going to university</f>
        <v>#NAME?</v>
      </c>
      <c r="BZ92">
        <v>1</v>
      </c>
      <c r="CA92">
        <v>0</v>
      </c>
      <c r="CB92">
        <v>0</v>
      </c>
      <c r="CC92">
        <v>0</v>
      </c>
      <c r="CD92">
        <v>0</v>
      </c>
      <c r="CE92" t="s">
        <v>121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1</v>
      </c>
      <c r="CN92" t="s">
        <v>108</v>
      </c>
      <c r="CO92" t="s">
        <v>109</v>
      </c>
      <c r="CP92" t="s">
        <v>110</v>
      </c>
      <c r="CQ92">
        <v>3237344</v>
      </c>
      <c r="CR92" t="s">
        <v>424</v>
      </c>
      <c r="CS92" t="s">
        <v>425</v>
      </c>
      <c r="CT92">
        <v>91</v>
      </c>
    </row>
    <row r="93" spans="1:98">
      <c r="A93">
        <v>92</v>
      </c>
      <c r="B93" t="s">
        <v>97</v>
      </c>
      <c r="C93">
        <v>27</v>
      </c>
      <c r="D93" t="s">
        <v>98</v>
      </c>
      <c r="E93" t="s">
        <v>99</v>
      </c>
      <c r="F93" t="s">
        <v>149</v>
      </c>
      <c r="G93" t="s">
        <v>113</v>
      </c>
      <c r="J93" t="s">
        <v>162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1</v>
      </c>
      <c r="R93">
        <v>0</v>
      </c>
      <c r="X93" t="s">
        <v>138</v>
      </c>
      <c r="Y93">
        <v>0</v>
      </c>
      <c r="Z93">
        <v>0</v>
      </c>
      <c r="AA93">
        <v>0</v>
      </c>
      <c r="AB93">
        <v>1</v>
      </c>
      <c r="AC93">
        <v>0</v>
      </c>
      <c r="AD93">
        <v>1</v>
      </c>
      <c r="AE93">
        <v>0</v>
      </c>
      <c r="AG93" t="s">
        <v>124</v>
      </c>
      <c r="AH93" t="s">
        <v>237</v>
      </c>
      <c r="AI93">
        <v>0</v>
      </c>
      <c r="AJ93">
        <v>1</v>
      </c>
      <c r="AK93">
        <v>0</v>
      </c>
      <c r="AL93">
        <v>0</v>
      </c>
      <c r="AM93">
        <v>1</v>
      </c>
      <c r="AN93">
        <v>0</v>
      </c>
      <c r="AO93">
        <v>0</v>
      </c>
      <c r="AP93">
        <v>1</v>
      </c>
      <c r="BA93" t="s">
        <v>106</v>
      </c>
      <c r="BB93" t="e">
        <f ca="1">- Useful but _xludf.not as good as a regular degree</f>
        <v>#NAME?</v>
      </c>
      <c r="BD93" t="e">
        <f ca="1">- Project Management / Accountancy</f>
        <v>#NAME?</v>
      </c>
      <c r="BE93">
        <v>0</v>
      </c>
      <c r="BF93">
        <v>0</v>
      </c>
      <c r="BG93">
        <v>1</v>
      </c>
      <c r="BH93">
        <v>0</v>
      </c>
      <c r="BI93">
        <v>0</v>
      </c>
      <c r="BJ93">
        <v>0</v>
      </c>
      <c r="BK93">
        <v>0</v>
      </c>
      <c r="BL93">
        <v>0</v>
      </c>
      <c r="BN93" t="s">
        <v>106</v>
      </c>
      <c r="BQ93" t="e">
        <f ca="1">- Cannot afford the courses</f>
        <v>#NAME?</v>
      </c>
      <c r="BR93">
        <v>0</v>
      </c>
      <c r="BS93">
        <v>0</v>
      </c>
      <c r="BT93">
        <v>0</v>
      </c>
      <c r="BU93">
        <v>0</v>
      </c>
      <c r="BV93">
        <v>1</v>
      </c>
      <c r="BW93">
        <v>0</v>
      </c>
      <c r="BX93" t="s">
        <v>243</v>
      </c>
      <c r="BY93" t="e">
        <f ca="1">- Useful but _xludf.not as good as going to university</f>
        <v>#NAME?</v>
      </c>
      <c r="BZ93">
        <v>1</v>
      </c>
      <c r="CA93">
        <v>0</v>
      </c>
      <c r="CB93">
        <v>0</v>
      </c>
      <c r="CC93">
        <v>0</v>
      </c>
      <c r="CD93">
        <v>0</v>
      </c>
      <c r="CE93" t="e">
        <f ca="1">- Facebook groups/pages</f>
        <v>#NAME?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1</v>
      </c>
      <c r="CL93">
        <v>0</v>
      </c>
      <c r="CN93" t="s">
        <v>108</v>
      </c>
      <c r="CO93" t="s">
        <v>109</v>
      </c>
      <c r="CP93" t="s">
        <v>110</v>
      </c>
      <c r="CQ93">
        <v>3237341</v>
      </c>
      <c r="CR93" t="s">
        <v>426</v>
      </c>
      <c r="CS93" t="s">
        <v>427</v>
      </c>
      <c r="CT93">
        <v>92</v>
      </c>
    </row>
    <row r="94" spans="1:98">
      <c r="A94">
        <v>93</v>
      </c>
      <c r="B94" t="s">
        <v>97</v>
      </c>
      <c r="C94">
        <v>20</v>
      </c>
      <c r="D94" t="s">
        <v>98</v>
      </c>
      <c r="E94" t="s">
        <v>142</v>
      </c>
      <c r="F94" t="s">
        <v>136</v>
      </c>
      <c r="G94" t="s">
        <v>175</v>
      </c>
      <c r="J94" t="s">
        <v>162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1</v>
      </c>
      <c r="R94">
        <v>0</v>
      </c>
      <c r="X94" t="s">
        <v>368</v>
      </c>
      <c r="Y94">
        <v>0</v>
      </c>
      <c r="Z94">
        <v>1</v>
      </c>
      <c r="AA94">
        <v>0</v>
      </c>
      <c r="AB94">
        <v>0</v>
      </c>
      <c r="AC94">
        <v>0</v>
      </c>
      <c r="AD94">
        <v>0</v>
      </c>
      <c r="AE94">
        <v>0</v>
      </c>
      <c r="AG94" t="s">
        <v>124</v>
      </c>
      <c r="AH94" t="s">
        <v>121</v>
      </c>
      <c r="AI94">
        <v>0</v>
      </c>
      <c r="AJ94">
        <v>0</v>
      </c>
      <c r="AK94">
        <v>1</v>
      </c>
      <c r="AL94">
        <v>0</v>
      </c>
      <c r="AM94">
        <v>0</v>
      </c>
      <c r="AN94">
        <v>0</v>
      </c>
      <c r="AO94">
        <v>0</v>
      </c>
      <c r="AP94">
        <v>0</v>
      </c>
      <c r="AQ94" t="s">
        <v>287</v>
      </c>
      <c r="BA94" t="s">
        <v>106</v>
      </c>
      <c r="BB94" t="e">
        <f ca="1">- Very Useful _xludf.and provides a job opportunity _xludf.right away.</f>
        <v>#NAME?</v>
      </c>
      <c r="BD94" t="e">
        <f ca="1">- Project Management / Accountancy</f>
        <v>#NAME?</v>
      </c>
      <c r="BE94">
        <v>0</v>
      </c>
      <c r="BF94">
        <v>0</v>
      </c>
      <c r="BG94">
        <v>1</v>
      </c>
      <c r="BH94">
        <v>0</v>
      </c>
      <c r="BI94">
        <v>0</v>
      </c>
      <c r="BJ94">
        <v>0</v>
      </c>
      <c r="BK94">
        <v>0</v>
      </c>
      <c r="BL94">
        <v>0</v>
      </c>
      <c r="BN94" t="s">
        <v>106</v>
      </c>
      <c r="BQ94" t="e">
        <f ca="1">- Donâ€™t know how to _xludf.find/enroll in a suitable program</f>
        <v>#NAME?</v>
      </c>
      <c r="BR94">
        <v>0</v>
      </c>
      <c r="BS94">
        <v>0</v>
      </c>
      <c r="BT94">
        <v>0</v>
      </c>
      <c r="BU94">
        <v>1</v>
      </c>
      <c r="BV94">
        <v>0</v>
      </c>
      <c r="BW94">
        <v>0</v>
      </c>
      <c r="BX94" t="s">
        <v>243</v>
      </c>
      <c r="BY94" t="e">
        <f ca="1">- Useful but _xludf.not as good as going to university</f>
        <v>#NAME?</v>
      </c>
      <c r="BZ94">
        <v>1</v>
      </c>
      <c r="CA94">
        <v>0</v>
      </c>
      <c r="CB94">
        <v>0</v>
      </c>
      <c r="CC94">
        <v>0</v>
      </c>
      <c r="CD94">
        <v>0</v>
      </c>
      <c r="CE94" t="e">
        <f ca="1">- Friends - Teachers</f>
        <v>#NAME?</v>
      </c>
      <c r="CF94">
        <v>1</v>
      </c>
      <c r="CG94">
        <v>0</v>
      </c>
      <c r="CH94">
        <v>1</v>
      </c>
      <c r="CI94">
        <v>0</v>
      </c>
      <c r="CJ94">
        <v>0</v>
      </c>
      <c r="CK94">
        <v>0</v>
      </c>
      <c r="CL94">
        <v>0</v>
      </c>
      <c r="CN94" t="s">
        <v>108</v>
      </c>
      <c r="CO94" t="s">
        <v>109</v>
      </c>
      <c r="CP94" t="s">
        <v>110</v>
      </c>
      <c r="CQ94">
        <v>3237338</v>
      </c>
      <c r="CR94" t="s">
        <v>428</v>
      </c>
      <c r="CS94" t="s">
        <v>429</v>
      </c>
      <c r="CT94">
        <v>93</v>
      </c>
    </row>
    <row r="95" spans="1:98">
      <c r="A95">
        <v>94</v>
      </c>
      <c r="B95" t="s">
        <v>97</v>
      </c>
      <c r="C95">
        <v>18</v>
      </c>
      <c r="D95" t="s">
        <v>98</v>
      </c>
      <c r="E95" t="s">
        <v>142</v>
      </c>
      <c r="F95" t="s">
        <v>136</v>
      </c>
      <c r="G95" t="s">
        <v>175</v>
      </c>
      <c r="J95" t="s">
        <v>162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1</v>
      </c>
      <c r="R95">
        <v>0</v>
      </c>
      <c r="X95" t="s">
        <v>368</v>
      </c>
      <c r="Y95">
        <v>0</v>
      </c>
      <c r="Z95">
        <v>1</v>
      </c>
      <c r="AA95">
        <v>0</v>
      </c>
      <c r="AB95">
        <v>0</v>
      </c>
      <c r="AC95">
        <v>0</v>
      </c>
      <c r="AD95">
        <v>0</v>
      </c>
      <c r="AE95">
        <v>0</v>
      </c>
      <c r="AG95" t="s">
        <v>124</v>
      </c>
      <c r="AH95" t="s">
        <v>121</v>
      </c>
      <c r="AI95">
        <v>0</v>
      </c>
      <c r="AJ95">
        <v>0</v>
      </c>
      <c r="AK95">
        <v>1</v>
      </c>
      <c r="AL95">
        <v>0</v>
      </c>
      <c r="AM95">
        <v>0</v>
      </c>
      <c r="AN95">
        <v>0</v>
      </c>
      <c r="AO95">
        <v>0</v>
      </c>
      <c r="AP95">
        <v>0</v>
      </c>
      <c r="AQ95" t="s">
        <v>287</v>
      </c>
      <c r="BA95" t="s">
        <v>106</v>
      </c>
      <c r="BB95" t="e">
        <f ca="1">- Very Useful _xludf.and provides a job opportunity _xludf.right away.</f>
        <v>#NAME?</v>
      </c>
      <c r="BD95" t="e">
        <f ca="1">- Tourism / Restaurant _xludf.and hotel Management</f>
        <v>#NAME?</v>
      </c>
      <c r="BE95">
        <v>0</v>
      </c>
      <c r="BF95">
        <v>0</v>
      </c>
      <c r="BG95">
        <v>0</v>
      </c>
      <c r="BH95">
        <v>1</v>
      </c>
      <c r="BI95">
        <v>0</v>
      </c>
      <c r="BJ95">
        <v>0</v>
      </c>
      <c r="BK95">
        <v>0</v>
      </c>
      <c r="BL95">
        <v>0</v>
      </c>
      <c r="BN95" t="s">
        <v>106</v>
      </c>
      <c r="BQ95" t="e">
        <f ca="1">- Donâ€™t know how to _xludf.find/enroll in a suitable program</f>
        <v>#NAME?</v>
      </c>
      <c r="BR95">
        <v>0</v>
      </c>
      <c r="BS95">
        <v>0</v>
      </c>
      <c r="BT95">
        <v>0</v>
      </c>
      <c r="BU95">
        <v>1</v>
      </c>
      <c r="BV95">
        <v>0</v>
      </c>
      <c r="BW95">
        <v>0</v>
      </c>
      <c r="BX95" t="s">
        <v>243</v>
      </c>
      <c r="BY95" t="e">
        <f ca="1">- Useful but _xludf.not as good as going to university</f>
        <v>#NAME?</v>
      </c>
      <c r="BZ95">
        <v>1</v>
      </c>
      <c r="CA95">
        <v>0</v>
      </c>
      <c r="CB95">
        <v>0</v>
      </c>
      <c r="CC95">
        <v>0</v>
      </c>
      <c r="CD95">
        <v>0</v>
      </c>
      <c r="CE95" t="e">
        <f ca="1">- Friends - Teachers</f>
        <v>#NAME?</v>
      </c>
      <c r="CF95">
        <v>1</v>
      </c>
      <c r="CG95">
        <v>0</v>
      </c>
      <c r="CH95">
        <v>1</v>
      </c>
      <c r="CI95">
        <v>0</v>
      </c>
      <c r="CJ95">
        <v>0</v>
      </c>
      <c r="CK95">
        <v>0</v>
      </c>
      <c r="CL95">
        <v>0</v>
      </c>
      <c r="CN95" t="s">
        <v>108</v>
      </c>
      <c r="CO95" t="s">
        <v>109</v>
      </c>
      <c r="CP95" t="s">
        <v>110</v>
      </c>
      <c r="CQ95">
        <v>3237337</v>
      </c>
      <c r="CR95" t="s">
        <v>430</v>
      </c>
      <c r="CS95" t="s">
        <v>431</v>
      </c>
      <c r="CT95">
        <v>94</v>
      </c>
    </row>
    <row r="96" spans="1:98">
      <c r="A96">
        <v>95</v>
      </c>
      <c r="B96" t="s">
        <v>97</v>
      </c>
      <c r="C96">
        <v>19</v>
      </c>
      <c r="D96" t="s">
        <v>98</v>
      </c>
      <c r="E96" t="s">
        <v>142</v>
      </c>
      <c r="F96" t="s">
        <v>136</v>
      </c>
      <c r="G96" t="s">
        <v>175</v>
      </c>
      <c r="J96" t="s">
        <v>162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1</v>
      </c>
      <c r="R96">
        <v>0</v>
      </c>
      <c r="X96" t="s">
        <v>368</v>
      </c>
      <c r="Y96">
        <v>0</v>
      </c>
      <c r="Z96">
        <v>1</v>
      </c>
      <c r="AA96">
        <v>0</v>
      </c>
      <c r="AB96">
        <v>0</v>
      </c>
      <c r="AC96">
        <v>0</v>
      </c>
      <c r="AD96">
        <v>0</v>
      </c>
      <c r="AE96">
        <v>0</v>
      </c>
      <c r="AG96" t="s">
        <v>124</v>
      </c>
      <c r="AH96" t="s">
        <v>121</v>
      </c>
      <c r="AI96">
        <v>0</v>
      </c>
      <c r="AJ96">
        <v>0</v>
      </c>
      <c r="AK96">
        <v>1</v>
      </c>
      <c r="AL96">
        <v>0</v>
      </c>
      <c r="AM96">
        <v>0</v>
      </c>
      <c r="AN96">
        <v>0</v>
      </c>
      <c r="AO96">
        <v>0</v>
      </c>
      <c r="AP96">
        <v>0</v>
      </c>
      <c r="AQ96" t="s">
        <v>287</v>
      </c>
      <c r="BA96" t="s">
        <v>106</v>
      </c>
      <c r="BB96" t="e">
        <f ca="1">- Useful but _xludf.not as good as a regular degree</f>
        <v>#NAME?</v>
      </c>
      <c r="BD96" t="e">
        <f ca="1">- Tourism / Restaurant _xludf.and hotel Management</f>
        <v>#NAME?</v>
      </c>
      <c r="BE96">
        <v>0</v>
      </c>
      <c r="BF96">
        <v>0</v>
      </c>
      <c r="BG96">
        <v>0</v>
      </c>
      <c r="BH96">
        <v>1</v>
      </c>
      <c r="BI96">
        <v>0</v>
      </c>
      <c r="BJ96">
        <v>0</v>
      </c>
      <c r="BK96">
        <v>0</v>
      </c>
      <c r="BL96">
        <v>0</v>
      </c>
      <c r="BN96" t="s">
        <v>106</v>
      </c>
      <c r="BQ96" t="e">
        <f ca="1">- Donâ€™t know how to _xludf.find/enroll in a suitable program</f>
        <v>#NAME?</v>
      </c>
      <c r="BR96">
        <v>0</v>
      </c>
      <c r="BS96">
        <v>0</v>
      </c>
      <c r="BT96">
        <v>0</v>
      </c>
      <c r="BU96">
        <v>1</v>
      </c>
      <c r="BV96">
        <v>0</v>
      </c>
      <c r="BW96">
        <v>0</v>
      </c>
      <c r="BX96" t="s">
        <v>243</v>
      </c>
      <c r="BY96" t="e">
        <f ca="1">- Useful but _xludf.not as good as going to university</f>
        <v>#NAME?</v>
      </c>
      <c r="BZ96">
        <v>1</v>
      </c>
      <c r="CA96">
        <v>0</v>
      </c>
      <c r="CB96">
        <v>0</v>
      </c>
      <c r="CC96">
        <v>0</v>
      </c>
      <c r="CD96">
        <v>0</v>
      </c>
      <c r="CE96" t="e">
        <f ca="1">- Friends - Teachers</f>
        <v>#NAME?</v>
      </c>
      <c r="CF96">
        <v>1</v>
      </c>
      <c r="CG96">
        <v>0</v>
      </c>
      <c r="CH96">
        <v>1</v>
      </c>
      <c r="CI96">
        <v>0</v>
      </c>
      <c r="CJ96">
        <v>0</v>
      </c>
      <c r="CK96">
        <v>0</v>
      </c>
      <c r="CL96">
        <v>0</v>
      </c>
      <c r="CN96" t="s">
        <v>108</v>
      </c>
      <c r="CO96" t="s">
        <v>109</v>
      </c>
      <c r="CP96" t="s">
        <v>110</v>
      </c>
      <c r="CQ96">
        <v>3237336</v>
      </c>
      <c r="CR96" t="s">
        <v>432</v>
      </c>
      <c r="CS96" t="s">
        <v>433</v>
      </c>
      <c r="CT96">
        <v>95</v>
      </c>
    </row>
    <row r="97" spans="1:98">
      <c r="A97">
        <v>96</v>
      </c>
      <c r="B97" t="s">
        <v>97</v>
      </c>
      <c r="C97">
        <v>28</v>
      </c>
      <c r="D97" t="s">
        <v>98</v>
      </c>
      <c r="E97" t="s">
        <v>99</v>
      </c>
      <c r="F97" t="s">
        <v>364</v>
      </c>
      <c r="G97" t="s">
        <v>113</v>
      </c>
      <c r="J97" t="s">
        <v>121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T97" t="s">
        <v>434</v>
      </c>
      <c r="X97" t="s">
        <v>115</v>
      </c>
      <c r="Y97">
        <v>0</v>
      </c>
      <c r="Z97">
        <v>0</v>
      </c>
      <c r="AA97">
        <v>0</v>
      </c>
      <c r="AB97">
        <v>1</v>
      </c>
      <c r="AC97">
        <v>0</v>
      </c>
      <c r="AD97">
        <v>0</v>
      </c>
      <c r="AE97">
        <v>0</v>
      </c>
      <c r="AG97" t="s">
        <v>124</v>
      </c>
      <c r="AH97" t="s">
        <v>435</v>
      </c>
      <c r="AI97">
        <v>0</v>
      </c>
      <c r="AJ97">
        <v>1</v>
      </c>
      <c r="AK97">
        <v>0</v>
      </c>
      <c r="AL97">
        <v>1</v>
      </c>
      <c r="AM97">
        <v>0</v>
      </c>
      <c r="AN97">
        <v>1</v>
      </c>
      <c r="AO97">
        <v>1</v>
      </c>
      <c r="AP97">
        <v>1</v>
      </c>
      <c r="BA97" t="s">
        <v>106</v>
      </c>
      <c r="BB97" t="e">
        <f ca="1">- Useful but _xludf.not as good as a regular degree</f>
        <v>#NAME?</v>
      </c>
      <c r="BD97" t="e">
        <f ca="1">- Nursing / medical care</f>
        <v>#NAME?</v>
      </c>
      <c r="BE97">
        <v>0</v>
      </c>
      <c r="BF97">
        <v>0</v>
      </c>
      <c r="BG97">
        <v>0</v>
      </c>
      <c r="BH97">
        <v>0</v>
      </c>
      <c r="BI97">
        <v>1</v>
      </c>
      <c r="BJ97">
        <v>0</v>
      </c>
      <c r="BK97">
        <v>0</v>
      </c>
      <c r="BL97">
        <v>0</v>
      </c>
      <c r="BN97" t="s">
        <v>127</v>
      </c>
      <c r="BO97" t="s">
        <v>388</v>
      </c>
      <c r="BX97" t="s">
        <v>243</v>
      </c>
      <c r="BY97" t="e">
        <f ca="1">- Useful but _xludf.not as good as going to university</f>
        <v>#NAME?</v>
      </c>
      <c r="BZ97">
        <v>1</v>
      </c>
      <c r="CA97">
        <v>0</v>
      </c>
      <c r="CB97">
        <v>0</v>
      </c>
      <c r="CC97">
        <v>0</v>
      </c>
      <c r="CD97">
        <v>0</v>
      </c>
      <c r="CE97" t="e">
        <f ca="1">- Facebook groups/pages DUBARAH</f>
        <v>#NAME?</v>
      </c>
      <c r="CF97">
        <v>0</v>
      </c>
      <c r="CG97">
        <v>1</v>
      </c>
      <c r="CH97">
        <v>0</v>
      </c>
      <c r="CI97">
        <v>0</v>
      </c>
      <c r="CJ97">
        <v>0</v>
      </c>
      <c r="CK97">
        <v>1</v>
      </c>
      <c r="CL97">
        <v>0</v>
      </c>
      <c r="CN97" t="s">
        <v>108</v>
      </c>
      <c r="CO97" t="s">
        <v>109</v>
      </c>
      <c r="CP97" t="s">
        <v>110</v>
      </c>
      <c r="CQ97">
        <v>3237317</v>
      </c>
      <c r="CR97" t="s">
        <v>436</v>
      </c>
      <c r="CS97" t="s">
        <v>437</v>
      </c>
      <c r="CT97">
        <v>96</v>
      </c>
    </row>
    <row r="98" spans="1:98">
      <c r="A98">
        <v>97</v>
      </c>
      <c r="B98" t="s">
        <v>97</v>
      </c>
      <c r="C98">
        <v>17</v>
      </c>
      <c r="D98" t="s">
        <v>98</v>
      </c>
      <c r="E98" t="s">
        <v>438</v>
      </c>
      <c r="F98" t="s">
        <v>136</v>
      </c>
      <c r="G98" t="s">
        <v>175</v>
      </c>
      <c r="J98" t="s">
        <v>162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1</v>
      </c>
      <c r="R98">
        <v>0</v>
      </c>
      <c r="X98" t="s">
        <v>368</v>
      </c>
      <c r="Y98">
        <v>0</v>
      </c>
      <c r="Z98">
        <v>1</v>
      </c>
      <c r="AA98">
        <v>0</v>
      </c>
      <c r="AB98">
        <v>0</v>
      </c>
      <c r="AC98">
        <v>0</v>
      </c>
      <c r="AD98">
        <v>0</v>
      </c>
      <c r="AE98">
        <v>0</v>
      </c>
      <c r="AG98" t="s">
        <v>124</v>
      </c>
      <c r="AH98" t="s">
        <v>125</v>
      </c>
      <c r="AI98">
        <v>1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R98" t="s">
        <v>127</v>
      </c>
      <c r="AS98" t="e">
        <f ca="1">- Cannot contact public servants _xludf.or Teachers</f>
        <v>#NAME?</v>
      </c>
      <c r="AT98">
        <v>0</v>
      </c>
      <c r="AU98">
        <v>0</v>
      </c>
      <c r="AV98">
        <v>1</v>
      </c>
      <c r="AW98">
        <v>0</v>
      </c>
      <c r="AX98">
        <v>0</v>
      </c>
      <c r="AY98">
        <v>0</v>
      </c>
      <c r="BA98" t="s">
        <v>106</v>
      </c>
      <c r="BB98" t="e">
        <f ca="1">- Useful but _xludf.not as good as a regular degree</f>
        <v>#NAME?</v>
      </c>
      <c r="BD98" t="e">
        <f ca="1">- Project Management / Accountancy</f>
        <v>#NAME?</v>
      </c>
      <c r="BE98">
        <v>0</v>
      </c>
      <c r="BF98">
        <v>0</v>
      </c>
      <c r="BG98">
        <v>1</v>
      </c>
      <c r="BH98">
        <v>0</v>
      </c>
      <c r="BI98">
        <v>0</v>
      </c>
      <c r="BJ98">
        <v>0</v>
      </c>
      <c r="BK98">
        <v>0</v>
      </c>
      <c r="BL98">
        <v>0</v>
      </c>
      <c r="BN98" t="s">
        <v>106</v>
      </c>
      <c r="BQ98" t="e">
        <f ca="1">- Cannot afford the courses</f>
        <v>#NAME?</v>
      </c>
      <c r="BR98">
        <v>0</v>
      </c>
      <c r="BS98">
        <v>0</v>
      </c>
      <c r="BT98">
        <v>0</v>
      </c>
      <c r="BU98">
        <v>0</v>
      </c>
      <c r="BV98">
        <v>1</v>
      </c>
      <c r="BW98">
        <v>0</v>
      </c>
      <c r="BX98" t="s">
        <v>243</v>
      </c>
      <c r="BY98" t="e">
        <f ca="1">- Useful but _xludf.not as good as going to university</f>
        <v>#NAME?</v>
      </c>
      <c r="BZ98">
        <v>1</v>
      </c>
      <c r="CA98">
        <v>0</v>
      </c>
      <c r="CB98">
        <v>0</v>
      </c>
      <c r="CC98">
        <v>0</v>
      </c>
      <c r="CD98">
        <v>0</v>
      </c>
      <c r="CE98" t="e">
        <f ca="1">- Facebook groups/pages</f>
        <v>#NAME?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1</v>
      </c>
      <c r="CL98">
        <v>0</v>
      </c>
      <c r="CN98" t="s">
        <v>108</v>
      </c>
      <c r="CO98" t="s">
        <v>109</v>
      </c>
      <c r="CP98" t="s">
        <v>110</v>
      </c>
      <c r="CQ98">
        <v>3237310</v>
      </c>
      <c r="CR98" t="s">
        <v>439</v>
      </c>
      <c r="CS98" t="s">
        <v>440</v>
      </c>
      <c r="CT98">
        <v>97</v>
      </c>
    </row>
    <row r="99" spans="1:98">
      <c r="A99">
        <v>98</v>
      </c>
      <c r="B99" t="s">
        <v>97</v>
      </c>
      <c r="C99">
        <v>27</v>
      </c>
      <c r="D99" t="s">
        <v>98</v>
      </c>
      <c r="E99" t="s">
        <v>142</v>
      </c>
      <c r="F99" t="s">
        <v>149</v>
      </c>
      <c r="G99" t="s">
        <v>113</v>
      </c>
      <c r="J99" t="s">
        <v>162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</v>
      </c>
      <c r="R99">
        <v>0</v>
      </c>
      <c r="X99" t="s">
        <v>115</v>
      </c>
      <c r="Y99">
        <v>0</v>
      </c>
      <c r="Z99">
        <v>0</v>
      </c>
      <c r="AA99">
        <v>0</v>
      </c>
      <c r="AB99">
        <v>1</v>
      </c>
      <c r="AC99">
        <v>0</v>
      </c>
      <c r="AD99">
        <v>0</v>
      </c>
      <c r="AE99">
        <v>0</v>
      </c>
      <c r="AG99" t="s">
        <v>124</v>
      </c>
      <c r="AH99" t="s">
        <v>441</v>
      </c>
      <c r="AI99">
        <v>0</v>
      </c>
      <c r="AJ99">
        <v>1</v>
      </c>
      <c r="AK99">
        <v>0</v>
      </c>
      <c r="AL99">
        <v>0</v>
      </c>
      <c r="AM99">
        <v>1</v>
      </c>
      <c r="AN99">
        <v>0</v>
      </c>
      <c r="AO99">
        <v>0</v>
      </c>
      <c r="AP99">
        <v>1</v>
      </c>
      <c r="BA99" t="s">
        <v>106</v>
      </c>
      <c r="BB99" t="e">
        <f ca="1">- Useful but _xludf.not as good as a regular degree</f>
        <v>#NAME?</v>
      </c>
      <c r="BD99" t="e">
        <f ca="1">- Tourism / Restaurant _xludf.and hotel Management</f>
        <v>#NAME?</v>
      </c>
      <c r="BE99">
        <v>0</v>
      </c>
      <c r="BF99">
        <v>0</v>
      </c>
      <c r="BG99">
        <v>0</v>
      </c>
      <c r="BH99">
        <v>1</v>
      </c>
      <c r="BI99">
        <v>0</v>
      </c>
      <c r="BJ99">
        <v>0</v>
      </c>
      <c r="BK99">
        <v>0</v>
      </c>
      <c r="BL99">
        <v>0</v>
      </c>
      <c r="BN99" t="s">
        <v>106</v>
      </c>
      <c r="BQ99" t="e">
        <f ca="1">- Cannot afford the courses</f>
        <v>#NAME?</v>
      </c>
      <c r="BR99">
        <v>0</v>
      </c>
      <c r="BS99">
        <v>0</v>
      </c>
      <c r="BT99">
        <v>0</v>
      </c>
      <c r="BU99">
        <v>0</v>
      </c>
      <c r="BV99">
        <v>1</v>
      </c>
      <c r="BW99">
        <v>0</v>
      </c>
      <c r="BX99" t="s">
        <v>243</v>
      </c>
      <c r="BY99" t="e">
        <f ca="1">- Useful but _xludf.not as good as going to university</f>
        <v>#NAME?</v>
      </c>
      <c r="BZ99">
        <v>1</v>
      </c>
      <c r="CA99">
        <v>0</v>
      </c>
      <c r="CB99">
        <v>0</v>
      </c>
      <c r="CC99">
        <v>0</v>
      </c>
      <c r="CD99">
        <v>0</v>
      </c>
      <c r="CE99" t="e">
        <f ca="1">- Facebook groups/pages</f>
        <v>#NAME?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1</v>
      </c>
      <c r="CL99">
        <v>0</v>
      </c>
      <c r="CN99" t="s">
        <v>108</v>
      </c>
      <c r="CO99" t="s">
        <v>109</v>
      </c>
      <c r="CP99" t="s">
        <v>110</v>
      </c>
      <c r="CQ99">
        <v>3237306</v>
      </c>
      <c r="CR99" t="s">
        <v>442</v>
      </c>
      <c r="CS99" t="s">
        <v>443</v>
      </c>
      <c r="CT99">
        <v>98</v>
      </c>
    </row>
    <row r="100" spans="1:98">
      <c r="A100">
        <v>99</v>
      </c>
      <c r="B100" t="s">
        <v>97</v>
      </c>
      <c r="C100">
        <v>24</v>
      </c>
      <c r="D100" t="s">
        <v>98</v>
      </c>
      <c r="E100" t="s">
        <v>444</v>
      </c>
      <c r="F100" t="s">
        <v>136</v>
      </c>
      <c r="G100" t="s">
        <v>113</v>
      </c>
      <c r="J100" t="s">
        <v>121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T100" t="s">
        <v>445</v>
      </c>
      <c r="X100" t="s">
        <v>123</v>
      </c>
      <c r="Y100">
        <v>0</v>
      </c>
      <c r="Z100">
        <v>1</v>
      </c>
      <c r="AA100">
        <v>0</v>
      </c>
      <c r="AB100">
        <v>1</v>
      </c>
      <c r="AC100">
        <v>0</v>
      </c>
      <c r="AD100">
        <v>0</v>
      </c>
      <c r="AE100">
        <v>0</v>
      </c>
      <c r="AG100" t="s">
        <v>124</v>
      </c>
      <c r="AH100" t="s">
        <v>121</v>
      </c>
      <c r="AI100">
        <v>0</v>
      </c>
      <c r="AJ100">
        <v>0</v>
      </c>
      <c r="AK100">
        <v>1</v>
      </c>
      <c r="AL100">
        <v>0</v>
      </c>
      <c r="AM100">
        <v>0</v>
      </c>
      <c r="AN100">
        <v>0</v>
      </c>
      <c r="AO100">
        <v>0</v>
      </c>
      <c r="AP100">
        <v>0</v>
      </c>
      <c r="AQ100" t="s">
        <v>287</v>
      </c>
      <c r="BA100" t="s">
        <v>106</v>
      </c>
      <c r="BB100" t="e">
        <f ca="1">- Very Useful _xludf.and provides a job opportunity _xludf.right away.</f>
        <v>#NAME?</v>
      </c>
      <c r="BD100" t="s">
        <v>121</v>
      </c>
      <c r="BE100">
        <v>0</v>
      </c>
      <c r="BF100">
        <v>1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 t="s">
        <v>446</v>
      </c>
      <c r="BN100" t="s">
        <v>106</v>
      </c>
      <c r="BQ100" t="e">
        <f ca="1">- Cannot afford the courses</f>
        <v>#NAME?</v>
      </c>
      <c r="BR100">
        <v>0</v>
      </c>
      <c r="BS100">
        <v>0</v>
      </c>
      <c r="BT100">
        <v>0</v>
      </c>
      <c r="BU100">
        <v>0</v>
      </c>
      <c r="BV100">
        <v>1</v>
      </c>
      <c r="BW100">
        <v>0</v>
      </c>
      <c r="BX100" t="s">
        <v>107</v>
      </c>
      <c r="BY100" t="e">
        <f ca="1">- Useful but _xludf.not as good as going to university</f>
        <v>#NAME?</v>
      </c>
      <c r="BZ100">
        <v>1</v>
      </c>
      <c r="CA100">
        <v>0</v>
      </c>
      <c r="CB100">
        <v>0</v>
      </c>
      <c r="CC100">
        <v>0</v>
      </c>
      <c r="CD100">
        <v>0</v>
      </c>
      <c r="CE100" t="e">
        <f ca="1">- Facebook groups/pages</f>
        <v>#NAME?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1</v>
      </c>
      <c r="CL100">
        <v>0</v>
      </c>
      <c r="CN100" t="s">
        <v>108</v>
      </c>
      <c r="CO100" t="s">
        <v>109</v>
      </c>
      <c r="CP100" t="s">
        <v>110</v>
      </c>
      <c r="CQ100">
        <v>3237300</v>
      </c>
      <c r="CR100" t="s">
        <v>447</v>
      </c>
      <c r="CS100" t="s">
        <v>448</v>
      </c>
      <c r="CT100">
        <v>99</v>
      </c>
    </row>
    <row r="101" spans="1:98">
      <c r="A101">
        <v>100</v>
      </c>
      <c r="B101" t="s">
        <v>97</v>
      </c>
      <c r="C101">
        <v>18</v>
      </c>
      <c r="D101" t="s">
        <v>98</v>
      </c>
      <c r="E101" t="s">
        <v>99</v>
      </c>
      <c r="F101" t="s">
        <v>136</v>
      </c>
      <c r="G101" t="s">
        <v>175</v>
      </c>
      <c r="J101" t="s">
        <v>121</v>
      </c>
      <c r="K101">
        <v>1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T101" t="s">
        <v>223</v>
      </c>
      <c r="X101" t="s">
        <v>183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1</v>
      </c>
      <c r="AF101" t="s">
        <v>212</v>
      </c>
      <c r="AG101" t="s">
        <v>185</v>
      </c>
      <c r="AH101" t="s">
        <v>121</v>
      </c>
      <c r="AI101">
        <v>0</v>
      </c>
      <c r="AJ101">
        <v>0</v>
      </c>
      <c r="AK101">
        <v>1</v>
      </c>
      <c r="AL101">
        <v>0</v>
      </c>
      <c r="AM101">
        <v>0</v>
      </c>
      <c r="AN101">
        <v>0</v>
      </c>
      <c r="AO101">
        <v>0</v>
      </c>
      <c r="AP101">
        <v>0</v>
      </c>
      <c r="AQ101" t="s">
        <v>449</v>
      </c>
      <c r="BA101" t="s">
        <v>106</v>
      </c>
      <c r="BB101" t="e">
        <f ca="1">- Very Useful _xludf.and provides a job opportunity _xludf.right away.</f>
        <v>#NAME?</v>
      </c>
      <c r="BD101" t="e">
        <f ca="1">- Tourism / Restaurant _xludf.and hotel Management</f>
        <v>#NAME?</v>
      </c>
      <c r="BE101">
        <v>0</v>
      </c>
      <c r="BF101">
        <v>0</v>
      </c>
      <c r="BG101">
        <v>0</v>
      </c>
      <c r="BH101">
        <v>1</v>
      </c>
      <c r="BI101">
        <v>0</v>
      </c>
      <c r="BJ101">
        <v>0</v>
      </c>
      <c r="BK101">
        <v>0</v>
      </c>
      <c r="BL101">
        <v>0</v>
      </c>
      <c r="BN101" t="s">
        <v>106</v>
      </c>
      <c r="BQ101" t="e">
        <f ca="1">- _xludf.not available in _xludf.Arabic</f>
        <v>#NAME?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1</v>
      </c>
      <c r="BX101" t="s">
        <v>243</v>
      </c>
      <c r="BY101" t="e">
        <f ca="1">- Useful but _xludf.not as good as going to university</f>
        <v>#NAME?</v>
      </c>
      <c r="BZ101">
        <v>1</v>
      </c>
      <c r="CA101">
        <v>0</v>
      </c>
      <c r="CB101">
        <v>0</v>
      </c>
      <c r="CC101">
        <v>0</v>
      </c>
      <c r="CD101">
        <v>0</v>
      </c>
      <c r="CE101" t="e">
        <f ca="1">- Facebook groups/pages  - Teachers</f>
        <v>#NAME?</v>
      </c>
      <c r="CF101">
        <v>0</v>
      </c>
      <c r="CG101">
        <v>0</v>
      </c>
      <c r="CH101">
        <v>1</v>
      </c>
      <c r="CI101">
        <v>0</v>
      </c>
      <c r="CJ101">
        <v>0</v>
      </c>
      <c r="CK101">
        <v>1</v>
      </c>
      <c r="CL101">
        <v>0</v>
      </c>
      <c r="CN101" t="s">
        <v>108</v>
      </c>
      <c r="CO101" t="s">
        <v>109</v>
      </c>
      <c r="CP101" t="s">
        <v>110</v>
      </c>
      <c r="CQ101">
        <v>3237170</v>
      </c>
      <c r="CR101" t="s">
        <v>450</v>
      </c>
      <c r="CS101" t="s">
        <v>451</v>
      </c>
      <c r="CT101">
        <v>100</v>
      </c>
    </row>
    <row r="102" spans="1:98">
      <c r="A102">
        <v>101</v>
      </c>
      <c r="B102" t="s">
        <v>97</v>
      </c>
      <c r="C102">
        <v>17</v>
      </c>
      <c r="D102" t="s">
        <v>98</v>
      </c>
      <c r="E102" t="s">
        <v>142</v>
      </c>
      <c r="F102" t="s">
        <v>136</v>
      </c>
      <c r="G102" t="s">
        <v>175</v>
      </c>
      <c r="J102" t="s">
        <v>162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</v>
      </c>
      <c r="R102">
        <v>0</v>
      </c>
      <c r="X102" t="s">
        <v>183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1</v>
      </c>
      <c r="AF102" t="s">
        <v>452</v>
      </c>
      <c r="AG102" t="s">
        <v>185</v>
      </c>
      <c r="AH102" t="s">
        <v>121</v>
      </c>
      <c r="AI102">
        <v>0</v>
      </c>
      <c r="AJ102">
        <v>0</v>
      </c>
      <c r="AK102">
        <v>1</v>
      </c>
      <c r="AL102">
        <v>0</v>
      </c>
      <c r="AM102">
        <v>0</v>
      </c>
      <c r="AN102">
        <v>0</v>
      </c>
      <c r="AO102">
        <v>0</v>
      </c>
      <c r="AP102">
        <v>0</v>
      </c>
      <c r="AQ102" t="s">
        <v>449</v>
      </c>
      <c r="BA102" t="s">
        <v>106</v>
      </c>
      <c r="BB102" t="e">
        <f ca="1">- Useful but _xludf.not as good as a regular degree</f>
        <v>#NAME?</v>
      </c>
      <c r="BD102" t="e">
        <f ca="1">- Mechanics _xludf.and machinery</f>
        <v>#NAME?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1</v>
      </c>
      <c r="BL102">
        <v>0</v>
      </c>
      <c r="BN102" t="s">
        <v>106</v>
      </c>
      <c r="BQ102" t="e">
        <f ca="1">- _xludf.not available in _xludf.Arabic</f>
        <v>#NAME?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1</v>
      </c>
      <c r="BX102" t="s">
        <v>243</v>
      </c>
      <c r="BY102" t="e">
        <f ca="1">- Useful but _xludf.not as good as going to university</f>
        <v>#NAME?</v>
      </c>
      <c r="BZ102">
        <v>1</v>
      </c>
      <c r="CA102">
        <v>0</v>
      </c>
      <c r="CB102">
        <v>0</v>
      </c>
      <c r="CC102">
        <v>0</v>
      </c>
      <c r="CD102">
        <v>0</v>
      </c>
      <c r="CE102" t="e">
        <f ca="1">- Facebook groups/pages  - Teachers</f>
        <v>#NAME?</v>
      </c>
      <c r="CF102">
        <v>0</v>
      </c>
      <c r="CG102">
        <v>0</v>
      </c>
      <c r="CH102">
        <v>1</v>
      </c>
      <c r="CI102">
        <v>0</v>
      </c>
      <c r="CJ102">
        <v>0</v>
      </c>
      <c r="CK102">
        <v>1</v>
      </c>
      <c r="CL102">
        <v>0</v>
      </c>
      <c r="CN102" t="s">
        <v>108</v>
      </c>
      <c r="CO102" t="s">
        <v>109</v>
      </c>
      <c r="CP102" t="s">
        <v>110</v>
      </c>
      <c r="CQ102">
        <v>3237157</v>
      </c>
      <c r="CR102" t="s">
        <v>453</v>
      </c>
      <c r="CS102" t="s">
        <v>454</v>
      </c>
      <c r="CT102">
        <v>101</v>
      </c>
    </row>
    <row r="103" spans="1:98">
      <c r="A103">
        <v>102</v>
      </c>
      <c r="B103" t="s">
        <v>97</v>
      </c>
      <c r="C103">
        <v>19</v>
      </c>
      <c r="D103" t="s">
        <v>98</v>
      </c>
      <c r="E103" t="s">
        <v>142</v>
      </c>
      <c r="F103" t="s">
        <v>100</v>
      </c>
      <c r="G103" t="s">
        <v>175</v>
      </c>
      <c r="J103" t="s">
        <v>162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1</v>
      </c>
      <c r="R103">
        <v>0</v>
      </c>
      <c r="X103" t="s">
        <v>242</v>
      </c>
      <c r="Y103">
        <v>0</v>
      </c>
      <c r="Z103">
        <v>0</v>
      </c>
      <c r="AA103">
        <v>0</v>
      </c>
      <c r="AB103">
        <v>0</v>
      </c>
      <c r="AC103">
        <v>1</v>
      </c>
      <c r="AD103">
        <v>0</v>
      </c>
      <c r="AE103">
        <v>0</v>
      </c>
      <c r="AG103" t="s">
        <v>116</v>
      </c>
      <c r="AH103" t="s">
        <v>105</v>
      </c>
      <c r="AI103">
        <v>0</v>
      </c>
      <c r="AJ103">
        <v>1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BA103" t="s">
        <v>106</v>
      </c>
      <c r="BB103" t="e">
        <f ca="1">- Useful but _xludf.not as good as a regular degree</f>
        <v>#NAME?</v>
      </c>
      <c r="BD103" t="e">
        <f ca="1">- Project Management / Accountancy - Tourism / Restaurant _xludf.and hotel Management</f>
        <v>#NAME?</v>
      </c>
      <c r="BE103">
        <v>0</v>
      </c>
      <c r="BF103">
        <v>0</v>
      </c>
      <c r="BG103">
        <v>1</v>
      </c>
      <c r="BH103">
        <v>1</v>
      </c>
      <c r="BI103">
        <v>0</v>
      </c>
      <c r="BJ103">
        <v>0</v>
      </c>
      <c r="BK103">
        <v>0</v>
      </c>
      <c r="BL103">
        <v>0</v>
      </c>
      <c r="BN103" t="s">
        <v>106</v>
      </c>
      <c r="BQ103" t="e">
        <f ca="1">- No internet connection / computer</f>
        <v>#NAME?</v>
      </c>
      <c r="BR103">
        <v>0</v>
      </c>
      <c r="BS103">
        <v>0</v>
      </c>
      <c r="BT103">
        <v>1</v>
      </c>
      <c r="BU103">
        <v>0</v>
      </c>
      <c r="BV103">
        <v>0</v>
      </c>
      <c r="BW103">
        <v>0</v>
      </c>
      <c r="BX103" t="s">
        <v>243</v>
      </c>
      <c r="BY103" t="e">
        <f ca="1">- Useful but _xludf.not as good as going to university</f>
        <v>#NAME?</v>
      </c>
      <c r="BZ103">
        <v>1</v>
      </c>
      <c r="CA103">
        <v>0</v>
      </c>
      <c r="CB103">
        <v>0</v>
      </c>
      <c r="CC103">
        <v>0</v>
      </c>
      <c r="CD103">
        <v>0</v>
      </c>
      <c r="CE103" t="e">
        <f ca="1">- Facebook groups/pages  - Friends</f>
        <v>#NAME?</v>
      </c>
      <c r="CF103">
        <v>1</v>
      </c>
      <c r="CG103">
        <v>0</v>
      </c>
      <c r="CH103">
        <v>0</v>
      </c>
      <c r="CI103">
        <v>0</v>
      </c>
      <c r="CJ103">
        <v>0</v>
      </c>
      <c r="CK103">
        <v>1</v>
      </c>
      <c r="CL103">
        <v>0</v>
      </c>
      <c r="CN103" t="s">
        <v>108</v>
      </c>
      <c r="CO103" t="s">
        <v>109</v>
      </c>
      <c r="CP103" t="s">
        <v>110</v>
      </c>
      <c r="CQ103">
        <v>3237142</v>
      </c>
      <c r="CR103" t="s">
        <v>455</v>
      </c>
      <c r="CS103" t="s">
        <v>456</v>
      </c>
      <c r="CT103">
        <v>102</v>
      </c>
    </row>
    <row r="104" spans="1:98">
      <c r="A104">
        <v>103</v>
      </c>
      <c r="B104" t="s">
        <v>97</v>
      </c>
      <c r="C104">
        <v>27</v>
      </c>
      <c r="D104" t="s">
        <v>98</v>
      </c>
      <c r="E104" t="s">
        <v>99</v>
      </c>
      <c r="F104" t="s">
        <v>364</v>
      </c>
      <c r="G104" t="s">
        <v>113</v>
      </c>
      <c r="J104" t="s">
        <v>121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T104" t="s">
        <v>457</v>
      </c>
      <c r="X104" t="s">
        <v>115</v>
      </c>
      <c r="Y104">
        <v>0</v>
      </c>
      <c r="Z104">
        <v>0</v>
      </c>
      <c r="AA104">
        <v>0</v>
      </c>
      <c r="AB104">
        <v>1</v>
      </c>
      <c r="AC104">
        <v>0</v>
      </c>
      <c r="AD104">
        <v>0</v>
      </c>
      <c r="AE104">
        <v>0</v>
      </c>
      <c r="AG104" t="s">
        <v>116</v>
      </c>
      <c r="AH104" t="s">
        <v>458</v>
      </c>
      <c r="AI104">
        <v>0</v>
      </c>
      <c r="AJ104">
        <v>1</v>
      </c>
      <c r="AK104">
        <v>0</v>
      </c>
      <c r="AL104">
        <v>1</v>
      </c>
      <c r="AM104">
        <v>0</v>
      </c>
      <c r="AN104">
        <v>1</v>
      </c>
      <c r="AO104">
        <v>1</v>
      </c>
      <c r="AP104">
        <v>0</v>
      </c>
      <c r="BA104" t="s">
        <v>106</v>
      </c>
      <c r="BB104" t="e">
        <f ca="1">- Very Useful _xludf.and provides a job opportunity _xludf.right away.</f>
        <v>#NAME?</v>
      </c>
      <c r="BD104" t="e">
        <f ca="1">- Project Management / Accountancy</f>
        <v>#NAME?</v>
      </c>
      <c r="BE104">
        <v>0</v>
      </c>
      <c r="BF104">
        <v>0</v>
      </c>
      <c r="BG104">
        <v>1</v>
      </c>
      <c r="BH104">
        <v>0</v>
      </c>
      <c r="BI104">
        <v>0</v>
      </c>
      <c r="BJ104">
        <v>0</v>
      </c>
      <c r="BK104">
        <v>0</v>
      </c>
      <c r="BL104">
        <v>0</v>
      </c>
      <c r="BN104" t="s">
        <v>127</v>
      </c>
      <c r="BO104" t="s">
        <v>388</v>
      </c>
      <c r="BX104" t="s">
        <v>459</v>
      </c>
      <c r="BY104" t="e">
        <f ca="1">- Useful but _xludf.not as good as going to university</f>
        <v>#NAME?</v>
      </c>
      <c r="BZ104">
        <v>1</v>
      </c>
      <c r="CA104">
        <v>0</v>
      </c>
      <c r="CB104">
        <v>0</v>
      </c>
      <c r="CC104">
        <v>0</v>
      </c>
      <c r="CD104">
        <v>0</v>
      </c>
      <c r="CE104" t="e">
        <f ca="1">- Facebook groups/pages DUBARAH</f>
        <v>#NAME?</v>
      </c>
      <c r="CF104">
        <v>0</v>
      </c>
      <c r="CG104">
        <v>1</v>
      </c>
      <c r="CH104">
        <v>0</v>
      </c>
      <c r="CI104">
        <v>0</v>
      </c>
      <c r="CJ104">
        <v>0</v>
      </c>
      <c r="CK104">
        <v>1</v>
      </c>
      <c r="CL104">
        <v>0</v>
      </c>
      <c r="CN104" t="s">
        <v>108</v>
      </c>
      <c r="CO104" t="s">
        <v>109</v>
      </c>
      <c r="CP104" t="s">
        <v>110</v>
      </c>
      <c r="CQ104">
        <v>3237133</v>
      </c>
      <c r="CR104" t="s">
        <v>460</v>
      </c>
      <c r="CS104" t="s">
        <v>461</v>
      </c>
      <c r="CT104">
        <v>103</v>
      </c>
    </row>
    <row r="105" spans="1:98">
      <c r="A105">
        <v>104</v>
      </c>
      <c r="B105" t="s">
        <v>97</v>
      </c>
      <c r="C105">
        <v>28</v>
      </c>
      <c r="D105" t="s">
        <v>98</v>
      </c>
      <c r="E105" t="s">
        <v>142</v>
      </c>
      <c r="F105" t="s">
        <v>136</v>
      </c>
      <c r="G105" t="s">
        <v>113</v>
      </c>
      <c r="J105" t="s">
        <v>157</v>
      </c>
      <c r="K105">
        <v>1</v>
      </c>
      <c r="L105">
        <v>0</v>
      </c>
      <c r="M105">
        <v>0</v>
      </c>
      <c r="N105">
        <v>0</v>
      </c>
      <c r="O105">
        <v>1</v>
      </c>
      <c r="P105">
        <v>0</v>
      </c>
      <c r="Q105">
        <v>0</v>
      </c>
      <c r="R105">
        <v>0</v>
      </c>
      <c r="T105" t="s">
        <v>462</v>
      </c>
      <c r="X105" t="s">
        <v>368</v>
      </c>
      <c r="Y105">
        <v>0</v>
      </c>
      <c r="Z105">
        <v>1</v>
      </c>
      <c r="AA105">
        <v>0</v>
      </c>
      <c r="AB105">
        <v>0</v>
      </c>
      <c r="AC105">
        <v>0</v>
      </c>
      <c r="AD105">
        <v>0</v>
      </c>
      <c r="AE105">
        <v>0</v>
      </c>
      <c r="AG105" t="s">
        <v>124</v>
      </c>
      <c r="AH105" t="s">
        <v>121</v>
      </c>
      <c r="AI105">
        <v>0</v>
      </c>
      <c r="AJ105">
        <v>0</v>
      </c>
      <c r="AK105">
        <v>1</v>
      </c>
      <c r="AL105">
        <v>0</v>
      </c>
      <c r="AM105">
        <v>0</v>
      </c>
      <c r="AN105">
        <v>0</v>
      </c>
      <c r="AO105">
        <v>0</v>
      </c>
      <c r="AP105">
        <v>0</v>
      </c>
      <c r="AQ105" t="s">
        <v>287</v>
      </c>
      <c r="BA105" t="s">
        <v>106</v>
      </c>
      <c r="BB105" t="e">
        <f ca="1">- Useful but _xludf.not as good as a regular degree</f>
        <v>#NAME?</v>
      </c>
      <c r="BD105" t="e">
        <f ca="1">- Mechanics _xludf.and machinery- Nursing / medical care</f>
        <v>#NAME?</v>
      </c>
      <c r="BE105">
        <v>0</v>
      </c>
      <c r="BF105">
        <v>0</v>
      </c>
      <c r="BG105">
        <v>0</v>
      </c>
      <c r="BH105">
        <v>0</v>
      </c>
      <c r="BI105">
        <v>1</v>
      </c>
      <c r="BJ105">
        <v>0</v>
      </c>
      <c r="BK105">
        <v>1</v>
      </c>
      <c r="BL105">
        <v>0</v>
      </c>
      <c r="BN105" t="s">
        <v>106</v>
      </c>
      <c r="BQ105" t="e">
        <f ca="1">- _xludf.not available in _xludf.Arabic</f>
        <v>#NAME?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1</v>
      </c>
      <c r="BX105" t="s">
        <v>243</v>
      </c>
      <c r="BY105" t="e">
        <f ca="1">- Useful but _xludf.not as good as going to university</f>
        <v>#NAME?</v>
      </c>
      <c r="BZ105">
        <v>1</v>
      </c>
      <c r="CA105">
        <v>0</v>
      </c>
      <c r="CB105">
        <v>0</v>
      </c>
      <c r="CC105">
        <v>0</v>
      </c>
      <c r="CD105">
        <v>0</v>
      </c>
      <c r="CE105" t="e">
        <f ca="1">- Facebook groups/pages</f>
        <v>#NAME?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1</v>
      </c>
      <c r="CL105">
        <v>0</v>
      </c>
      <c r="CN105" t="s">
        <v>108</v>
      </c>
      <c r="CO105" t="s">
        <v>109</v>
      </c>
      <c r="CP105" t="s">
        <v>110</v>
      </c>
      <c r="CQ105">
        <v>3237102</v>
      </c>
      <c r="CR105" t="s">
        <v>463</v>
      </c>
      <c r="CS105" t="s">
        <v>464</v>
      </c>
      <c r="CT105">
        <v>104</v>
      </c>
    </row>
    <row r="106" spans="1:98">
      <c r="A106">
        <v>105</v>
      </c>
      <c r="B106" t="s">
        <v>97</v>
      </c>
      <c r="C106">
        <v>20</v>
      </c>
      <c r="D106" t="s">
        <v>98</v>
      </c>
      <c r="E106" t="s">
        <v>99</v>
      </c>
      <c r="F106" t="s">
        <v>136</v>
      </c>
      <c r="G106" t="s">
        <v>113</v>
      </c>
      <c r="J106" t="s">
        <v>180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</v>
      </c>
      <c r="X106" t="s">
        <v>123</v>
      </c>
      <c r="Y106">
        <v>0</v>
      </c>
      <c r="Z106">
        <v>1</v>
      </c>
      <c r="AA106">
        <v>0</v>
      </c>
      <c r="AB106">
        <v>1</v>
      </c>
      <c r="AC106">
        <v>0</v>
      </c>
      <c r="AD106">
        <v>0</v>
      </c>
      <c r="AE106">
        <v>0</v>
      </c>
      <c r="AG106" t="s">
        <v>124</v>
      </c>
      <c r="AH106" t="s">
        <v>121</v>
      </c>
      <c r="AI106">
        <v>0</v>
      </c>
      <c r="AJ106">
        <v>0</v>
      </c>
      <c r="AK106">
        <v>1</v>
      </c>
      <c r="AL106">
        <v>0</v>
      </c>
      <c r="AM106">
        <v>0</v>
      </c>
      <c r="AN106">
        <v>0</v>
      </c>
      <c r="AO106">
        <v>0</v>
      </c>
      <c r="AP106">
        <v>0</v>
      </c>
      <c r="AQ106" t="s">
        <v>287</v>
      </c>
      <c r="BA106" t="s">
        <v>106</v>
      </c>
      <c r="BB106" t="e">
        <f ca="1">- Useful but _xludf.not as good as a regular degree</f>
        <v>#NAME?</v>
      </c>
      <c r="BD106" t="e">
        <f ca="1">- Mechanics _xludf.and machinery</f>
        <v>#NAME?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1</v>
      </c>
      <c r="BL106">
        <v>0</v>
      </c>
      <c r="BN106" t="s">
        <v>106</v>
      </c>
      <c r="BQ106" t="e">
        <f ca="1">- Cannot afford the courses</f>
        <v>#NAME?</v>
      </c>
      <c r="BR106">
        <v>0</v>
      </c>
      <c r="BS106">
        <v>0</v>
      </c>
      <c r="BT106">
        <v>0</v>
      </c>
      <c r="BU106">
        <v>0</v>
      </c>
      <c r="BV106">
        <v>1</v>
      </c>
      <c r="BW106">
        <v>0</v>
      </c>
      <c r="BX106" t="s">
        <v>243</v>
      </c>
      <c r="BY106" t="e">
        <f ca="1">- Useful but _xludf.not as good as going to university</f>
        <v>#NAME?</v>
      </c>
      <c r="BZ106">
        <v>1</v>
      </c>
      <c r="CA106">
        <v>0</v>
      </c>
      <c r="CB106">
        <v>0</v>
      </c>
      <c r="CC106">
        <v>0</v>
      </c>
      <c r="CD106">
        <v>0</v>
      </c>
      <c r="CE106" t="s">
        <v>121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1</v>
      </c>
      <c r="CN106" t="s">
        <v>108</v>
      </c>
      <c r="CO106" t="s">
        <v>109</v>
      </c>
      <c r="CP106" t="s">
        <v>110</v>
      </c>
      <c r="CQ106">
        <v>3236708</v>
      </c>
      <c r="CR106" t="s">
        <v>465</v>
      </c>
      <c r="CS106" t="s">
        <v>466</v>
      </c>
      <c r="CT106">
        <v>105</v>
      </c>
    </row>
    <row r="107" spans="1:98">
      <c r="A107">
        <v>106</v>
      </c>
      <c r="B107" t="s">
        <v>97</v>
      </c>
      <c r="C107">
        <v>24</v>
      </c>
      <c r="D107" t="s">
        <v>98</v>
      </c>
      <c r="E107" t="s">
        <v>142</v>
      </c>
      <c r="F107" t="s">
        <v>136</v>
      </c>
      <c r="G107" t="s">
        <v>113</v>
      </c>
      <c r="J107" t="s">
        <v>121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T107" t="s">
        <v>467</v>
      </c>
      <c r="X107" t="s">
        <v>123</v>
      </c>
      <c r="Y107">
        <v>0</v>
      </c>
      <c r="Z107">
        <v>1</v>
      </c>
      <c r="AA107">
        <v>0</v>
      </c>
      <c r="AB107">
        <v>1</v>
      </c>
      <c r="AC107">
        <v>0</v>
      </c>
      <c r="AD107">
        <v>0</v>
      </c>
      <c r="AE107">
        <v>0</v>
      </c>
      <c r="AG107" t="s">
        <v>124</v>
      </c>
      <c r="AH107" t="s">
        <v>121</v>
      </c>
      <c r="AI107">
        <v>0</v>
      </c>
      <c r="AJ107">
        <v>0</v>
      </c>
      <c r="AK107">
        <v>1</v>
      </c>
      <c r="AL107">
        <v>0</v>
      </c>
      <c r="AM107">
        <v>0</v>
      </c>
      <c r="AN107">
        <v>0</v>
      </c>
      <c r="AO107">
        <v>0</v>
      </c>
      <c r="AP107">
        <v>0</v>
      </c>
      <c r="AQ107" t="s">
        <v>287</v>
      </c>
      <c r="BA107" t="s">
        <v>106</v>
      </c>
      <c r="BB107" t="e">
        <f ca="1">- Very Useful _xludf.and provides a job opportunity _xludf.right away.</f>
        <v>#NAME?</v>
      </c>
      <c r="BD107" t="s">
        <v>121</v>
      </c>
      <c r="BE107">
        <v>0</v>
      </c>
      <c r="BF107">
        <v>1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 t="s">
        <v>468</v>
      </c>
      <c r="BN107" t="s">
        <v>106</v>
      </c>
      <c r="BQ107" t="e">
        <f ca="1">- Cannot afford the courses</f>
        <v>#NAME?</v>
      </c>
      <c r="BR107">
        <v>0</v>
      </c>
      <c r="BS107">
        <v>0</v>
      </c>
      <c r="BT107">
        <v>0</v>
      </c>
      <c r="BU107">
        <v>0</v>
      </c>
      <c r="BV107">
        <v>1</v>
      </c>
      <c r="BW107">
        <v>0</v>
      </c>
      <c r="BX107" t="s">
        <v>310</v>
      </c>
      <c r="BY107" t="e">
        <f ca="1">- Useful but _xludf.not as good as going to university</f>
        <v>#NAME?</v>
      </c>
      <c r="BZ107">
        <v>1</v>
      </c>
      <c r="CA107">
        <v>0</v>
      </c>
      <c r="CB107">
        <v>0</v>
      </c>
      <c r="CC107">
        <v>0</v>
      </c>
      <c r="CD107">
        <v>0</v>
      </c>
      <c r="CE107" t="e">
        <f ca="1">- Facebook groups/pages DUBARAH</f>
        <v>#NAME?</v>
      </c>
      <c r="CF107">
        <v>0</v>
      </c>
      <c r="CG107">
        <v>1</v>
      </c>
      <c r="CH107">
        <v>0</v>
      </c>
      <c r="CI107">
        <v>0</v>
      </c>
      <c r="CJ107">
        <v>0</v>
      </c>
      <c r="CK107">
        <v>1</v>
      </c>
      <c r="CL107">
        <v>0</v>
      </c>
      <c r="CN107" t="s">
        <v>108</v>
      </c>
      <c r="CO107" t="s">
        <v>109</v>
      </c>
      <c r="CP107" t="s">
        <v>110</v>
      </c>
      <c r="CQ107">
        <v>3236656</v>
      </c>
      <c r="CR107" t="s">
        <v>469</v>
      </c>
      <c r="CS107" t="s">
        <v>470</v>
      </c>
      <c r="CT107">
        <v>106</v>
      </c>
    </row>
    <row r="108" spans="1:98">
      <c r="A108">
        <v>107</v>
      </c>
      <c r="B108" t="s">
        <v>97</v>
      </c>
      <c r="C108">
        <v>27</v>
      </c>
      <c r="D108" t="s">
        <v>98</v>
      </c>
      <c r="E108" t="s">
        <v>142</v>
      </c>
      <c r="F108" t="s">
        <v>149</v>
      </c>
      <c r="G108" t="s">
        <v>113</v>
      </c>
      <c r="J108" t="s">
        <v>121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T108" t="s">
        <v>462</v>
      </c>
      <c r="X108" t="s">
        <v>405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G108" t="s">
        <v>124</v>
      </c>
      <c r="AH108" t="s">
        <v>117</v>
      </c>
      <c r="AI108">
        <v>0</v>
      </c>
      <c r="AJ108">
        <v>1</v>
      </c>
      <c r="AK108">
        <v>0</v>
      </c>
      <c r="AL108">
        <v>0</v>
      </c>
      <c r="AM108">
        <v>1</v>
      </c>
      <c r="AN108">
        <v>0</v>
      </c>
      <c r="AO108">
        <v>0</v>
      </c>
      <c r="AP108">
        <v>0</v>
      </c>
      <c r="BA108" t="s">
        <v>106</v>
      </c>
      <c r="BB108" t="e">
        <f ca="1">- Useful but _xludf.not as good as a regular degree</f>
        <v>#NAME?</v>
      </c>
      <c r="BD108" t="e">
        <f ca="1">- I am _xludf.not interested in vocational education</f>
        <v>#NAME?</v>
      </c>
      <c r="BE108">
        <v>1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N108" t="s">
        <v>106</v>
      </c>
      <c r="BQ108" t="e">
        <f ca="1">- Donâ€™t know how to _xludf.find/enroll in a suitable program</f>
        <v>#NAME?</v>
      </c>
      <c r="BR108">
        <v>0</v>
      </c>
      <c r="BS108">
        <v>0</v>
      </c>
      <c r="BT108">
        <v>0</v>
      </c>
      <c r="BU108">
        <v>1</v>
      </c>
      <c r="BV108">
        <v>0</v>
      </c>
      <c r="BW108">
        <v>0</v>
      </c>
      <c r="BX108" t="s">
        <v>310</v>
      </c>
      <c r="BY108" t="e">
        <f ca="1">- Useful but _xludf.not as good as going to university</f>
        <v>#NAME?</v>
      </c>
      <c r="BZ108">
        <v>1</v>
      </c>
      <c r="CA108">
        <v>0</v>
      </c>
      <c r="CB108">
        <v>0</v>
      </c>
      <c r="CC108">
        <v>0</v>
      </c>
      <c r="CD108">
        <v>0</v>
      </c>
      <c r="CE108" t="e">
        <f ca="1">- Facebook groups/pages</f>
        <v>#NAME?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1</v>
      </c>
      <c r="CL108">
        <v>0</v>
      </c>
      <c r="CN108" t="s">
        <v>108</v>
      </c>
      <c r="CO108" t="s">
        <v>109</v>
      </c>
      <c r="CP108" t="s">
        <v>110</v>
      </c>
      <c r="CQ108">
        <v>3236649</v>
      </c>
      <c r="CR108" t="s">
        <v>471</v>
      </c>
      <c r="CS108" t="s">
        <v>472</v>
      </c>
      <c r="CT108">
        <v>107</v>
      </c>
    </row>
    <row r="109" spans="1:98">
      <c r="A109">
        <v>108</v>
      </c>
      <c r="B109" t="s">
        <v>97</v>
      </c>
      <c r="C109">
        <v>19</v>
      </c>
      <c r="D109" t="s">
        <v>98</v>
      </c>
      <c r="E109" t="s">
        <v>142</v>
      </c>
      <c r="F109" t="s">
        <v>136</v>
      </c>
      <c r="G109" t="s">
        <v>113</v>
      </c>
      <c r="J109" t="s">
        <v>150</v>
      </c>
      <c r="K109">
        <v>0</v>
      </c>
      <c r="L109">
        <v>0</v>
      </c>
      <c r="M109">
        <v>0</v>
      </c>
      <c r="N109">
        <v>1</v>
      </c>
      <c r="O109">
        <v>0</v>
      </c>
      <c r="P109">
        <v>0</v>
      </c>
      <c r="Q109">
        <v>0</v>
      </c>
      <c r="R109">
        <v>1</v>
      </c>
      <c r="X109" t="s">
        <v>368</v>
      </c>
      <c r="Y109">
        <v>0</v>
      </c>
      <c r="Z109">
        <v>1</v>
      </c>
      <c r="AA109">
        <v>0</v>
      </c>
      <c r="AB109">
        <v>0</v>
      </c>
      <c r="AC109">
        <v>0</v>
      </c>
      <c r="AD109">
        <v>0</v>
      </c>
      <c r="AE109">
        <v>0</v>
      </c>
      <c r="AG109" t="s">
        <v>124</v>
      </c>
      <c r="AH109" t="s">
        <v>121</v>
      </c>
      <c r="AI109">
        <v>0</v>
      </c>
      <c r="AJ109">
        <v>0</v>
      </c>
      <c r="AK109">
        <v>1</v>
      </c>
      <c r="AL109">
        <v>0</v>
      </c>
      <c r="AM109">
        <v>0</v>
      </c>
      <c r="AN109">
        <v>0</v>
      </c>
      <c r="AO109">
        <v>0</v>
      </c>
      <c r="AP109">
        <v>0</v>
      </c>
      <c r="AQ109" t="s">
        <v>287</v>
      </c>
      <c r="BA109" t="s">
        <v>106</v>
      </c>
      <c r="BB109" t="e">
        <f ca="1">- Useful but _xludf.not as good as a regular degree</f>
        <v>#NAME?</v>
      </c>
      <c r="BD109" t="e">
        <f ca="1">- I am _xludf.not interested in vocational education</f>
        <v>#NAME?</v>
      </c>
      <c r="BE109">
        <v>1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N109" t="s">
        <v>106</v>
      </c>
      <c r="BQ109" t="e">
        <f ca="1">- No internet connection / computer - Cannot afford the courses</f>
        <v>#NAME?</v>
      </c>
      <c r="BR109">
        <v>0</v>
      </c>
      <c r="BS109">
        <v>0</v>
      </c>
      <c r="BT109">
        <v>1</v>
      </c>
      <c r="BU109">
        <v>0</v>
      </c>
      <c r="BV109">
        <v>1</v>
      </c>
      <c r="BW109">
        <v>0</v>
      </c>
      <c r="BX109" t="s">
        <v>243</v>
      </c>
      <c r="BY109" t="e">
        <f ca="1">- Useful but _xludf.not as good as going to university</f>
        <v>#NAME?</v>
      </c>
      <c r="BZ109">
        <v>1</v>
      </c>
      <c r="CA109">
        <v>0</v>
      </c>
      <c r="CB109">
        <v>0</v>
      </c>
      <c r="CC109">
        <v>0</v>
      </c>
      <c r="CD109">
        <v>0</v>
      </c>
      <c r="CE109" t="e">
        <f ca="1">- Friends</f>
        <v>#NAME?</v>
      </c>
      <c r="CF109">
        <v>1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N109" t="s">
        <v>108</v>
      </c>
      <c r="CO109" t="s">
        <v>109</v>
      </c>
      <c r="CP109" t="s">
        <v>110</v>
      </c>
      <c r="CQ109">
        <v>3236645</v>
      </c>
      <c r="CR109" s="1" t="s">
        <v>473</v>
      </c>
      <c r="CS109" t="s">
        <v>474</v>
      </c>
      <c r="CT109">
        <v>108</v>
      </c>
    </row>
    <row r="110" spans="1:98">
      <c r="A110">
        <v>109</v>
      </c>
      <c r="B110" t="s">
        <v>97</v>
      </c>
      <c r="C110">
        <v>25</v>
      </c>
      <c r="D110" t="s">
        <v>148</v>
      </c>
      <c r="E110" t="s">
        <v>142</v>
      </c>
      <c r="F110" t="s">
        <v>100</v>
      </c>
      <c r="G110" t="s">
        <v>113</v>
      </c>
      <c r="J110" t="s">
        <v>114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1</v>
      </c>
      <c r="Q110">
        <v>0</v>
      </c>
      <c r="R110">
        <v>0</v>
      </c>
      <c r="X110" t="s">
        <v>115</v>
      </c>
      <c r="Y110">
        <v>0</v>
      </c>
      <c r="Z110">
        <v>0</v>
      </c>
      <c r="AA110">
        <v>0</v>
      </c>
      <c r="AB110">
        <v>1</v>
      </c>
      <c r="AC110">
        <v>0</v>
      </c>
      <c r="AD110">
        <v>0</v>
      </c>
      <c r="AE110">
        <v>0</v>
      </c>
      <c r="AG110" t="s">
        <v>124</v>
      </c>
      <c r="AH110" t="s">
        <v>105</v>
      </c>
      <c r="AI110">
        <v>0</v>
      </c>
      <c r="AJ110">
        <v>1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BA110" t="s">
        <v>106</v>
      </c>
      <c r="BB110" t="e">
        <f ca="1">- Useful but _xludf.not as good as a regular degree</f>
        <v>#NAME?</v>
      </c>
      <c r="BD110" t="e">
        <f ca="1">- Tourism / Restaurant _xludf.and hotel Management</f>
        <v>#NAME?</v>
      </c>
      <c r="BE110">
        <v>0</v>
      </c>
      <c r="BF110">
        <v>0</v>
      </c>
      <c r="BG110">
        <v>0</v>
      </c>
      <c r="BH110">
        <v>1</v>
      </c>
      <c r="BI110">
        <v>0</v>
      </c>
      <c r="BJ110">
        <v>0</v>
      </c>
      <c r="BK110">
        <v>0</v>
      </c>
      <c r="BL110">
        <v>0</v>
      </c>
      <c r="BN110" t="s">
        <v>106</v>
      </c>
      <c r="BQ110" t="e">
        <f ca="1">- No internet connection / computer - Cannot afford the courses</f>
        <v>#NAME?</v>
      </c>
      <c r="BR110">
        <v>0</v>
      </c>
      <c r="BS110">
        <v>0</v>
      </c>
      <c r="BT110">
        <v>1</v>
      </c>
      <c r="BU110">
        <v>0</v>
      </c>
      <c r="BV110">
        <v>1</v>
      </c>
      <c r="BW110">
        <v>0</v>
      </c>
      <c r="BX110" t="s">
        <v>107</v>
      </c>
      <c r="BY110" t="e">
        <f ca="1">- Very Useful, as good as a regular degree</f>
        <v>#NAME?</v>
      </c>
      <c r="BZ110">
        <v>0</v>
      </c>
      <c r="CA110">
        <v>0</v>
      </c>
      <c r="CB110">
        <v>1</v>
      </c>
      <c r="CC110">
        <v>0</v>
      </c>
      <c r="CD110">
        <v>0</v>
      </c>
      <c r="CE110" t="e">
        <f ca="1">- Facebook groups/pages</f>
        <v>#NAME?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1</v>
      </c>
      <c r="CL110">
        <v>0</v>
      </c>
      <c r="CN110" t="s">
        <v>108</v>
      </c>
      <c r="CO110" t="s">
        <v>109</v>
      </c>
      <c r="CP110" t="s">
        <v>110</v>
      </c>
      <c r="CQ110">
        <v>3236642</v>
      </c>
      <c r="CR110" t="s">
        <v>475</v>
      </c>
      <c r="CS110" t="s">
        <v>476</v>
      </c>
      <c r="CT110">
        <v>109</v>
      </c>
    </row>
    <row r="111" spans="1:98">
      <c r="A111">
        <v>110</v>
      </c>
      <c r="B111" t="s">
        <v>97</v>
      </c>
      <c r="C111">
        <v>18</v>
      </c>
      <c r="D111" t="s">
        <v>98</v>
      </c>
      <c r="E111" t="s">
        <v>142</v>
      </c>
      <c r="F111" t="s">
        <v>120</v>
      </c>
      <c r="G111" t="s">
        <v>113</v>
      </c>
      <c r="J111" t="s">
        <v>103</v>
      </c>
      <c r="K111">
        <v>0</v>
      </c>
      <c r="L111">
        <v>0</v>
      </c>
      <c r="M111">
        <v>0</v>
      </c>
      <c r="N111">
        <v>1</v>
      </c>
      <c r="O111">
        <v>0</v>
      </c>
      <c r="P111">
        <v>0</v>
      </c>
      <c r="Q111">
        <v>0</v>
      </c>
      <c r="R111">
        <v>0</v>
      </c>
      <c r="X111" t="s">
        <v>123</v>
      </c>
      <c r="Y111">
        <v>0</v>
      </c>
      <c r="Z111">
        <v>1</v>
      </c>
      <c r="AA111">
        <v>0</v>
      </c>
      <c r="AB111">
        <v>1</v>
      </c>
      <c r="AC111">
        <v>0</v>
      </c>
      <c r="AD111">
        <v>0</v>
      </c>
      <c r="AE111">
        <v>0</v>
      </c>
      <c r="AG111" t="s">
        <v>124</v>
      </c>
      <c r="AH111" t="s">
        <v>121</v>
      </c>
      <c r="AI111">
        <v>0</v>
      </c>
      <c r="AJ111">
        <v>0</v>
      </c>
      <c r="AK111">
        <v>1</v>
      </c>
      <c r="AL111">
        <v>0</v>
      </c>
      <c r="AM111">
        <v>0</v>
      </c>
      <c r="AN111">
        <v>0</v>
      </c>
      <c r="AO111">
        <v>0</v>
      </c>
      <c r="AP111">
        <v>0</v>
      </c>
      <c r="AQ111" t="s">
        <v>406</v>
      </c>
      <c r="BA111" t="s">
        <v>106</v>
      </c>
      <c r="BB111" t="e">
        <f ca="1">- Useful but _xludf.not as good as a regular degree</f>
        <v>#NAME?</v>
      </c>
      <c r="BD111" t="s">
        <v>477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1</v>
      </c>
      <c r="BN111" t="s">
        <v>106</v>
      </c>
      <c r="BQ111" t="e">
        <f ca="1">- Cannot afford the courses</f>
        <v>#NAME?</v>
      </c>
      <c r="BR111">
        <v>0</v>
      </c>
      <c r="BS111">
        <v>0</v>
      </c>
      <c r="BT111">
        <v>0</v>
      </c>
      <c r="BU111">
        <v>0</v>
      </c>
      <c r="BV111">
        <v>1</v>
      </c>
      <c r="BW111">
        <v>0</v>
      </c>
      <c r="BX111" t="s">
        <v>107</v>
      </c>
      <c r="BY111" t="e">
        <f ca="1">- Useful but _xludf.not as good as going to university</f>
        <v>#NAME?</v>
      </c>
      <c r="BZ111">
        <v>1</v>
      </c>
      <c r="CA111">
        <v>0</v>
      </c>
      <c r="CB111">
        <v>0</v>
      </c>
      <c r="CC111">
        <v>0</v>
      </c>
      <c r="CD111">
        <v>0</v>
      </c>
      <c r="CE111" t="e">
        <f ca="1">- Facebook groups/pages</f>
        <v>#NAME?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1</v>
      </c>
      <c r="CL111">
        <v>0</v>
      </c>
      <c r="CN111" t="s">
        <v>108</v>
      </c>
      <c r="CO111" t="s">
        <v>109</v>
      </c>
      <c r="CP111" t="s">
        <v>110</v>
      </c>
      <c r="CQ111">
        <v>3236637</v>
      </c>
      <c r="CR111" t="s">
        <v>478</v>
      </c>
      <c r="CS111" t="s">
        <v>479</v>
      </c>
      <c r="CT111">
        <v>110</v>
      </c>
    </row>
    <row r="112" spans="1:98">
      <c r="A112">
        <v>111</v>
      </c>
      <c r="B112" t="s">
        <v>97</v>
      </c>
      <c r="C112">
        <v>21</v>
      </c>
      <c r="D112" t="s">
        <v>98</v>
      </c>
      <c r="E112" t="s">
        <v>142</v>
      </c>
      <c r="F112" t="s">
        <v>120</v>
      </c>
      <c r="G112" t="s">
        <v>113</v>
      </c>
      <c r="J112" t="s">
        <v>180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</v>
      </c>
      <c r="X112" t="s">
        <v>123</v>
      </c>
      <c r="Y112">
        <v>0</v>
      </c>
      <c r="Z112">
        <v>1</v>
      </c>
      <c r="AA112">
        <v>0</v>
      </c>
      <c r="AB112">
        <v>1</v>
      </c>
      <c r="AC112">
        <v>0</v>
      </c>
      <c r="AD112">
        <v>0</v>
      </c>
      <c r="AE112">
        <v>0</v>
      </c>
      <c r="AG112" t="s">
        <v>124</v>
      </c>
      <c r="AH112" t="s">
        <v>121</v>
      </c>
      <c r="AI112">
        <v>0</v>
      </c>
      <c r="AJ112">
        <v>0</v>
      </c>
      <c r="AK112">
        <v>1</v>
      </c>
      <c r="AL112">
        <v>0</v>
      </c>
      <c r="AM112">
        <v>0</v>
      </c>
      <c r="AN112">
        <v>0</v>
      </c>
      <c r="AO112">
        <v>0</v>
      </c>
      <c r="AP112">
        <v>0</v>
      </c>
      <c r="AQ112" t="s">
        <v>406</v>
      </c>
      <c r="BA112" t="s">
        <v>106</v>
      </c>
      <c r="BB112" t="e">
        <f ca="1">- Useful but _xludf.not as good as a regular degree</f>
        <v>#NAME?</v>
      </c>
      <c r="BD112" t="e">
        <f ca="1">- Nursing / medical care</f>
        <v>#NAME?</v>
      </c>
      <c r="BE112">
        <v>0</v>
      </c>
      <c r="BF112">
        <v>0</v>
      </c>
      <c r="BG112">
        <v>0</v>
      </c>
      <c r="BH112">
        <v>0</v>
      </c>
      <c r="BI112">
        <v>1</v>
      </c>
      <c r="BJ112">
        <v>0</v>
      </c>
      <c r="BK112">
        <v>0</v>
      </c>
      <c r="BL112">
        <v>0</v>
      </c>
      <c r="BN112" t="s">
        <v>106</v>
      </c>
      <c r="BQ112" t="e">
        <f ca="1">- Cannot afford the courses</f>
        <v>#NAME?</v>
      </c>
      <c r="BR112">
        <v>0</v>
      </c>
      <c r="BS112">
        <v>0</v>
      </c>
      <c r="BT112">
        <v>0</v>
      </c>
      <c r="BU112">
        <v>0</v>
      </c>
      <c r="BV112">
        <v>1</v>
      </c>
      <c r="BW112">
        <v>0</v>
      </c>
      <c r="BX112" t="s">
        <v>107</v>
      </c>
      <c r="BY112" t="e">
        <f ca="1">- Useful but _xludf.not as good as going to university</f>
        <v>#NAME?</v>
      </c>
      <c r="BZ112">
        <v>1</v>
      </c>
      <c r="CA112">
        <v>0</v>
      </c>
      <c r="CB112">
        <v>0</v>
      </c>
      <c r="CC112">
        <v>0</v>
      </c>
      <c r="CD112">
        <v>0</v>
      </c>
      <c r="CE112" t="s">
        <v>121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1</v>
      </c>
      <c r="CN112" t="s">
        <v>108</v>
      </c>
      <c r="CO112" t="s">
        <v>109</v>
      </c>
      <c r="CP112" t="s">
        <v>110</v>
      </c>
      <c r="CQ112">
        <v>3236632</v>
      </c>
      <c r="CR112" t="s">
        <v>480</v>
      </c>
      <c r="CS112" t="s">
        <v>481</v>
      </c>
      <c r="CT112">
        <v>111</v>
      </c>
    </row>
    <row r="113" spans="1:98">
      <c r="A113">
        <v>112</v>
      </c>
      <c r="B113" t="s">
        <v>97</v>
      </c>
      <c r="C113">
        <v>19</v>
      </c>
      <c r="D113" t="s">
        <v>98</v>
      </c>
      <c r="E113" t="s">
        <v>99</v>
      </c>
      <c r="F113" t="s">
        <v>149</v>
      </c>
      <c r="G113" t="s">
        <v>175</v>
      </c>
      <c r="J113" t="s">
        <v>162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1</v>
      </c>
      <c r="R113">
        <v>0</v>
      </c>
      <c r="X113" t="s">
        <v>183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1</v>
      </c>
      <c r="AF113" t="s">
        <v>452</v>
      </c>
      <c r="AG113" t="s">
        <v>185</v>
      </c>
      <c r="AH113" t="s">
        <v>105</v>
      </c>
      <c r="AI113">
        <v>0</v>
      </c>
      <c r="AJ113">
        <v>1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BA113" t="s">
        <v>106</v>
      </c>
      <c r="BB113" t="e">
        <f ca="1">- Very Useful _xludf.and provides a job opportunity _xludf.right away.</f>
        <v>#NAME?</v>
      </c>
      <c r="BD113" t="e">
        <f ca="1">- Construction (builder, carpenter, electrician, blacksmith)</f>
        <v>#NAME?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1</v>
      </c>
      <c r="BK113">
        <v>0</v>
      </c>
      <c r="BL113">
        <v>0</v>
      </c>
      <c r="BN113" t="s">
        <v>106</v>
      </c>
      <c r="BQ113" t="e">
        <f ca="1">- Cannot afford the courses</f>
        <v>#NAME?</v>
      </c>
      <c r="BR113">
        <v>0</v>
      </c>
      <c r="BS113">
        <v>0</v>
      </c>
      <c r="BT113">
        <v>0</v>
      </c>
      <c r="BU113">
        <v>0</v>
      </c>
      <c r="BV113">
        <v>1</v>
      </c>
      <c r="BW113">
        <v>0</v>
      </c>
      <c r="BX113" t="s">
        <v>107</v>
      </c>
      <c r="BY113" t="e">
        <f ca="1">- Useful but _xludf.not as good as going to university</f>
        <v>#NAME?</v>
      </c>
      <c r="BZ113">
        <v>1</v>
      </c>
      <c r="CA113">
        <v>0</v>
      </c>
      <c r="CB113">
        <v>0</v>
      </c>
      <c r="CC113">
        <v>0</v>
      </c>
      <c r="CD113">
        <v>0</v>
      </c>
      <c r="CE113" t="e">
        <f ca="1">- Facebook groups/pages  - Friends</f>
        <v>#NAME?</v>
      </c>
      <c r="CF113">
        <v>1</v>
      </c>
      <c r="CG113">
        <v>0</v>
      </c>
      <c r="CH113">
        <v>0</v>
      </c>
      <c r="CI113">
        <v>0</v>
      </c>
      <c r="CJ113">
        <v>0</v>
      </c>
      <c r="CK113">
        <v>1</v>
      </c>
      <c r="CL113">
        <v>0</v>
      </c>
      <c r="CN113" t="s">
        <v>108</v>
      </c>
      <c r="CO113" t="s">
        <v>109</v>
      </c>
      <c r="CP113" t="s">
        <v>110</v>
      </c>
      <c r="CQ113">
        <v>3236629</v>
      </c>
      <c r="CR113" t="s">
        <v>482</v>
      </c>
      <c r="CS113" t="s">
        <v>483</v>
      </c>
      <c r="CT113">
        <v>112</v>
      </c>
    </row>
    <row r="114" spans="1:98">
      <c r="A114">
        <v>113</v>
      </c>
      <c r="B114" t="s">
        <v>97</v>
      </c>
      <c r="C114">
        <v>22</v>
      </c>
      <c r="D114" t="s">
        <v>98</v>
      </c>
      <c r="E114" t="s">
        <v>211</v>
      </c>
      <c r="F114" t="s">
        <v>100</v>
      </c>
      <c r="G114" t="s">
        <v>113</v>
      </c>
      <c r="J114" t="s">
        <v>137</v>
      </c>
      <c r="K114">
        <v>0</v>
      </c>
      <c r="L114">
        <v>0</v>
      </c>
      <c r="M114">
        <v>0</v>
      </c>
      <c r="N114">
        <v>1</v>
      </c>
      <c r="O114">
        <v>0</v>
      </c>
      <c r="P114">
        <v>1</v>
      </c>
      <c r="Q114">
        <v>0</v>
      </c>
      <c r="R114">
        <v>0</v>
      </c>
      <c r="X114" t="s">
        <v>159</v>
      </c>
      <c r="Y114">
        <v>1</v>
      </c>
      <c r="Z114">
        <v>0</v>
      </c>
      <c r="AA114">
        <v>0</v>
      </c>
      <c r="AB114">
        <v>1</v>
      </c>
      <c r="AC114">
        <v>0</v>
      </c>
      <c r="AD114">
        <v>0</v>
      </c>
      <c r="AE114">
        <v>0</v>
      </c>
      <c r="AG114" t="s">
        <v>124</v>
      </c>
      <c r="AH114" t="s">
        <v>125</v>
      </c>
      <c r="AI114">
        <v>1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R114" t="s">
        <v>127</v>
      </c>
      <c r="AS114" t="e">
        <f ca="1">- Cannot contact public servants _xludf.or Teachers</f>
        <v>#NAME?</v>
      </c>
      <c r="AT114">
        <v>0</v>
      </c>
      <c r="AU114">
        <v>0</v>
      </c>
      <c r="AV114">
        <v>1</v>
      </c>
      <c r="AW114">
        <v>0</v>
      </c>
      <c r="AX114">
        <v>0</v>
      </c>
      <c r="AY114">
        <v>0</v>
      </c>
      <c r="BA114" t="s">
        <v>106</v>
      </c>
      <c r="BB114" t="e">
        <f ca="1">- Very Useful _xludf.and provides a job opportunity _xludf.right away.</f>
        <v>#NAME?</v>
      </c>
      <c r="BD114" t="e">
        <f ca="1">- Construction (builder, carpenter, electrician, blacksmith) - Mechanics _xludf.and machinery</f>
        <v>#NAME?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1</v>
      </c>
      <c r="BK114">
        <v>1</v>
      </c>
      <c r="BL114">
        <v>0</v>
      </c>
      <c r="BN114" t="s">
        <v>106</v>
      </c>
      <c r="BQ114" t="e">
        <f ca="1">- Cannot afford the courses</f>
        <v>#NAME?</v>
      </c>
      <c r="BR114">
        <v>0</v>
      </c>
      <c r="BS114">
        <v>0</v>
      </c>
      <c r="BT114">
        <v>0</v>
      </c>
      <c r="BU114">
        <v>0</v>
      </c>
      <c r="BV114">
        <v>1</v>
      </c>
      <c r="BW114">
        <v>0</v>
      </c>
      <c r="BX114" t="s">
        <v>107</v>
      </c>
      <c r="BY114" t="e">
        <f ca="1">- Useful but _xludf.not as good as going to university</f>
        <v>#NAME?</v>
      </c>
      <c r="BZ114">
        <v>1</v>
      </c>
      <c r="CA114">
        <v>0</v>
      </c>
      <c r="CB114">
        <v>0</v>
      </c>
      <c r="CC114">
        <v>0</v>
      </c>
      <c r="CD114">
        <v>0</v>
      </c>
      <c r="CE114" t="e">
        <f ca="1">- Facebook groups/pages</f>
        <v>#NAME?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1</v>
      </c>
      <c r="CL114">
        <v>0</v>
      </c>
      <c r="CN114" t="s">
        <v>108</v>
      </c>
      <c r="CO114" t="s">
        <v>109</v>
      </c>
      <c r="CP114" t="s">
        <v>110</v>
      </c>
      <c r="CQ114">
        <v>3236609</v>
      </c>
      <c r="CR114" t="s">
        <v>484</v>
      </c>
      <c r="CS114" t="s">
        <v>485</v>
      </c>
      <c r="CT114">
        <v>113</v>
      </c>
    </row>
    <row r="115" spans="1:98">
      <c r="A115">
        <v>114</v>
      </c>
      <c r="B115" t="s">
        <v>97</v>
      </c>
      <c r="C115">
        <v>19</v>
      </c>
      <c r="D115" t="s">
        <v>98</v>
      </c>
      <c r="E115" t="s">
        <v>142</v>
      </c>
      <c r="F115" t="s">
        <v>120</v>
      </c>
      <c r="G115" t="s">
        <v>113</v>
      </c>
      <c r="J115" t="s">
        <v>114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1</v>
      </c>
      <c r="Q115">
        <v>0</v>
      </c>
      <c r="R115">
        <v>0</v>
      </c>
      <c r="X115" t="s">
        <v>123</v>
      </c>
      <c r="Y115">
        <v>0</v>
      </c>
      <c r="Z115">
        <v>1</v>
      </c>
      <c r="AA115">
        <v>0</v>
      </c>
      <c r="AB115">
        <v>1</v>
      </c>
      <c r="AC115">
        <v>0</v>
      </c>
      <c r="AD115">
        <v>0</v>
      </c>
      <c r="AE115">
        <v>0</v>
      </c>
      <c r="AG115" t="s">
        <v>124</v>
      </c>
      <c r="AH115" t="s">
        <v>121</v>
      </c>
      <c r="AI115">
        <v>0</v>
      </c>
      <c r="AJ115">
        <v>0</v>
      </c>
      <c r="AK115">
        <v>1</v>
      </c>
      <c r="AL115">
        <v>0</v>
      </c>
      <c r="AM115">
        <v>0</v>
      </c>
      <c r="AN115">
        <v>0</v>
      </c>
      <c r="AO115">
        <v>0</v>
      </c>
      <c r="AP115">
        <v>0</v>
      </c>
      <c r="AQ115" t="s">
        <v>406</v>
      </c>
      <c r="BA115" t="s">
        <v>106</v>
      </c>
      <c r="BB115" t="e">
        <f ca="1">- Very Useful _xludf.and provides a job opportunity _xludf.right away.</f>
        <v>#NAME?</v>
      </c>
      <c r="BD115" t="e">
        <f ca="1">- Construction (builder, carpenter, electrician, blacksmith) - Mechanics _xludf.and machinery</f>
        <v>#NAME?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1</v>
      </c>
      <c r="BK115">
        <v>1</v>
      </c>
      <c r="BL115">
        <v>0</v>
      </c>
      <c r="BN115" t="s">
        <v>106</v>
      </c>
      <c r="BQ115" t="e">
        <f ca="1">- Cannot afford the courses</f>
        <v>#NAME?</v>
      </c>
      <c r="BR115">
        <v>0</v>
      </c>
      <c r="BS115">
        <v>0</v>
      </c>
      <c r="BT115">
        <v>0</v>
      </c>
      <c r="BU115">
        <v>0</v>
      </c>
      <c r="BV115">
        <v>1</v>
      </c>
      <c r="BW115">
        <v>0</v>
      </c>
      <c r="BX115" t="s">
        <v>107</v>
      </c>
      <c r="BY115" t="e">
        <f ca="1">- Useful but _xludf.not as good as going to university</f>
        <v>#NAME?</v>
      </c>
      <c r="BZ115">
        <v>1</v>
      </c>
      <c r="CA115">
        <v>0</v>
      </c>
      <c r="CB115">
        <v>0</v>
      </c>
      <c r="CC115">
        <v>0</v>
      </c>
      <c r="CD115">
        <v>0</v>
      </c>
      <c r="CE115" t="s">
        <v>121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1</v>
      </c>
      <c r="CN115" t="s">
        <v>108</v>
      </c>
      <c r="CO115" t="s">
        <v>109</v>
      </c>
      <c r="CP115" t="s">
        <v>110</v>
      </c>
      <c r="CQ115">
        <v>3236593</v>
      </c>
      <c r="CR115" t="s">
        <v>486</v>
      </c>
      <c r="CS115" t="s">
        <v>487</v>
      </c>
      <c r="CT115">
        <v>114</v>
      </c>
    </row>
    <row r="116" spans="1:98">
      <c r="A116">
        <v>115</v>
      </c>
      <c r="B116" t="s">
        <v>97</v>
      </c>
      <c r="C116">
        <v>25</v>
      </c>
      <c r="D116" t="s">
        <v>98</v>
      </c>
      <c r="E116" t="s">
        <v>179</v>
      </c>
      <c r="F116" t="s">
        <v>149</v>
      </c>
      <c r="G116" t="s">
        <v>113</v>
      </c>
      <c r="J116" t="s">
        <v>103</v>
      </c>
      <c r="K116">
        <v>0</v>
      </c>
      <c r="L116">
        <v>0</v>
      </c>
      <c r="M116">
        <v>0</v>
      </c>
      <c r="N116">
        <v>1</v>
      </c>
      <c r="O116">
        <v>0</v>
      </c>
      <c r="P116">
        <v>0</v>
      </c>
      <c r="Q116">
        <v>0</v>
      </c>
      <c r="R116">
        <v>0</v>
      </c>
      <c r="X116" t="s">
        <v>405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G116" t="s">
        <v>124</v>
      </c>
      <c r="AH116" t="s">
        <v>117</v>
      </c>
      <c r="AI116">
        <v>0</v>
      </c>
      <c r="AJ116">
        <v>1</v>
      </c>
      <c r="AK116">
        <v>0</v>
      </c>
      <c r="AL116">
        <v>0</v>
      </c>
      <c r="AM116">
        <v>1</v>
      </c>
      <c r="AN116">
        <v>0</v>
      </c>
      <c r="AO116">
        <v>0</v>
      </c>
      <c r="AP116">
        <v>0</v>
      </c>
      <c r="BA116" t="s">
        <v>106</v>
      </c>
      <c r="BB116" t="e">
        <f ca="1">- Useful but _xludf.not as good as a regular degree</f>
        <v>#NAME?</v>
      </c>
      <c r="BD116" t="e">
        <f ca="1">- Mechanics _xludf.and machinery- Tourism / Restaurant _xludf.and hotel Management</f>
        <v>#NAME?</v>
      </c>
      <c r="BE116">
        <v>0</v>
      </c>
      <c r="BF116">
        <v>0</v>
      </c>
      <c r="BG116">
        <v>0</v>
      </c>
      <c r="BH116">
        <v>1</v>
      </c>
      <c r="BI116">
        <v>0</v>
      </c>
      <c r="BJ116">
        <v>0</v>
      </c>
      <c r="BK116">
        <v>1</v>
      </c>
      <c r="BL116">
        <v>0</v>
      </c>
      <c r="BN116" t="s">
        <v>106</v>
      </c>
      <c r="BQ116" t="e">
        <f ca="1">- Cannot afford the courses</f>
        <v>#NAME?</v>
      </c>
      <c r="BR116">
        <v>0</v>
      </c>
      <c r="BS116">
        <v>0</v>
      </c>
      <c r="BT116">
        <v>0</v>
      </c>
      <c r="BU116">
        <v>0</v>
      </c>
      <c r="BV116">
        <v>1</v>
      </c>
      <c r="BW116">
        <v>0</v>
      </c>
      <c r="BX116" t="s">
        <v>243</v>
      </c>
      <c r="BY116" t="e">
        <f ca="1">- Useful but _xludf.not as good as going to university</f>
        <v>#NAME?</v>
      </c>
      <c r="BZ116">
        <v>1</v>
      </c>
      <c r="CA116">
        <v>0</v>
      </c>
      <c r="CB116">
        <v>0</v>
      </c>
      <c r="CC116">
        <v>0</v>
      </c>
      <c r="CD116">
        <v>0</v>
      </c>
      <c r="CE116" t="e">
        <f ca="1">- Facebook groups/pages DUBARAH</f>
        <v>#NAME?</v>
      </c>
      <c r="CF116">
        <v>0</v>
      </c>
      <c r="CG116">
        <v>1</v>
      </c>
      <c r="CH116">
        <v>0</v>
      </c>
      <c r="CI116">
        <v>0</v>
      </c>
      <c r="CJ116">
        <v>0</v>
      </c>
      <c r="CK116">
        <v>1</v>
      </c>
      <c r="CL116">
        <v>0</v>
      </c>
      <c r="CN116" t="s">
        <v>108</v>
      </c>
      <c r="CO116" t="s">
        <v>109</v>
      </c>
      <c r="CP116" t="s">
        <v>110</v>
      </c>
      <c r="CQ116">
        <v>3236580</v>
      </c>
      <c r="CR116" t="s">
        <v>488</v>
      </c>
      <c r="CS116" t="s">
        <v>489</v>
      </c>
      <c r="CT116">
        <v>115</v>
      </c>
    </row>
    <row r="117" spans="1:98">
      <c r="A117">
        <v>116</v>
      </c>
      <c r="B117" t="s">
        <v>97</v>
      </c>
      <c r="C117">
        <v>24</v>
      </c>
      <c r="D117" t="s">
        <v>98</v>
      </c>
      <c r="E117" t="s">
        <v>211</v>
      </c>
      <c r="F117" t="s">
        <v>149</v>
      </c>
      <c r="G117" t="s">
        <v>113</v>
      </c>
      <c r="J117" t="s">
        <v>121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T117" t="s">
        <v>490</v>
      </c>
      <c r="X117" t="s">
        <v>159</v>
      </c>
      <c r="Y117">
        <v>1</v>
      </c>
      <c r="Z117">
        <v>0</v>
      </c>
      <c r="AA117">
        <v>0</v>
      </c>
      <c r="AB117">
        <v>1</v>
      </c>
      <c r="AC117">
        <v>0</v>
      </c>
      <c r="AD117">
        <v>0</v>
      </c>
      <c r="AE117">
        <v>0</v>
      </c>
      <c r="AG117" t="s">
        <v>124</v>
      </c>
      <c r="AH117" t="s">
        <v>125</v>
      </c>
      <c r="AI117">
        <v>1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R117" t="s">
        <v>127</v>
      </c>
      <c r="AS117" t="e">
        <f ca="1">- Cannot contact public servants _xludf.or Teachers</f>
        <v>#NAME?</v>
      </c>
      <c r="AT117">
        <v>0</v>
      </c>
      <c r="AU117">
        <v>0</v>
      </c>
      <c r="AV117">
        <v>1</v>
      </c>
      <c r="AW117">
        <v>0</v>
      </c>
      <c r="AX117">
        <v>0</v>
      </c>
      <c r="AY117">
        <v>0</v>
      </c>
      <c r="BA117" t="s">
        <v>106</v>
      </c>
      <c r="BB117" t="e">
        <f ca="1">- Very Useful _xludf.and provides a job opportunity _xludf.right away.</f>
        <v>#NAME?</v>
      </c>
      <c r="BD117" t="e">
        <f ca="1">- Project Management / Accountancy</f>
        <v>#NAME?</v>
      </c>
      <c r="BE117">
        <v>0</v>
      </c>
      <c r="BF117">
        <v>0</v>
      </c>
      <c r="BG117">
        <v>1</v>
      </c>
      <c r="BH117">
        <v>0</v>
      </c>
      <c r="BI117">
        <v>0</v>
      </c>
      <c r="BJ117">
        <v>0</v>
      </c>
      <c r="BK117">
        <v>0</v>
      </c>
      <c r="BL117">
        <v>0</v>
      </c>
      <c r="BN117" t="s">
        <v>106</v>
      </c>
      <c r="BQ117" t="e">
        <f ca="1">- Cannot afford the courses</f>
        <v>#NAME?</v>
      </c>
      <c r="BR117">
        <v>0</v>
      </c>
      <c r="BS117">
        <v>0</v>
      </c>
      <c r="BT117">
        <v>0</v>
      </c>
      <c r="BU117">
        <v>0</v>
      </c>
      <c r="BV117">
        <v>1</v>
      </c>
      <c r="BW117">
        <v>0</v>
      </c>
      <c r="BX117" t="s">
        <v>107</v>
      </c>
      <c r="BY117" t="e">
        <f ca="1">- Useful but _xludf.not as good as going to university</f>
        <v>#NAME?</v>
      </c>
      <c r="BZ117">
        <v>1</v>
      </c>
      <c r="CA117">
        <v>0</v>
      </c>
      <c r="CB117">
        <v>0</v>
      </c>
      <c r="CC117">
        <v>0</v>
      </c>
      <c r="CD117">
        <v>0</v>
      </c>
      <c r="CE117" t="e">
        <f ca="1">- Facebook groups/pages DUBARAH</f>
        <v>#NAME?</v>
      </c>
      <c r="CF117">
        <v>0</v>
      </c>
      <c r="CG117">
        <v>1</v>
      </c>
      <c r="CH117">
        <v>0</v>
      </c>
      <c r="CI117">
        <v>0</v>
      </c>
      <c r="CJ117">
        <v>0</v>
      </c>
      <c r="CK117">
        <v>1</v>
      </c>
      <c r="CL117">
        <v>0</v>
      </c>
      <c r="CN117" t="s">
        <v>108</v>
      </c>
      <c r="CO117" t="s">
        <v>109</v>
      </c>
      <c r="CP117" t="s">
        <v>110</v>
      </c>
      <c r="CQ117">
        <v>3236577</v>
      </c>
      <c r="CR117" t="s">
        <v>491</v>
      </c>
      <c r="CS117" t="s">
        <v>492</v>
      </c>
      <c r="CT117">
        <v>116</v>
      </c>
    </row>
    <row r="118" spans="1:98">
      <c r="A118">
        <v>117</v>
      </c>
      <c r="B118" t="s">
        <v>97</v>
      </c>
      <c r="C118">
        <v>24</v>
      </c>
      <c r="D118" t="s">
        <v>98</v>
      </c>
      <c r="E118" t="s">
        <v>99</v>
      </c>
      <c r="F118" t="s">
        <v>136</v>
      </c>
      <c r="G118" t="s">
        <v>113</v>
      </c>
      <c r="J118" t="s">
        <v>180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1</v>
      </c>
      <c r="X118" t="s">
        <v>115</v>
      </c>
      <c r="Y118">
        <v>0</v>
      </c>
      <c r="Z118">
        <v>0</v>
      </c>
      <c r="AA118">
        <v>0</v>
      </c>
      <c r="AB118">
        <v>1</v>
      </c>
      <c r="AC118">
        <v>0</v>
      </c>
      <c r="AD118">
        <v>0</v>
      </c>
      <c r="AE118">
        <v>0</v>
      </c>
      <c r="AG118" t="s">
        <v>124</v>
      </c>
      <c r="AH118" t="s">
        <v>121</v>
      </c>
      <c r="AI118">
        <v>0</v>
      </c>
      <c r="AJ118">
        <v>0</v>
      </c>
      <c r="AK118">
        <v>1</v>
      </c>
      <c r="AL118">
        <v>0</v>
      </c>
      <c r="AM118">
        <v>0</v>
      </c>
      <c r="AN118">
        <v>0</v>
      </c>
      <c r="AO118">
        <v>0</v>
      </c>
      <c r="AP118">
        <v>0</v>
      </c>
      <c r="AQ118" t="s">
        <v>287</v>
      </c>
      <c r="BA118" t="s">
        <v>106</v>
      </c>
      <c r="BB118" t="e">
        <f ca="1">- Very Useful _xludf.and provides a job opportunity _xludf.right away.</f>
        <v>#NAME?</v>
      </c>
      <c r="BD118" t="e">
        <f ca="1">- Project Management / Accountancy</f>
        <v>#NAME?</v>
      </c>
      <c r="BE118">
        <v>0</v>
      </c>
      <c r="BF118">
        <v>0</v>
      </c>
      <c r="BG118">
        <v>1</v>
      </c>
      <c r="BH118">
        <v>0</v>
      </c>
      <c r="BI118">
        <v>0</v>
      </c>
      <c r="BJ118">
        <v>0</v>
      </c>
      <c r="BK118">
        <v>0</v>
      </c>
      <c r="BL118">
        <v>0</v>
      </c>
      <c r="BN118" t="s">
        <v>106</v>
      </c>
      <c r="BQ118" t="e">
        <f ca="1">- Cannot afford the courses</f>
        <v>#NAME?</v>
      </c>
      <c r="BR118">
        <v>0</v>
      </c>
      <c r="BS118">
        <v>0</v>
      </c>
      <c r="BT118">
        <v>0</v>
      </c>
      <c r="BU118">
        <v>0</v>
      </c>
      <c r="BV118">
        <v>1</v>
      </c>
      <c r="BW118">
        <v>0</v>
      </c>
      <c r="BX118" t="s">
        <v>107</v>
      </c>
      <c r="BY118" t="e">
        <f ca="1">- Useful but _xludf.not as good as going to university</f>
        <v>#NAME?</v>
      </c>
      <c r="BZ118">
        <v>1</v>
      </c>
      <c r="CA118">
        <v>0</v>
      </c>
      <c r="CB118">
        <v>0</v>
      </c>
      <c r="CC118">
        <v>0</v>
      </c>
      <c r="CD118">
        <v>0</v>
      </c>
      <c r="CE118" t="e">
        <f ca="1">- Friends - Teachers</f>
        <v>#NAME?</v>
      </c>
      <c r="CF118">
        <v>1</v>
      </c>
      <c r="CG118">
        <v>0</v>
      </c>
      <c r="CH118">
        <v>1</v>
      </c>
      <c r="CI118">
        <v>0</v>
      </c>
      <c r="CJ118">
        <v>0</v>
      </c>
      <c r="CK118">
        <v>0</v>
      </c>
      <c r="CL118">
        <v>0</v>
      </c>
      <c r="CN118" t="s">
        <v>108</v>
      </c>
      <c r="CO118" t="s">
        <v>109</v>
      </c>
      <c r="CP118" t="s">
        <v>110</v>
      </c>
      <c r="CQ118">
        <v>3236573</v>
      </c>
      <c r="CR118" t="s">
        <v>493</v>
      </c>
      <c r="CS118" t="s">
        <v>494</v>
      </c>
      <c r="CT118">
        <v>117</v>
      </c>
    </row>
    <row r="119" spans="1:98">
      <c r="A119">
        <v>118</v>
      </c>
      <c r="B119" t="s">
        <v>97</v>
      </c>
      <c r="C119">
        <v>23</v>
      </c>
      <c r="D119" t="s">
        <v>98</v>
      </c>
      <c r="E119" t="s">
        <v>142</v>
      </c>
      <c r="F119" t="s">
        <v>344</v>
      </c>
      <c r="G119" t="s">
        <v>113</v>
      </c>
      <c r="J119" t="s">
        <v>286</v>
      </c>
      <c r="K119">
        <v>0</v>
      </c>
      <c r="L119">
        <v>0</v>
      </c>
      <c r="M119">
        <v>0</v>
      </c>
      <c r="N119">
        <v>0</v>
      </c>
      <c r="O119">
        <v>1</v>
      </c>
      <c r="P119">
        <v>0</v>
      </c>
      <c r="Q119">
        <v>0</v>
      </c>
      <c r="R119">
        <v>0</v>
      </c>
      <c r="X119" t="s">
        <v>495</v>
      </c>
      <c r="Y119">
        <v>0</v>
      </c>
      <c r="Z119">
        <v>0</v>
      </c>
      <c r="AA119">
        <v>1</v>
      </c>
      <c r="AB119">
        <v>0</v>
      </c>
      <c r="AC119">
        <v>0</v>
      </c>
      <c r="AD119">
        <v>0</v>
      </c>
      <c r="AE119">
        <v>0</v>
      </c>
      <c r="AG119" t="s">
        <v>124</v>
      </c>
      <c r="AH119" t="s">
        <v>496</v>
      </c>
      <c r="AI119">
        <v>0</v>
      </c>
      <c r="AJ119">
        <v>1</v>
      </c>
      <c r="AK119">
        <v>0</v>
      </c>
      <c r="AL119">
        <v>1</v>
      </c>
      <c r="AM119">
        <v>0</v>
      </c>
      <c r="AN119">
        <v>1</v>
      </c>
      <c r="AO119">
        <v>1</v>
      </c>
      <c r="AP119">
        <v>1</v>
      </c>
      <c r="BA119" t="s">
        <v>106</v>
      </c>
      <c r="BB119" t="e">
        <f ca="1">- Very Useful _xludf.and provides a job opportunity _xludf.right away.</f>
        <v>#NAME?</v>
      </c>
      <c r="BD119" t="e">
        <f ca="1">- Tourism / Restaurant _xludf.and hotel Management</f>
        <v>#NAME?</v>
      </c>
      <c r="BE119">
        <v>0</v>
      </c>
      <c r="BF119">
        <v>0</v>
      </c>
      <c r="BG119">
        <v>0</v>
      </c>
      <c r="BH119">
        <v>1</v>
      </c>
      <c r="BI119">
        <v>0</v>
      </c>
      <c r="BJ119">
        <v>0</v>
      </c>
      <c r="BK119">
        <v>0</v>
      </c>
      <c r="BL119">
        <v>0</v>
      </c>
      <c r="BN119" t="s">
        <v>106</v>
      </c>
      <c r="BQ119" t="e">
        <f ca="1">- _xludf.not available in _xludf.Arabic</f>
        <v>#NAME?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1</v>
      </c>
      <c r="BX119" t="s">
        <v>243</v>
      </c>
      <c r="BY119" t="e">
        <f ca="1">- Useful but _xludf.not as good as going to university</f>
        <v>#NAME?</v>
      </c>
      <c r="BZ119">
        <v>1</v>
      </c>
      <c r="CA119">
        <v>0</v>
      </c>
      <c r="CB119">
        <v>0</v>
      </c>
      <c r="CC119">
        <v>0</v>
      </c>
      <c r="CD119">
        <v>0</v>
      </c>
      <c r="CE119" t="e">
        <f ca="1">- Facebook groups/pages</f>
        <v>#NAME?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1</v>
      </c>
      <c r="CL119">
        <v>0</v>
      </c>
      <c r="CN119" t="s">
        <v>108</v>
      </c>
      <c r="CO119" t="s">
        <v>109</v>
      </c>
      <c r="CP119" t="s">
        <v>110</v>
      </c>
      <c r="CQ119">
        <v>3236566</v>
      </c>
      <c r="CR119" t="s">
        <v>497</v>
      </c>
      <c r="CS119" t="s">
        <v>498</v>
      </c>
      <c r="CT119">
        <v>118</v>
      </c>
    </row>
    <row r="120" spans="1:98">
      <c r="A120">
        <v>119</v>
      </c>
      <c r="B120" t="s">
        <v>97</v>
      </c>
      <c r="C120">
        <v>24</v>
      </c>
      <c r="D120" t="s">
        <v>98</v>
      </c>
      <c r="E120" t="s">
        <v>142</v>
      </c>
      <c r="F120" t="s">
        <v>149</v>
      </c>
      <c r="G120" t="s">
        <v>113</v>
      </c>
      <c r="J120" t="s">
        <v>121</v>
      </c>
      <c r="K120">
        <v>1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T120" t="s">
        <v>462</v>
      </c>
      <c r="X120" t="s">
        <v>115</v>
      </c>
      <c r="Y120">
        <v>0</v>
      </c>
      <c r="Z120">
        <v>0</v>
      </c>
      <c r="AA120">
        <v>0</v>
      </c>
      <c r="AB120">
        <v>1</v>
      </c>
      <c r="AC120">
        <v>0</v>
      </c>
      <c r="AD120">
        <v>0</v>
      </c>
      <c r="AE120">
        <v>0</v>
      </c>
      <c r="AG120" t="s">
        <v>124</v>
      </c>
      <c r="AH120" t="s">
        <v>117</v>
      </c>
      <c r="AI120">
        <v>0</v>
      </c>
      <c r="AJ120">
        <v>1</v>
      </c>
      <c r="AK120">
        <v>0</v>
      </c>
      <c r="AL120">
        <v>0</v>
      </c>
      <c r="AM120">
        <v>1</v>
      </c>
      <c r="AN120">
        <v>0</v>
      </c>
      <c r="AO120">
        <v>0</v>
      </c>
      <c r="AP120">
        <v>0</v>
      </c>
      <c r="BA120" t="s">
        <v>106</v>
      </c>
      <c r="BB120" t="e">
        <f ca="1">- Very Useful _xludf.and provides a job opportunity _xludf.right away.</f>
        <v>#NAME?</v>
      </c>
      <c r="BD120" t="e">
        <f ca="1">- Project Management / Accountancy</f>
        <v>#NAME?</v>
      </c>
      <c r="BE120">
        <v>0</v>
      </c>
      <c r="BF120">
        <v>0</v>
      </c>
      <c r="BG120">
        <v>1</v>
      </c>
      <c r="BH120">
        <v>0</v>
      </c>
      <c r="BI120">
        <v>0</v>
      </c>
      <c r="BJ120">
        <v>0</v>
      </c>
      <c r="BK120">
        <v>0</v>
      </c>
      <c r="BL120">
        <v>0</v>
      </c>
      <c r="BN120" t="s">
        <v>106</v>
      </c>
      <c r="BQ120" t="e">
        <f ca="1">- Cannot afford the courses</f>
        <v>#NAME?</v>
      </c>
      <c r="BR120">
        <v>0</v>
      </c>
      <c r="BS120">
        <v>0</v>
      </c>
      <c r="BT120">
        <v>0</v>
      </c>
      <c r="BU120">
        <v>0</v>
      </c>
      <c r="BV120">
        <v>1</v>
      </c>
      <c r="BW120">
        <v>0</v>
      </c>
      <c r="BX120" t="s">
        <v>243</v>
      </c>
      <c r="BY120" t="e">
        <f ca="1">- Useful but _xludf.not as good as going to university</f>
        <v>#NAME?</v>
      </c>
      <c r="BZ120">
        <v>1</v>
      </c>
      <c r="CA120">
        <v>0</v>
      </c>
      <c r="CB120">
        <v>0</v>
      </c>
      <c r="CC120">
        <v>0</v>
      </c>
      <c r="CD120">
        <v>0</v>
      </c>
      <c r="CE120" t="e">
        <f ca="1">- Friends</f>
        <v>#NAME?</v>
      </c>
      <c r="CF120">
        <v>1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N120" t="s">
        <v>108</v>
      </c>
      <c r="CO120" t="s">
        <v>109</v>
      </c>
      <c r="CP120" t="s">
        <v>110</v>
      </c>
      <c r="CQ120">
        <v>3236563</v>
      </c>
      <c r="CR120" t="s">
        <v>499</v>
      </c>
      <c r="CS120" t="s">
        <v>500</v>
      </c>
      <c r="CT120">
        <v>119</v>
      </c>
    </row>
    <row r="121" spans="1:98">
      <c r="A121">
        <v>120</v>
      </c>
      <c r="B121" t="s">
        <v>97</v>
      </c>
      <c r="C121">
        <v>24</v>
      </c>
      <c r="D121" t="s">
        <v>98</v>
      </c>
      <c r="E121" t="s">
        <v>99</v>
      </c>
      <c r="F121" t="s">
        <v>149</v>
      </c>
      <c r="G121" t="s">
        <v>113</v>
      </c>
      <c r="J121" t="s">
        <v>103</v>
      </c>
      <c r="K121">
        <v>0</v>
      </c>
      <c r="L121">
        <v>0</v>
      </c>
      <c r="M121">
        <v>0</v>
      </c>
      <c r="N121">
        <v>1</v>
      </c>
      <c r="O121">
        <v>0</v>
      </c>
      <c r="P121">
        <v>0</v>
      </c>
      <c r="Q121">
        <v>0</v>
      </c>
      <c r="R121">
        <v>0</v>
      </c>
      <c r="X121" t="s">
        <v>115</v>
      </c>
      <c r="Y121">
        <v>0</v>
      </c>
      <c r="Z121">
        <v>0</v>
      </c>
      <c r="AA121">
        <v>0</v>
      </c>
      <c r="AB121">
        <v>1</v>
      </c>
      <c r="AC121">
        <v>0</v>
      </c>
      <c r="AD121">
        <v>0</v>
      </c>
      <c r="AE121">
        <v>0</v>
      </c>
      <c r="AG121" t="s">
        <v>124</v>
      </c>
      <c r="AH121" t="s">
        <v>117</v>
      </c>
      <c r="AI121">
        <v>0</v>
      </c>
      <c r="AJ121">
        <v>1</v>
      </c>
      <c r="AK121">
        <v>0</v>
      </c>
      <c r="AL121">
        <v>0</v>
      </c>
      <c r="AM121">
        <v>1</v>
      </c>
      <c r="AN121">
        <v>0</v>
      </c>
      <c r="AO121">
        <v>0</v>
      </c>
      <c r="AP121">
        <v>0</v>
      </c>
      <c r="BA121" t="s">
        <v>106</v>
      </c>
      <c r="BB121" t="e">
        <f ca="1">- Very Useful _xludf.and provides a job opportunity _xludf.right away.</f>
        <v>#NAME?</v>
      </c>
      <c r="BD121" t="e">
        <f ca="1">- Project Management / Accountancy</f>
        <v>#NAME?</v>
      </c>
      <c r="BE121">
        <v>0</v>
      </c>
      <c r="BF121">
        <v>0</v>
      </c>
      <c r="BG121">
        <v>1</v>
      </c>
      <c r="BH121">
        <v>0</v>
      </c>
      <c r="BI121">
        <v>0</v>
      </c>
      <c r="BJ121">
        <v>0</v>
      </c>
      <c r="BK121">
        <v>0</v>
      </c>
      <c r="BL121">
        <v>0</v>
      </c>
      <c r="BN121" t="s">
        <v>127</v>
      </c>
      <c r="BO121" t="s">
        <v>388</v>
      </c>
      <c r="BX121" t="s">
        <v>243</v>
      </c>
      <c r="BY121" t="e">
        <f ca="1">- Useful but _xludf.not as good as going to university</f>
        <v>#NAME?</v>
      </c>
      <c r="BZ121">
        <v>1</v>
      </c>
      <c r="CA121">
        <v>0</v>
      </c>
      <c r="CB121">
        <v>0</v>
      </c>
      <c r="CC121">
        <v>0</v>
      </c>
      <c r="CD121">
        <v>0</v>
      </c>
      <c r="CE121" t="e">
        <f ca="1">- Friends - Teachers</f>
        <v>#NAME?</v>
      </c>
      <c r="CF121">
        <v>1</v>
      </c>
      <c r="CG121">
        <v>0</v>
      </c>
      <c r="CH121">
        <v>1</v>
      </c>
      <c r="CI121">
        <v>0</v>
      </c>
      <c r="CJ121">
        <v>0</v>
      </c>
      <c r="CK121">
        <v>0</v>
      </c>
      <c r="CL121">
        <v>0</v>
      </c>
      <c r="CN121" t="s">
        <v>108</v>
      </c>
      <c r="CO121" t="s">
        <v>109</v>
      </c>
      <c r="CP121" t="s">
        <v>110</v>
      </c>
      <c r="CQ121">
        <v>3236567</v>
      </c>
      <c r="CR121" t="s">
        <v>501</v>
      </c>
      <c r="CS121" t="s">
        <v>502</v>
      </c>
      <c r="CT121">
        <v>120</v>
      </c>
    </row>
    <row r="122" spans="1:98">
      <c r="A122">
        <v>121</v>
      </c>
      <c r="B122" t="s">
        <v>97</v>
      </c>
      <c r="C122">
        <v>21</v>
      </c>
      <c r="D122" t="s">
        <v>98</v>
      </c>
      <c r="E122" t="s">
        <v>142</v>
      </c>
      <c r="F122" t="s">
        <v>120</v>
      </c>
      <c r="G122" t="s">
        <v>113</v>
      </c>
      <c r="J122" t="s">
        <v>121</v>
      </c>
      <c r="K122">
        <v>1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T122" t="s">
        <v>462</v>
      </c>
      <c r="X122" t="s">
        <v>503</v>
      </c>
      <c r="Y122">
        <v>0</v>
      </c>
      <c r="Z122">
        <v>1</v>
      </c>
      <c r="AA122">
        <v>0</v>
      </c>
      <c r="AB122">
        <v>0</v>
      </c>
      <c r="AC122">
        <v>0</v>
      </c>
      <c r="AD122">
        <v>0</v>
      </c>
      <c r="AE122">
        <v>1</v>
      </c>
      <c r="AF122" t="s">
        <v>282</v>
      </c>
      <c r="AG122" t="s">
        <v>124</v>
      </c>
      <c r="AH122" t="s">
        <v>121</v>
      </c>
      <c r="AI122">
        <v>0</v>
      </c>
      <c r="AJ122">
        <v>0</v>
      </c>
      <c r="AK122">
        <v>1</v>
      </c>
      <c r="AL122">
        <v>0</v>
      </c>
      <c r="AM122">
        <v>0</v>
      </c>
      <c r="AN122">
        <v>0</v>
      </c>
      <c r="AO122">
        <v>0</v>
      </c>
      <c r="AP122">
        <v>0</v>
      </c>
      <c r="AQ122" t="s">
        <v>406</v>
      </c>
      <c r="BA122" t="s">
        <v>106</v>
      </c>
      <c r="BB122" t="e">
        <f ca="1">- Very Useful _xludf.and provides a job opportunity _xludf.right away.</f>
        <v>#NAME?</v>
      </c>
      <c r="BD122" t="e">
        <f ca="1">- Construction (builder, carpenter, electrician, blacksmith)</f>
        <v>#NAME?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1</v>
      </c>
      <c r="BK122">
        <v>0</v>
      </c>
      <c r="BL122">
        <v>0</v>
      </c>
      <c r="BN122" t="s">
        <v>106</v>
      </c>
      <c r="BQ122" t="e">
        <f ca="1">- Cannot afford the courses</f>
        <v>#NAME?</v>
      </c>
      <c r="BR122">
        <v>0</v>
      </c>
      <c r="BS122">
        <v>0</v>
      </c>
      <c r="BT122">
        <v>0</v>
      </c>
      <c r="BU122">
        <v>0</v>
      </c>
      <c r="BV122">
        <v>1</v>
      </c>
      <c r="BW122">
        <v>0</v>
      </c>
      <c r="BX122" t="s">
        <v>243</v>
      </c>
      <c r="BY122" t="e">
        <f ca="1">- Useful but _xludf.not as good as going to university</f>
        <v>#NAME?</v>
      </c>
      <c r="BZ122">
        <v>1</v>
      </c>
      <c r="CA122">
        <v>0</v>
      </c>
      <c r="CB122">
        <v>0</v>
      </c>
      <c r="CC122">
        <v>0</v>
      </c>
      <c r="CD122">
        <v>0</v>
      </c>
      <c r="CE122" t="e">
        <f ca="1">- Friends</f>
        <v>#NAME?</v>
      </c>
      <c r="CF122">
        <v>1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N122" t="s">
        <v>108</v>
      </c>
      <c r="CO122" t="s">
        <v>109</v>
      </c>
      <c r="CP122" t="s">
        <v>110</v>
      </c>
      <c r="CQ122">
        <v>3236560</v>
      </c>
      <c r="CR122" t="s">
        <v>504</v>
      </c>
      <c r="CS122" t="s">
        <v>505</v>
      </c>
      <c r="CT122">
        <v>121</v>
      </c>
    </row>
    <row r="123" spans="1:98">
      <c r="A123">
        <v>122</v>
      </c>
      <c r="B123" t="s">
        <v>97</v>
      </c>
      <c r="C123">
        <v>21</v>
      </c>
      <c r="D123" t="s">
        <v>98</v>
      </c>
      <c r="E123" t="s">
        <v>142</v>
      </c>
      <c r="F123" t="s">
        <v>120</v>
      </c>
      <c r="G123" t="s">
        <v>113</v>
      </c>
      <c r="J123" t="s">
        <v>180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</v>
      </c>
      <c r="X123" t="s">
        <v>495</v>
      </c>
      <c r="Y123">
        <v>0</v>
      </c>
      <c r="Z123">
        <v>0</v>
      </c>
      <c r="AA123">
        <v>1</v>
      </c>
      <c r="AB123">
        <v>0</v>
      </c>
      <c r="AC123">
        <v>0</v>
      </c>
      <c r="AD123">
        <v>0</v>
      </c>
      <c r="AE123">
        <v>0</v>
      </c>
      <c r="AG123" t="s">
        <v>124</v>
      </c>
      <c r="AH123" t="s">
        <v>121</v>
      </c>
      <c r="AI123">
        <v>0</v>
      </c>
      <c r="AJ123">
        <v>0</v>
      </c>
      <c r="AK123">
        <v>1</v>
      </c>
      <c r="AL123">
        <v>0</v>
      </c>
      <c r="AM123">
        <v>0</v>
      </c>
      <c r="AN123">
        <v>0</v>
      </c>
      <c r="AO123">
        <v>0</v>
      </c>
      <c r="AP123">
        <v>0</v>
      </c>
      <c r="AQ123" t="s">
        <v>406</v>
      </c>
      <c r="BA123" t="s">
        <v>106</v>
      </c>
      <c r="BB123" t="e">
        <f ca="1">- Very Useful _xludf.and provides a job opportunity _xludf.right away.</f>
        <v>#NAME?</v>
      </c>
      <c r="BD123" t="e">
        <f ca="1">- Construction (builder, carpenter, electrician, blacksmith)</f>
        <v>#NAME?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1</v>
      </c>
      <c r="BK123">
        <v>0</v>
      </c>
      <c r="BL123">
        <v>0</v>
      </c>
      <c r="BN123" t="s">
        <v>106</v>
      </c>
      <c r="BQ123" t="e">
        <f ca="1">- Cannot afford the courses</f>
        <v>#NAME?</v>
      </c>
      <c r="BR123">
        <v>0</v>
      </c>
      <c r="BS123">
        <v>0</v>
      </c>
      <c r="BT123">
        <v>0</v>
      </c>
      <c r="BU123">
        <v>0</v>
      </c>
      <c r="BV123">
        <v>1</v>
      </c>
      <c r="BW123">
        <v>0</v>
      </c>
      <c r="BX123" t="s">
        <v>107</v>
      </c>
      <c r="BY123" t="e">
        <f ca="1">- _xludf.not worth the _xludf.time _xludf.or money spent on it</f>
        <v>#NAME?</v>
      </c>
      <c r="BZ123">
        <v>0</v>
      </c>
      <c r="CA123">
        <v>1</v>
      </c>
      <c r="CB123">
        <v>0</v>
      </c>
      <c r="CC123">
        <v>0</v>
      </c>
      <c r="CD123">
        <v>0</v>
      </c>
      <c r="CE123" t="e">
        <f ca="1">- Friends</f>
        <v>#NAME?</v>
      </c>
      <c r="CF123">
        <v>1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N123" t="s">
        <v>108</v>
      </c>
      <c r="CO123" t="s">
        <v>109</v>
      </c>
      <c r="CP123" t="s">
        <v>110</v>
      </c>
      <c r="CQ123">
        <v>3236558</v>
      </c>
      <c r="CR123" t="s">
        <v>506</v>
      </c>
      <c r="CS123" t="s">
        <v>507</v>
      </c>
      <c r="CT123">
        <v>122</v>
      </c>
    </row>
    <row r="124" spans="1:98">
      <c r="A124">
        <v>123</v>
      </c>
      <c r="B124" t="s">
        <v>97</v>
      </c>
      <c r="C124">
        <v>24</v>
      </c>
      <c r="D124" t="s">
        <v>98</v>
      </c>
      <c r="E124" t="s">
        <v>99</v>
      </c>
      <c r="F124" t="s">
        <v>120</v>
      </c>
      <c r="G124" t="s">
        <v>113</v>
      </c>
      <c r="J124" t="s">
        <v>162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1</v>
      </c>
      <c r="R124">
        <v>0</v>
      </c>
      <c r="X124" t="s">
        <v>123</v>
      </c>
      <c r="Y124">
        <v>0</v>
      </c>
      <c r="Z124">
        <v>1</v>
      </c>
      <c r="AA124">
        <v>0</v>
      </c>
      <c r="AB124">
        <v>1</v>
      </c>
      <c r="AC124">
        <v>0</v>
      </c>
      <c r="AD124">
        <v>0</v>
      </c>
      <c r="AE124">
        <v>0</v>
      </c>
      <c r="AG124" t="s">
        <v>124</v>
      </c>
      <c r="AH124" t="s">
        <v>121</v>
      </c>
      <c r="AI124">
        <v>0</v>
      </c>
      <c r="AJ124">
        <v>0</v>
      </c>
      <c r="AK124">
        <v>1</v>
      </c>
      <c r="AL124">
        <v>0</v>
      </c>
      <c r="AM124">
        <v>0</v>
      </c>
      <c r="AN124">
        <v>0</v>
      </c>
      <c r="AO124">
        <v>0</v>
      </c>
      <c r="AP124">
        <v>0</v>
      </c>
      <c r="AQ124" t="s">
        <v>406</v>
      </c>
      <c r="BA124" t="s">
        <v>106</v>
      </c>
      <c r="BB124" t="e">
        <f ca="1">- Useful but _xludf.not as good as a regular degree</f>
        <v>#NAME?</v>
      </c>
      <c r="BD124" t="e">
        <f ca="1">- Project Management / Accountancy</f>
        <v>#NAME?</v>
      </c>
      <c r="BE124">
        <v>0</v>
      </c>
      <c r="BF124">
        <v>0</v>
      </c>
      <c r="BG124">
        <v>1</v>
      </c>
      <c r="BH124">
        <v>0</v>
      </c>
      <c r="BI124">
        <v>0</v>
      </c>
      <c r="BJ124">
        <v>0</v>
      </c>
      <c r="BK124">
        <v>0</v>
      </c>
      <c r="BL124">
        <v>0</v>
      </c>
      <c r="BN124" t="s">
        <v>106</v>
      </c>
      <c r="BQ124" t="e">
        <f ca="1">- Cannot afford the courses</f>
        <v>#NAME?</v>
      </c>
      <c r="BR124">
        <v>0</v>
      </c>
      <c r="BS124">
        <v>0</v>
      </c>
      <c r="BT124">
        <v>0</v>
      </c>
      <c r="BU124">
        <v>0</v>
      </c>
      <c r="BV124">
        <v>1</v>
      </c>
      <c r="BW124">
        <v>0</v>
      </c>
      <c r="BX124" t="s">
        <v>107</v>
      </c>
      <c r="BY124" t="e">
        <f ca="1">- Useful but _xludf.not as good as going to university</f>
        <v>#NAME?</v>
      </c>
      <c r="BZ124">
        <v>1</v>
      </c>
      <c r="CA124">
        <v>0</v>
      </c>
      <c r="CB124">
        <v>0</v>
      </c>
      <c r="CC124">
        <v>0</v>
      </c>
      <c r="CD124">
        <v>0</v>
      </c>
      <c r="CE124" t="e">
        <f ca="1">- Facebook groups/pages</f>
        <v>#NAME?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1</v>
      </c>
      <c r="CL124">
        <v>0</v>
      </c>
      <c r="CN124" t="s">
        <v>108</v>
      </c>
      <c r="CO124" t="s">
        <v>109</v>
      </c>
      <c r="CP124" t="s">
        <v>110</v>
      </c>
      <c r="CQ124">
        <v>3236548</v>
      </c>
      <c r="CR124" t="s">
        <v>508</v>
      </c>
      <c r="CS124" t="s">
        <v>509</v>
      </c>
      <c r="CT124">
        <v>123</v>
      </c>
    </row>
    <row r="125" spans="1:98">
      <c r="A125">
        <v>124</v>
      </c>
      <c r="B125" t="s">
        <v>97</v>
      </c>
      <c r="C125">
        <v>26</v>
      </c>
      <c r="D125" t="s">
        <v>98</v>
      </c>
      <c r="E125" t="s">
        <v>99</v>
      </c>
      <c r="F125" t="s">
        <v>149</v>
      </c>
      <c r="G125" t="s">
        <v>113</v>
      </c>
      <c r="J125" t="s">
        <v>162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1</v>
      </c>
      <c r="R125">
        <v>0</v>
      </c>
      <c r="X125" t="s">
        <v>138</v>
      </c>
      <c r="Y125">
        <v>0</v>
      </c>
      <c r="Z125">
        <v>0</v>
      </c>
      <c r="AA125">
        <v>0</v>
      </c>
      <c r="AB125">
        <v>1</v>
      </c>
      <c r="AC125">
        <v>0</v>
      </c>
      <c r="AD125">
        <v>1</v>
      </c>
      <c r="AE125">
        <v>0</v>
      </c>
      <c r="AG125" t="s">
        <v>124</v>
      </c>
      <c r="AH125" t="s">
        <v>117</v>
      </c>
      <c r="AI125">
        <v>0</v>
      </c>
      <c r="AJ125">
        <v>1</v>
      </c>
      <c r="AK125">
        <v>0</v>
      </c>
      <c r="AL125">
        <v>0</v>
      </c>
      <c r="AM125">
        <v>1</v>
      </c>
      <c r="AN125">
        <v>0</v>
      </c>
      <c r="AO125">
        <v>0</v>
      </c>
      <c r="AP125">
        <v>0</v>
      </c>
      <c r="BA125" t="s">
        <v>106</v>
      </c>
      <c r="BB125" t="e">
        <f ca="1">- Useful but _xludf.not as good as a regular degree</f>
        <v>#NAME?</v>
      </c>
      <c r="BD125" t="e">
        <f ca="1">- Mechanics _xludf.and machinery</f>
        <v>#NAME?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1</v>
      </c>
      <c r="BL125">
        <v>0</v>
      </c>
      <c r="BN125" t="s">
        <v>106</v>
      </c>
      <c r="BQ125" t="e">
        <f ca="1">- Cannot afford the courses</f>
        <v>#NAME?</v>
      </c>
      <c r="BR125">
        <v>0</v>
      </c>
      <c r="BS125">
        <v>0</v>
      </c>
      <c r="BT125">
        <v>0</v>
      </c>
      <c r="BU125">
        <v>0</v>
      </c>
      <c r="BV125">
        <v>1</v>
      </c>
      <c r="BW125">
        <v>0</v>
      </c>
      <c r="BX125" t="s">
        <v>107</v>
      </c>
      <c r="BY125" t="e">
        <f ca="1">- Useful but _xludf.not as good as going to university</f>
        <v>#NAME?</v>
      </c>
      <c r="BZ125">
        <v>1</v>
      </c>
      <c r="CA125">
        <v>0</v>
      </c>
      <c r="CB125">
        <v>0</v>
      </c>
      <c r="CC125">
        <v>0</v>
      </c>
      <c r="CD125">
        <v>0</v>
      </c>
      <c r="CE125" t="e">
        <f ca="1">- Facebook groups/pages  - Twitter</f>
        <v>#NAME?</v>
      </c>
      <c r="CF125">
        <v>0</v>
      </c>
      <c r="CG125">
        <v>0</v>
      </c>
      <c r="CH125">
        <v>0</v>
      </c>
      <c r="CI125">
        <v>0</v>
      </c>
      <c r="CJ125">
        <v>1</v>
      </c>
      <c r="CK125">
        <v>1</v>
      </c>
      <c r="CL125">
        <v>0</v>
      </c>
      <c r="CN125" t="s">
        <v>108</v>
      </c>
      <c r="CO125" t="s">
        <v>109</v>
      </c>
      <c r="CP125" t="s">
        <v>110</v>
      </c>
      <c r="CQ125">
        <v>3236543</v>
      </c>
      <c r="CR125" t="s">
        <v>510</v>
      </c>
      <c r="CS125" t="s">
        <v>511</v>
      </c>
      <c r="CT125">
        <v>124</v>
      </c>
    </row>
    <row r="126" spans="1:98">
      <c r="A126">
        <v>125</v>
      </c>
      <c r="B126" t="s">
        <v>131</v>
      </c>
      <c r="C126">
        <v>23</v>
      </c>
      <c r="D126" t="s">
        <v>98</v>
      </c>
      <c r="E126" t="s">
        <v>99</v>
      </c>
      <c r="F126" t="s">
        <v>136</v>
      </c>
      <c r="G126" t="s">
        <v>113</v>
      </c>
      <c r="J126" t="s">
        <v>157</v>
      </c>
      <c r="K126">
        <v>1</v>
      </c>
      <c r="L126">
        <v>0</v>
      </c>
      <c r="M126">
        <v>0</v>
      </c>
      <c r="N126">
        <v>0</v>
      </c>
      <c r="O126">
        <v>1</v>
      </c>
      <c r="P126">
        <v>0</v>
      </c>
      <c r="Q126">
        <v>0</v>
      </c>
      <c r="R126">
        <v>0</v>
      </c>
      <c r="T126" t="s">
        <v>158</v>
      </c>
      <c r="X126" t="s">
        <v>168</v>
      </c>
      <c r="Y126">
        <v>0</v>
      </c>
      <c r="Z126">
        <v>0</v>
      </c>
      <c r="AA126">
        <v>0</v>
      </c>
      <c r="AB126">
        <v>1</v>
      </c>
      <c r="AC126">
        <v>0</v>
      </c>
      <c r="AD126">
        <v>0</v>
      </c>
      <c r="AE126">
        <v>1</v>
      </c>
      <c r="AF126" t="s">
        <v>144</v>
      </c>
      <c r="AG126" t="s">
        <v>124</v>
      </c>
      <c r="AH126" t="s">
        <v>125</v>
      </c>
      <c r="AI126">
        <v>1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R126" t="s">
        <v>127</v>
      </c>
      <c r="AS126" t="e">
        <f ca="1">- Retrieving papers is expensive _xludf.now _xludf.and I Do _xludf.not have the money - have to go in person but can _xludf.not go _xludf.for security reasons</f>
        <v>#NAME?</v>
      </c>
      <c r="AT126">
        <v>0</v>
      </c>
      <c r="AU126">
        <v>1</v>
      </c>
      <c r="AV126">
        <v>0</v>
      </c>
      <c r="AW126">
        <v>0</v>
      </c>
      <c r="AX126">
        <v>1</v>
      </c>
      <c r="AY126">
        <v>0</v>
      </c>
      <c r="BA126" t="s">
        <v>106</v>
      </c>
      <c r="BB126" t="e">
        <f ca="1">- Useful but _xludf.not as good as a regular degree</f>
        <v>#NAME?</v>
      </c>
      <c r="BD126" t="s">
        <v>121</v>
      </c>
      <c r="BE126">
        <v>0</v>
      </c>
      <c r="BF126">
        <v>1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 t="s">
        <v>468</v>
      </c>
      <c r="BN126" t="s">
        <v>106</v>
      </c>
      <c r="BQ126" t="e">
        <f ca="1">- Do _xludf.not _xludf.count towards a recognized qualification - Cannot afford the courses</f>
        <v>#NAME?</v>
      </c>
      <c r="BR126">
        <v>0</v>
      </c>
      <c r="BS126">
        <v>1</v>
      </c>
      <c r="BT126">
        <v>0</v>
      </c>
      <c r="BU126">
        <v>0</v>
      </c>
      <c r="BV126">
        <v>1</v>
      </c>
      <c r="BW126">
        <v>0</v>
      </c>
      <c r="BX126" t="s">
        <v>107</v>
      </c>
      <c r="BY126" t="s">
        <v>205</v>
      </c>
      <c r="BZ126">
        <v>0</v>
      </c>
      <c r="CA126">
        <v>0</v>
      </c>
      <c r="CB126">
        <v>0</v>
      </c>
      <c r="CC126">
        <v>1</v>
      </c>
      <c r="CD126">
        <v>1</v>
      </c>
      <c r="CE126" t="e">
        <f ca="1">- Facebook groups/pages  - Friends</f>
        <v>#NAME?</v>
      </c>
      <c r="CF126">
        <v>1</v>
      </c>
      <c r="CG126">
        <v>0</v>
      </c>
      <c r="CH126">
        <v>0</v>
      </c>
      <c r="CI126">
        <v>0</v>
      </c>
      <c r="CJ126">
        <v>0</v>
      </c>
      <c r="CK126">
        <v>1</v>
      </c>
      <c r="CL126">
        <v>0</v>
      </c>
      <c r="CN126" t="s">
        <v>108</v>
      </c>
      <c r="CO126" t="s">
        <v>109</v>
      </c>
      <c r="CP126" t="s">
        <v>110</v>
      </c>
      <c r="CQ126">
        <v>3228563</v>
      </c>
      <c r="CR126" t="s">
        <v>512</v>
      </c>
      <c r="CS126" t="s">
        <v>513</v>
      </c>
      <c r="CT126">
        <v>125</v>
      </c>
    </row>
    <row r="127" spans="1:98">
      <c r="A127">
        <v>126</v>
      </c>
      <c r="B127" t="s">
        <v>131</v>
      </c>
      <c r="C127">
        <v>21</v>
      </c>
      <c r="D127" t="s">
        <v>98</v>
      </c>
      <c r="E127" t="s">
        <v>99</v>
      </c>
      <c r="F127" t="s">
        <v>136</v>
      </c>
      <c r="G127" t="s">
        <v>113</v>
      </c>
      <c r="J127" t="s">
        <v>157</v>
      </c>
      <c r="K127">
        <v>1</v>
      </c>
      <c r="L127">
        <v>0</v>
      </c>
      <c r="M127">
        <v>0</v>
      </c>
      <c r="N127">
        <v>0</v>
      </c>
      <c r="O127">
        <v>1</v>
      </c>
      <c r="P127">
        <v>0</v>
      </c>
      <c r="Q127">
        <v>0</v>
      </c>
      <c r="R127">
        <v>0</v>
      </c>
      <c r="T127" t="s">
        <v>514</v>
      </c>
      <c r="X127" t="s">
        <v>183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1</v>
      </c>
      <c r="AF127" t="s">
        <v>515</v>
      </c>
      <c r="AG127" t="s">
        <v>124</v>
      </c>
      <c r="AH127" t="s">
        <v>125</v>
      </c>
      <c r="AI127">
        <v>1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R127" t="s">
        <v>106</v>
      </c>
      <c r="AS127" t="e">
        <f ca="1">- Retrieving papers is expensive _xludf.now _xludf.and I Do _xludf.not have the money   Other</f>
        <v>#NAME?</v>
      </c>
      <c r="AT127">
        <v>0</v>
      </c>
      <c r="AU127">
        <v>0</v>
      </c>
      <c r="AV127">
        <v>0</v>
      </c>
      <c r="AW127">
        <v>0</v>
      </c>
      <c r="AX127">
        <v>1</v>
      </c>
      <c r="AY127">
        <v>1</v>
      </c>
      <c r="AZ127" t="s">
        <v>516</v>
      </c>
      <c r="BA127" t="s">
        <v>127</v>
      </c>
      <c r="BB127" t="e">
        <f ca="1">- Very Useful _xludf.and provides a job opportunity _xludf.right away.</f>
        <v>#NAME?</v>
      </c>
      <c r="BD127" t="e">
        <f ca="1">- Construction (builder, carpenter, electrician, blacksmith)   Other</f>
        <v>#NAME?</v>
      </c>
      <c r="BE127">
        <v>0</v>
      </c>
      <c r="BF127">
        <v>1</v>
      </c>
      <c r="BG127">
        <v>0</v>
      </c>
      <c r="BH127">
        <v>0</v>
      </c>
      <c r="BI127">
        <v>0</v>
      </c>
      <c r="BJ127">
        <v>1</v>
      </c>
      <c r="BK127">
        <v>0</v>
      </c>
      <c r="BL127">
        <v>0</v>
      </c>
      <c r="BM127" t="s">
        <v>517</v>
      </c>
      <c r="BN127" t="s">
        <v>106</v>
      </c>
      <c r="BQ127" t="e">
        <f ca="1">- Cannot afford the courses - Donâ€™t know how to _xludf.find/enroll in a suitable program</f>
        <v>#NAME?</v>
      </c>
      <c r="BR127">
        <v>0</v>
      </c>
      <c r="BS127">
        <v>0</v>
      </c>
      <c r="BT127">
        <v>0</v>
      </c>
      <c r="BU127">
        <v>1</v>
      </c>
      <c r="BV127">
        <v>1</v>
      </c>
      <c r="BW127">
        <v>0</v>
      </c>
      <c r="BX127" t="s">
        <v>107</v>
      </c>
      <c r="BY127" t="e">
        <f ca="1">- Useful but _xludf.not as good as going to university  - Difficult to access</f>
        <v>#NAME?</v>
      </c>
      <c r="BZ127">
        <v>1</v>
      </c>
      <c r="CA127">
        <v>0</v>
      </c>
      <c r="CB127">
        <v>0</v>
      </c>
      <c r="CC127">
        <v>1</v>
      </c>
      <c r="CD127">
        <v>0</v>
      </c>
      <c r="CE127" t="e">
        <f ca="1">- Facebook groups/pages  - Twitter</f>
        <v>#NAME?</v>
      </c>
      <c r="CF127">
        <v>0</v>
      </c>
      <c r="CG127">
        <v>0</v>
      </c>
      <c r="CH127">
        <v>0</v>
      </c>
      <c r="CI127">
        <v>0</v>
      </c>
      <c r="CJ127">
        <v>1</v>
      </c>
      <c r="CK127">
        <v>1</v>
      </c>
      <c r="CL127">
        <v>0</v>
      </c>
      <c r="CN127" t="s">
        <v>108</v>
      </c>
      <c r="CO127" t="s">
        <v>109</v>
      </c>
      <c r="CP127" t="s">
        <v>110</v>
      </c>
      <c r="CQ127">
        <v>3228553</v>
      </c>
      <c r="CR127" t="s">
        <v>518</v>
      </c>
      <c r="CS127" t="s">
        <v>519</v>
      </c>
      <c r="CT127">
        <v>126</v>
      </c>
    </row>
    <row r="128" spans="1:98">
      <c r="A128">
        <v>127</v>
      </c>
      <c r="B128" t="s">
        <v>97</v>
      </c>
      <c r="C128">
        <v>27</v>
      </c>
      <c r="D128" t="s">
        <v>98</v>
      </c>
      <c r="E128" t="s">
        <v>156</v>
      </c>
      <c r="F128" t="s">
        <v>149</v>
      </c>
      <c r="G128" t="s">
        <v>113</v>
      </c>
      <c r="J128" t="s">
        <v>121</v>
      </c>
      <c r="K128">
        <v>1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T128" t="s">
        <v>246</v>
      </c>
      <c r="X128" t="s">
        <v>242</v>
      </c>
      <c r="Y128">
        <v>0</v>
      </c>
      <c r="Z128">
        <v>0</v>
      </c>
      <c r="AA128">
        <v>0</v>
      </c>
      <c r="AB128">
        <v>0</v>
      </c>
      <c r="AC128">
        <v>1</v>
      </c>
      <c r="AD128">
        <v>0</v>
      </c>
      <c r="AE128">
        <v>0</v>
      </c>
      <c r="AG128" t="s">
        <v>124</v>
      </c>
      <c r="AH128" t="s">
        <v>125</v>
      </c>
      <c r="AI128">
        <v>1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R128" t="s">
        <v>127</v>
      </c>
      <c r="AS128" t="e">
        <f ca="1">- Donâ€™t have family in Syria to _xludf.help me</f>
        <v>#NAME?</v>
      </c>
      <c r="AT128">
        <v>0</v>
      </c>
      <c r="AU128">
        <v>0</v>
      </c>
      <c r="AV128">
        <v>0</v>
      </c>
      <c r="AW128">
        <v>1</v>
      </c>
      <c r="AX128">
        <v>0</v>
      </c>
      <c r="AY128">
        <v>0</v>
      </c>
      <c r="BA128" t="s">
        <v>106</v>
      </c>
      <c r="BB128" t="e">
        <f ca="1">- Useful but _xludf.not as good as a regular degree</f>
        <v>#NAME?</v>
      </c>
      <c r="BD128" t="e">
        <f ca="1">- I am _xludf.not interested in vocational education</f>
        <v>#NAME?</v>
      </c>
      <c r="BE128">
        <v>1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N128" t="s">
        <v>106</v>
      </c>
      <c r="BQ128" t="e">
        <f ca="1">- Donâ€™t know how to _xludf.find/enroll in a suitable program</f>
        <v>#NAME?</v>
      </c>
      <c r="BR128">
        <v>0</v>
      </c>
      <c r="BS128">
        <v>0</v>
      </c>
      <c r="BT128">
        <v>0</v>
      </c>
      <c r="BU128">
        <v>1</v>
      </c>
      <c r="BV128">
        <v>0</v>
      </c>
      <c r="BW128">
        <v>0</v>
      </c>
      <c r="BX128" t="s">
        <v>459</v>
      </c>
      <c r="BY128" t="e">
        <f ca="1">- Useful but _xludf.not as good as going to university</f>
        <v>#NAME?</v>
      </c>
      <c r="BZ128">
        <v>1</v>
      </c>
      <c r="CA128">
        <v>0</v>
      </c>
      <c r="CB128">
        <v>0</v>
      </c>
      <c r="CC128">
        <v>0</v>
      </c>
      <c r="CD128">
        <v>0</v>
      </c>
      <c r="CE128" t="e">
        <f ca="1">- Facebook groups/pages</f>
        <v>#NAME?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1</v>
      </c>
      <c r="CL128">
        <v>0</v>
      </c>
      <c r="CN128" t="s">
        <v>108</v>
      </c>
      <c r="CO128" t="s">
        <v>109</v>
      </c>
      <c r="CP128" t="s">
        <v>110</v>
      </c>
      <c r="CQ128">
        <v>3228548</v>
      </c>
      <c r="CR128" s="1" t="s">
        <v>520</v>
      </c>
      <c r="CS128" t="s">
        <v>521</v>
      </c>
      <c r="CT128">
        <v>127</v>
      </c>
    </row>
    <row r="129" spans="1:98">
      <c r="A129">
        <v>128</v>
      </c>
      <c r="B129" t="s">
        <v>131</v>
      </c>
      <c r="C129">
        <v>20</v>
      </c>
      <c r="D129" t="s">
        <v>98</v>
      </c>
      <c r="E129" t="s">
        <v>99</v>
      </c>
      <c r="F129" t="s">
        <v>136</v>
      </c>
      <c r="G129" t="s">
        <v>113</v>
      </c>
      <c r="J129" t="s">
        <v>176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1</v>
      </c>
      <c r="R129">
        <v>1</v>
      </c>
      <c r="X129" t="s">
        <v>168</v>
      </c>
      <c r="Y129">
        <v>0</v>
      </c>
      <c r="Z129">
        <v>0</v>
      </c>
      <c r="AA129">
        <v>0</v>
      </c>
      <c r="AB129">
        <v>1</v>
      </c>
      <c r="AC129">
        <v>0</v>
      </c>
      <c r="AD129">
        <v>0</v>
      </c>
      <c r="AE129">
        <v>1</v>
      </c>
      <c r="AF129" t="s">
        <v>144</v>
      </c>
      <c r="AG129" t="s">
        <v>124</v>
      </c>
      <c r="AH129" t="s">
        <v>125</v>
      </c>
      <c r="AI129">
        <v>1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R129" t="s">
        <v>127</v>
      </c>
      <c r="AS129" t="e">
        <f ca="1">- Retrieving papers is expensive _xludf.now _xludf.and I Do _xludf.not have the money - have to go in person but can _xludf.not go _xludf.for security reasons</f>
        <v>#NAME?</v>
      </c>
      <c r="AT129">
        <v>0</v>
      </c>
      <c r="AU129">
        <v>1</v>
      </c>
      <c r="AV129">
        <v>0</v>
      </c>
      <c r="AW129">
        <v>0</v>
      </c>
      <c r="AX129">
        <v>1</v>
      </c>
      <c r="AY129">
        <v>0</v>
      </c>
      <c r="BA129" t="s">
        <v>106</v>
      </c>
      <c r="BB129" t="e">
        <f ca="1">- Very Useful _xludf.and provides a job opportunity _xludf.right away.</f>
        <v>#NAME?</v>
      </c>
      <c r="BD129" t="e">
        <f ca="1">- Tourism / Restaurant _xludf.and hotel Management   Other</f>
        <v>#NAME?</v>
      </c>
      <c r="BE129">
        <v>0</v>
      </c>
      <c r="BF129">
        <v>1</v>
      </c>
      <c r="BG129">
        <v>0</v>
      </c>
      <c r="BH129">
        <v>1</v>
      </c>
      <c r="BI129">
        <v>0</v>
      </c>
      <c r="BJ129">
        <v>0</v>
      </c>
      <c r="BK129">
        <v>0</v>
      </c>
      <c r="BL129">
        <v>0</v>
      </c>
      <c r="BM129" t="s">
        <v>468</v>
      </c>
      <c r="BN129" t="s">
        <v>106</v>
      </c>
      <c r="BQ129" t="e">
        <f ca="1">- Do _xludf.not _xludf.count towards a recognized qualification - Cannot afford the courses</f>
        <v>#NAME?</v>
      </c>
      <c r="BR129">
        <v>0</v>
      </c>
      <c r="BS129">
        <v>1</v>
      </c>
      <c r="BT129">
        <v>0</v>
      </c>
      <c r="BU129">
        <v>0</v>
      </c>
      <c r="BV129">
        <v>1</v>
      </c>
      <c r="BW129">
        <v>0</v>
      </c>
      <c r="BX129" t="s">
        <v>107</v>
      </c>
      <c r="BY129" t="e">
        <f ca="1">- Useful but _xludf.not as good as going to university  - Difficult to access</f>
        <v>#NAME?</v>
      </c>
      <c r="BZ129">
        <v>1</v>
      </c>
      <c r="CA129">
        <v>0</v>
      </c>
      <c r="CB129">
        <v>0</v>
      </c>
      <c r="CC129">
        <v>1</v>
      </c>
      <c r="CD129">
        <v>0</v>
      </c>
      <c r="CE129" t="e">
        <f ca="1">- Facebook groups/pages  - Friends</f>
        <v>#NAME?</v>
      </c>
      <c r="CF129">
        <v>1</v>
      </c>
      <c r="CG129">
        <v>0</v>
      </c>
      <c r="CH129">
        <v>0</v>
      </c>
      <c r="CI129">
        <v>0</v>
      </c>
      <c r="CJ129">
        <v>0</v>
      </c>
      <c r="CK129">
        <v>1</v>
      </c>
      <c r="CL129">
        <v>0</v>
      </c>
      <c r="CN129" t="s">
        <v>108</v>
      </c>
      <c r="CO129" t="s">
        <v>109</v>
      </c>
      <c r="CP129" t="s">
        <v>110</v>
      </c>
      <c r="CQ129">
        <v>3228543</v>
      </c>
      <c r="CR129" t="s">
        <v>522</v>
      </c>
      <c r="CS129" t="s">
        <v>523</v>
      </c>
      <c r="CT129">
        <v>128</v>
      </c>
    </row>
    <row r="130" spans="1:98">
      <c r="A130">
        <v>129</v>
      </c>
      <c r="B130" t="s">
        <v>131</v>
      </c>
      <c r="C130">
        <v>22</v>
      </c>
      <c r="D130" t="s">
        <v>98</v>
      </c>
      <c r="E130" t="s">
        <v>285</v>
      </c>
      <c r="F130" t="s">
        <v>149</v>
      </c>
      <c r="G130" t="s">
        <v>113</v>
      </c>
      <c r="J130" t="s">
        <v>167</v>
      </c>
      <c r="K130">
        <v>0</v>
      </c>
      <c r="L130">
        <v>0</v>
      </c>
      <c r="M130">
        <v>0</v>
      </c>
      <c r="N130">
        <v>1</v>
      </c>
      <c r="O130">
        <v>1</v>
      </c>
      <c r="P130">
        <v>0</v>
      </c>
      <c r="Q130">
        <v>0</v>
      </c>
      <c r="R130">
        <v>0</v>
      </c>
      <c r="X130" t="s">
        <v>168</v>
      </c>
      <c r="Y130">
        <v>0</v>
      </c>
      <c r="Z130">
        <v>0</v>
      </c>
      <c r="AA130">
        <v>0</v>
      </c>
      <c r="AB130">
        <v>1</v>
      </c>
      <c r="AC130">
        <v>0</v>
      </c>
      <c r="AD130">
        <v>0</v>
      </c>
      <c r="AE130">
        <v>1</v>
      </c>
      <c r="AF130" t="s">
        <v>144</v>
      </c>
      <c r="AG130" t="s">
        <v>124</v>
      </c>
      <c r="AH130" t="s">
        <v>121</v>
      </c>
      <c r="AI130">
        <v>0</v>
      </c>
      <c r="AJ130">
        <v>0</v>
      </c>
      <c r="AK130">
        <v>1</v>
      </c>
      <c r="AL130">
        <v>0</v>
      </c>
      <c r="AM130">
        <v>0</v>
      </c>
      <c r="AN130">
        <v>0</v>
      </c>
      <c r="AO130">
        <v>0</v>
      </c>
      <c r="AP130">
        <v>0</v>
      </c>
      <c r="AQ130" t="s">
        <v>287</v>
      </c>
      <c r="BA130" t="s">
        <v>106</v>
      </c>
      <c r="BB130" t="e">
        <f ca="1">- Very Useful _xludf.and provides a job opportunity _xludf.right away.</f>
        <v>#NAME?</v>
      </c>
      <c r="BD130" t="s">
        <v>121</v>
      </c>
      <c r="BE130">
        <v>0</v>
      </c>
      <c r="BF130">
        <v>1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 t="s">
        <v>524</v>
      </c>
      <c r="BN130" t="s">
        <v>106</v>
      </c>
      <c r="BQ130" t="e">
        <f ca="1">- Cannot afford the courses - Donâ€™t know how to _xludf.find/enroll in a suitable program</f>
        <v>#NAME?</v>
      </c>
      <c r="BR130">
        <v>0</v>
      </c>
      <c r="BS130">
        <v>0</v>
      </c>
      <c r="BT130">
        <v>0</v>
      </c>
      <c r="BU130">
        <v>1</v>
      </c>
      <c r="BV130">
        <v>1</v>
      </c>
      <c r="BW130">
        <v>0</v>
      </c>
      <c r="BX130" t="s">
        <v>107</v>
      </c>
      <c r="BY130" t="e">
        <f ca="1">- Useful but _xludf.not as good as going to university  - Difficult to access</f>
        <v>#NAME?</v>
      </c>
      <c r="BZ130">
        <v>1</v>
      </c>
      <c r="CA130">
        <v>0</v>
      </c>
      <c r="CB130">
        <v>0</v>
      </c>
      <c r="CC130">
        <v>1</v>
      </c>
      <c r="CD130">
        <v>0</v>
      </c>
      <c r="CE130" t="e">
        <f ca="1">- Facebook groups/pages    Other</f>
        <v>#NAME?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1</v>
      </c>
      <c r="CL130">
        <v>1</v>
      </c>
      <c r="CM130" t="s">
        <v>525</v>
      </c>
      <c r="CN130" t="s">
        <v>108</v>
      </c>
      <c r="CO130" t="s">
        <v>109</v>
      </c>
      <c r="CP130" t="s">
        <v>110</v>
      </c>
      <c r="CQ130">
        <v>3228447</v>
      </c>
      <c r="CR130" t="s">
        <v>526</v>
      </c>
      <c r="CS130" t="s">
        <v>527</v>
      </c>
      <c r="CT130">
        <v>129</v>
      </c>
    </row>
    <row r="131" spans="1:98">
      <c r="A131">
        <v>130</v>
      </c>
      <c r="B131" t="s">
        <v>131</v>
      </c>
      <c r="C131">
        <v>17</v>
      </c>
      <c r="D131" t="s">
        <v>98</v>
      </c>
      <c r="E131" t="s">
        <v>99</v>
      </c>
      <c r="F131" t="s">
        <v>120</v>
      </c>
      <c r="G131" t="s">
        <v>113</v>
      </c>
      <c r="J131" t="s">
        <v>121</v>
      </c>
      <c r="K131">
        <v>1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T131" t="s">
        <v>528</v>
      </c>
      <c r="X131" t="s">
        <v>168</v>
      </c>
      <c r="Y131">
        <v>0</v>
      </c>
      <c r="Z131">
        <v>0</v>
      </c>
      <c r="AA131">
        <v>0</v>
      </c>
      <c r="AB131">
        <v>1</v>
      </c>
      <c r="AC131">
        <v>0</v>
      </c>
      <c r="AD131">
        <v>0</v>
      </c>
      <c r="AE131">
        <v>1</v>
      </c>
      <c r="AF131" t="s">
        <v>529</v>
      </c>
      <c r="AG131" t="s">
        <v>124</v>
      </c>
      <c r="AH131" t="s">
        <v>125</v>
      </c>
      <c r="AI131">
        <v>1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R131" t="s">
        <v>106</v>
      </c>
      <c r="AS131" t="s">
        <v>121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1</v>
      </c>
      <c r="AZ131" t="s">
        <v>516</v>
      </c>
      <c r="BA131" t="s">
        <v>106</v>
      </c>
      <c r="BB131" t="e">
        <f ca="1">- Useful but _xludf.not as good as a regular degree</f>
        <v>#NAME?</v>
      </c>
      <c r="BD131" t="e">
        <f ca="1">- Construction (builder, carpenter, electrician, blacksmith)   Other</f>
        <v>#NAME?</v>
      </c>
      <c r="BE131">
        <v>0</v>
      </c>
      <c r="BF131">
        <v>1</v>
      </c>
      <c r="BG131">
        <v>0</v>
      </c>
      <c r="BH131">
        <v>0</v>
      </c>
      <c r="BI131">
        <v>0</v>
      </c>
      <c r="BJ131">
        <v>1</v>
      </c>
      <c r="BK131">
        <v>0</v>
      </c>
      <c r="BL131">
        <v>0</v>
      </c>
      <c r="BM131" t="s">
        <v>530</v>
      </c>
      <c r="BN131" t="s">
        <v>106</v>
      </c>
      <c r="BQ131" t="e">
        <f ca="1">- Cannot afford the courses</f>
        <v>#NAME?</v>
      </c>
      <c r="BR131">
        <v>0</v>
      </c>
      <c r="BS131">
        <v>0</v>
      </c>
      <c r="BT131">
        <v>0</v>
      </c>
      <c r="BU131">
        <v>0</v>
      </c>
      <c r="BV131">
        <v>1</v>
      </c>
      <c r="BW131">
        <v>0</v>
      </c>
      <c r="BX131" t="s">
        <v>107</v>
      </c>
      <c r="BY131" t="e">
        <f ca="1">- _xludf.not worth the _xludf.time _xludf.or money spent on it</f>
        <v>#NAME?</v>
      </c>
      <c r="BZ131">
        <v>0</v>
      </c>
      <c r="CA131">
        <v>1</v>
      </c>
      <c r="CB131">
        <v>0</v>
      </c>
      <c r="CC131">
        <v>0</v>
      </c>
      <c r="CD131">
        <v>0</v>
      </c>
      <c r="CE131" t="e">
        <f ca="1">- Facebook groups/pages  - Friends</f>
        <v>#NAME?</v>
      </c>
      <c r="CF131">
        <v>1</v>
      </c>
      <c r="CG131">
        <v>0</v>
      </c>
      <c r="CH131">
        <v>0</v>
      </c>
      <c r="CI131">
        <v>0</v>
      </c>
      <c r="CJ131">
        <v>0</v>
      </c>
      <c r="CK131">
        <v>1</v>
      </c>
      <c r="CL131">
        <v>0</v>
      </c>
      <c r="CN131" t="s">
        <v>108</v>
      </c>
      <c r="CO131" t="s">
        <v>109</v>
      </c>
      <c r="CP131" t="s">
        <v>110</v>
      </c>
      <c r="CQ131">
        <v>3228382</v>
      </c>
      <c r="CR131" t="s">
        <v>531</v>
      </c>
      <c r="CS131" t="s">
        <v>532</v>
      </c>
      <c r="CT131">
        <v>130</v>
      </c>
    </row>
    <row r="132" spans="1:98">
      <c r="A132">
        <v>131</v>
      </c>
      <c r="B132" t="s">
        <v>131</v>
      </c>
      <c r="C132">
        <v>20</v>
      </c>
      <c r="D132" t="s">
        <v>98</v>
      </c>
      <c r="E132" t="s">
        <v>99</v>
      </c>
      <c r="F132" t="s">
        <v>136</v>
      </c>
      <c r="G132" t="s">
        <v>113</v>
      </c>
      <c r="J132" t="s">
        <v>121</v>
      </c>
      <c r="K132">
        <v>1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T132" t="s">
        <v>533</v>
      </c>
      <c r="X132" t="s">
        <v>143</v>
      </c>
      <c r="Y132">
        <v>1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1</v>
      </c>
      <c r="AF132" t="s">
        <v>144</v>
      </c>
      <c r="AG132" t="s">
        <v>124</v>
      </c>
      <c r="AH132" t="s">
        <v>125</v>
      </c>
      <c r="AI132">
        <v>1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R132" t="s">
        <v>106</v>
      </c>
      <c r="AS132" t="e">
        <f ca="1">- Retrieving papers is expensive _xludf.now _xludf.and I Do _xludf.not have the money - have to go in person but can _xludf.not go _xludf.for security reasons</f>
        <v>#NAME?</v>
      </c>
      <c r="AT132">
        <v>0</v>
      </c>
      <c r="AU132">
        <v>1</v>
      </c>
      <c r="AV132">
        <v>0</v>
      </c>
      <c r="AW132">
        <v>0</v>
      </c>
      <c r="AX132">
        <v>1</v>
      </c>
      <c r="AY132">
        <v>0</v>
      </c>
      <c r="BA132" t="s">
        <v>127</v>
      </c>
      <c r="BB132" t="e">
        <f ca="1">- Useful but _xludf.not as good as a regular degree</f>
        <v>#NAME?</v>
      </c>
      <c r="BD132" t="e">
        <f ca="1">- Construction (builder, carpenter, electrician, blacksmith) Agriculture</f>
        <v>#NAME?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1</v>
      </c>
      <c r="BK132">
        <v>0</v>
      </c>
      <c r="BL132">
        <v>1</v>
      </c>
      <c r="BN132" t="s">
        <v>106</v>
      </c>
      <c r="BQ132" t="e">
        <f ca="1">- No internet connection / computer - Cannot afford the courses</f>
        <v>#NAME?</v>
      </c>
      <c r="BR132">
        <v>0</v>
      </c>
      <c r="BS132">
        <v>0</v>
      </c>
      <c r="BT132">
        <v>1</v>
      </c>
      <c r="BU132">
        <v>0</v>
      </c>
      <c r="BV132">
        <v>1</v>
      </c>
      <c r="BW132">
        <v>0</v>
      </c>
      <c r="BX132" t="s">
        <v>107</v>
      </c>
      <c r="BY132" t="e">
        <f ca="1">- Useful but _xludf.not as good as going to university  - Difficult to access</f>
        <v>#NAME?</v>
      </c>
      <c r="BZ132">
        <v>1</v>
      </c>
      <c r="CA132">
        <v>0</v>
      </c>
      <c r="CB132">
        <v>0</v>
      </c>
      <c r="CC132">
        <v>1</v>
      </c>
      <c r="CD132">
        <v>0</v>
      </c>
      <c r="CE132" t="e">
        <f ca="1">- Facebook groups/pages  - Twitter - Friends</f>
        <v>#NAME?</v>
      </c>
      <c r="CF132">
        <v>1</v>
      </c>
      <c r="CG132">
        <v>0</v>
      </c>
      <c r="CH132">
        <v>0</v>
      </c>
      <c r="CI132">
        <v>0</v>
      </c>
      <c r="CJ132">
        <v>1</v>
      </c>
      <c r="CK132">
        <v>1</v>
      </c>
      <c r="CL132">
        <v>0</v>
      </c>
      <c r="CN132" t="s">
        <v>108</v>
      </c>
      <c r="CO132" t="s">
        <v>109</v>
      </c>
      <c r="CP132" t="s">
        <v>110</v>
      </c>
      <c r="CQ132">
        <v>3228363</v>
      </c>
      <c r="CR132" t="s">
        <v>534</v>
      </c>
      <c r="CS132" t="s">
        <v>535</v>
      </c>
      <c r="CT132">
        <v>131</v>
      </c>
    </row>
    <row r="133" spans="1:98">
      <c r="A133">
        <v>132</v>
      </c>
      <c r="B133" t="s">
        <v>131</v>
      </c>
      <c r="C133">
        <v>25</v>
      </c>
      <c r="D133" t="s">
        <v>98</v>
      </c>
      <c r="E133" t="s">
        <v>285</v>
      </c>
      <c r="F133" t="s">
        <v>136</v>
      </c>
      <c r="G133" t="s">
        <v>113</v>
      </c>
      <c r="J133" t="s">
        <v>374</v>
      </c>
      <c r="K133">
        <v>0</v>
      </c>
      <c r="L133">
        <v>0</v>
      </c>
      <c r="M133">
        <v>1</v>
      </c>
      <c r="N133">
        <v>1</v>
      </c>
      <c r="O133">
        <v>0</v>
      </c>
      <c r="P133">
        <v>0</v>
      </c>
      <c r="Q133">
        <v>0</v>
      </c>
      <c r="R133">
        <v>0</v>
      </c>
      <c r="X133" t="s">
        <v>168</v>
      </c>
      <c r="Y133">
        <v>0</v>
      </c>
      <c r="Z133">
        <v>0</v>
      </c>
      <c r="AA133">
        <v>0</v>
      </c>
      <c r="AB133">
        <v>1</v>
      </c>
      <c r="AC133">
        <v>0</v>
      </c>
      <c r="AD133">
        <v>0</v>
      </c>
      <c r="AE133">
        <v>1</v>
      </c>
      <c r="AF133" t="s">
        <v>144</v>
      </c>
      <c r="AG133" t="s">
        <v>124</v>
      </c>
      <c r="AH133" t="s">
        <v>125</v>
      </c>
      <c r="AI133">
        <v>1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R133" t="s">
        <v>106</v>
      </c>
      <c r="AS133" t="e">
        <f ca="1">- Retrieving papers is expensive _xludf.now _xludf.and I Do _xludf.not have the money - have to go in person but can _xludf.not go _xludf.for security reasons</f>
        <v>#NAME?</v>
      </c>
      <c r="AT133">
        <v>0</v>
      </c>
      <c r="AU133">
        <v>1</v>
      </c>
      <c r="AV133">
        <v>0</v>
      </c>
      <c r="AW133">
        <v>0</v>
      </c>
      <c r="AX133">
        <v>1</v>
      </c>
      <c r="AY133">
        <v>0</v>
      </c>
      <c r="BA133" t="s">
        <v>106</v>
      </c>
      <c r="BB133" t="e">
        <f ca="1">- Very Useful _xludf.and provides a job opportunity _xludf.right away.</f>
        <v>#NAME?</v>
      </c>
      <c r="BD133" t="s">
        <v>324</v>
      </c>
      <c r="BE133">
        <v>0</v>
      </c>
      <c r="BF133">
        <v>1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1</v>
      </c>
      <c r="BM133" t="s">
        <v>128</v>
      </c>
      <c r="BN133" t="s">
        <v>106</v>
      </c>
      <c r="BQ133" t="e">
        <f ca="1">- Do _xludf.not _xludf.count towards a recognized qualification - Cannot afford the courses</f>
        <v>#NAME?</v>
      </c>
      <c r="BR133">
        <v>0</v>
      </c>
      <c r="BS133">
        <v>1</v>
      </c>
      <c r="BT133">
        <v>0</v>
      </c>
      <c r="BU133">
        <v>0</v>
      </c>
      <c r="BV133">
        <v>1</v>
      </c>
      <c r="BW133">
        <v>0</v>
      </c>
      <c r="BX133" t="s">
        <v>107</v>
      </c>
      <c r="BY133" t="e">
        <f ca="1">- Useful but _xludf.not as good as going to university  - Difficult to access</f>
        <v>#NAME?</v>
      </c>
      <c r="BZ133">
        <v>1</v>
      </c>
      <c r="CA133">
        <v>0</v>
      </c>
      <c r="CB133">
        <v>0</v>
      </c>
      <c r="CC133">
        <v>1</v>
      </c>
      <c r="CD133">
        <v>0</v>
      </c>
      <c r="CE133" t="e">
        <f ca="1">- Facebook groups/pages  - Friends - Teachers</f>
        <v>#NAME?</v>
      </c>
      <c r="CF133">
        <v>1</v>
      </c>
      <c r="CG133">
        <v>0</v>
      </c>
      <c r="CH133">
        <v>1</v>
      </c>
      <c r="CI133">
        <v>0</v>
      </c>
      <c r="CJ133">
        <v>0</v>
      </c>
      <c r="CK133">
        <v>1</v>
      </c>
      <c r="CL133">
        <v>0</v>
      </c>
      <c r="CN133" t="s">
        <v>108</v>
      </c>
      <c r="CO133" t="s">
        <v>109</v>
      </c>
      <c r="CP133" t="s">
        <v>110</v>
      </c>
      <c r="CQ133">
        <v>3228332</v>
      </c>
      <c r="CR133" t="s">
        <v>536</v>
      </c>
      <c r="CS133" t="s">
        <v>537</v>
      </c>
      <c r="CT133">
        <v>132</v>
      </c>
    </row>
    <row r="134" spans="1:98">
      <c r="A134">
        <v>133</v>
      </c>
      <c r="B134" t="s">
        <v>131</v>
      </c>
      <c r="C134">
        <v>23</v>
      </c>
      <c r="D134" t="s">
        <v>98</v>
      </c>
      <c r="E134" t="s">
        <v>285</v>
      </c>
      <c r="F134" t="s">
        <v>136</v>
      </c>
      <c r="G134" t="s">
        <v>113</v>
      </c>
      <c r="J134" t="s">
        <v>114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</v>
      </c>
      <c r="Q134">
        <v>0</v>
      </c>
      <c r="R134">
        <v>0</v>
      </c>
      <c r="X134" t="s">
        <v>168</v>
      </c>
      <c r="Y134">
        <v>0</v>
      </c>
      <c r="Z134">
        <v>0</v>
      </c>
      <c r="AA134">
        <v>0</v>
      </c>
      <c r="AB134">
        <v>1</v>
      </c>
      <c r="AC134">
        <v>0</v>
      </c>
      <c r="AD134">
        <v>0</v>
      </c>
      <c r="AE134">
        <v>1</v>
      </c>
      <c r="AF134" t="s">
        <v>144</v>
      </c>
      <c r="AG134" t="s">
        <v>124</v>
      </c>
      <c r="AH134" t="s">
        <v>125</v>
      </c>
      <c r="AI134">
        <v>1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R134" t="s">
        <v>106</v>
      </c>
      <c r="AS134" t="e">
        <f ca="1">- Retrieving papers is expensive _xludf.now _xludf.and I Do _xludf.not have the money   Other</f>
        <v>#NAME?</v>
      </c>
      <c r="AT134">
        <v>0</v>
      </c>
      <c r="AU134">
        <v>0</v>
      </c>
      <c r="AV134">
        <v>0</v>
      </c>
      <c r="AW134">
        <v>0</v>
      </c>
      <c r="AX134">
        <v>1</v>
      </c>
      <c r="AY134">
        <v>1</v>
      </c>
      <c r="AZ134" t="s">
        <v>516</v>
      </c>
      <c r="BA134" t="s">
        <v>106</v>
      </c>
      <c r="BB134" t="e">
        <f ca="1">- Very Useful _xludf.and provides a job opportunity _xludf.right away.</f>
        <v>#NAME?</v>
      </c>
      <c r="BD134" t="e">
        <f ca="1">- Construction (builder, carpenter, electrician, blacksmith)   Other</f>
        <v>#NAME?</v>
      </c>
      <c r="BE134">
        <v>0</v>
      </c>
      <c r="BF134">
        <v>1</v>
      </c>
      <c r="BG134">
        <v>0</v>
      </c>
      <c r="BH134">
        <v>0</v>
      </c>
      <c r="BI134">
        <v>0</v>
      </c>
      <c r="BJ134">
        <v>1</v>
      </c>
      <c r="BK134">
        <v>0</v>
      </c>
      <c r="BL134">
        <v>0</v>
      </c>
      <c r="BM134" t="s">
        <v>538</v>
      </c>
      <c r="BN134" t="s">
        <v>106</v>
      </c>
      <c r="BQ134" t="e">
        <f ca="1">- No internet connection / computer - Cannot afford the courses</f>
        <v>#NAME?</v>
      </c>
      <c r="BR134">
        <v>0</v>
      </c>
      <c r="BS134">
        <v>0</v>
      </c>
      <c r="BT134">
        <v>1</v>
      </c>
      <c r="BU134">
        <v>0</v>
      </c>
      <c r="BV134">
        <v>1</v>
      </c>
      <c r="BW134">
        <v>0</v>
      </c>
      <c r="BX134" t="s">
        <v>107</v>
      </c>
      <c r="BY134" t="e">
        <f ca="1">- _xludf.not worth the _xludf.time _xludf.or money spent on it - Difficult to access</f>
        <v>#NAME?</v>
      </c>
      <c r="BZ134">
        <v>0</v>
      </c>
      <c r="CA134">
        <v>1</v>
      </c>
      <c r="CB134">
        <v>0</v>
      </c>
      <c r="CC134">
        <v>1</v>
      </c>
      <c r="CD134">
        <v>0</v>
      </c>
      <c r="CE134" t="e">
        <f ca="1">- Facebook groups/pages  - Friends</f>
        <v>#NAME?</v>
      </c>
      <c r="CF134">
        <v>1</v>
      </c>
      <c r="CG134">
        <v>0</v>
      </c>
      <c r="CH134">
        <v>0</v>
      </c>
      <c r="CI134">
        <v>0</v>
      </c>
      <c r="CJ134">
        <v>0</v>
      </c>
      <c r="CK134">
        <v>1</v>
      </c>
      <c r="CL134">
        <v>0</v>
      </c>
      <c r="CN134" t="s">
        <v>108</v>
      </c>
      <c r="CO134" t="s">
        <v>109</v>
      </c>
      <c r="CP134" t="s">
        <v>110</v>
      </c>
      <c r="CQ134">
        <v>3228291</v>
      </c>
      <c r="CR134" t="s">
        <v>539</v>
      </c>
      <c r="CS134" t="s">
        <v>540</v>
      </c>
      <c r="CT134">
        <v>133</v>
      </c>
    </row>
    <row r="135" spans="1:98">
      <c r="A135">
        <v>134</v>
      </c>
      <c r="B135" t="s">
        <v>131</v>
      </c>
      <c r="C135">
        <v>23</v>
      </c>
      <c r="D135" t="s">
        <v>98</v>
      </c>
      <c r="E135" t="s">
        <v>99</v>
      </c>
      <c r="F135" t="s">
        <v>149</v>
      </c>
      <c r="G135" t="s">
        <v>113</v>
      </c>
      <c r="J135" t="s">
        <v>190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</v>
      </c>
      <c r="R135">
        <v>0</v>
      </c>
      <c r="T135" t="s">
        <v>541</v>
      </c>
      <c r="X135" t="s">
        <v>168</v>
      </c>
      <c r="Y135">
        <v>0</v>
      </c>
      <c r="Z135">
        <v>0</v>
      </c>
      <c r="AA135">
        <v>0</v>
      </c>
      <c r="AB135">
        <v>1</v>
      </c>
      <c r="AC135">
        <v>0</v>
      </c>
      <c r="AD135">
        <v>0</v>
      </c>
      <c r="AE135">
        <v>1</v>
      </c>
      <c r="AF135" t="s">
        <v>144</v>
      </c>
      <c r="AG135" t="s">
        <v>124</v>
      </c>
      <c r="AH135" t="s">
        <v>105</v>
      </c>
      <c r="AI135">
        <v>0</v>
      </c>
      <c r="AJ135">
        <v>1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BA135" t="s">
        <v>106</v>
      </c>
      <c r="BB135" t="e">
        <f ca="1">- Very Useful _xludf.and provides a job opportunity _xludf.right away.</f>
        <v>#NAME?</v>
      </c>
      <c r="BD135" t="s">
        <v>121</v>
      </c>
      <c r="BE135">
        <v>0</v>
      </c>
      <c r="BF135">
        <v>1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 t="s">
        <v>542</v>
      </c>
      <c r="BN135" t="s">
        <v>106</v>
      </c>
      <c r="BQ135" t="e">
        <f ca="1">- Cannot afford the courses - Donâ€™t know how to _xludf.find/enroll in a suitable program</f>
        <v>#NAME?</v>
      </c>
      <c r="BR135">
        <v>0</v>
      </c>
      <c r="BS135">
        <v>0</v>
      </c>
      <c r="BT135">
        <v>0</v>
      </c>
      <c r="BU135">
        <v>1</v>
      </c>
      <c r="BV135">
        <v>1</v>
      </c>
      <c r="BW135">
        <v>0</v>
      </c>
      <c r="BX135" t="s">
        <v>107</v>
      </c>
      <c r="BY135" t="e">
        <f ca="1">- Useful but _xludf.not as good as going to university  - Difficult to access</f>
        <v>#NAME?</v>
      </c>
      <c r="BZ135">
        <v>1</v>
      </c>
      <c r="CA135">
        <v>0</v>
      </c>
      <c r="CB135">
        <v>0</v>
      </c>
      <c r="CC135">
        <v>1</v>
      </c>
      <c r="CD135">
        <v>0</v>
      </c>
      <c r="CE135" t="e">
        <f ca="1">- Facebook groups/pages    Other</f>
        <v>#NAME?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1</v>
      </c>
      <c r="CL135">
        <v>1</v>
      </c>
      <c r="CM135" t="s">
        <v>214</v>
      </c>
      <c r="CN135" t="s">
        <v>108</v>
      </c>
      <c r="CO135" t="s">
        <v>109</v>
      </c>
      <c r="CP135" t="s">
        <v>110</v>
      </c>
      <c r="CQ135">
        <v>3228166</v>
      </c>
      <c r="CR135" t="s">
        <v>543</v>
      </c>
      <c r="CS135" t="s">
        <v>544</v>
      </c>
      <c r="CT135">
        <v>134</v>
      </c>
    </row>
    <row r="136" spans="1:98">
      <c r="A136">
        <v>135</v>
      </c>
      <c r="B136" t="s">
        <v>131</v>
      </c>
      <c r="C136">
        <v>21</v>
      </c>
      <c r="D136" t="s">
        <v>98</v>
      </c>
      <c r="E136" t="s">
        <v>156</v>
      </c>
      <c r="F136" t="s">
        <v>100</v>
      </c>
      <c r="G136" t="s">
        <v>113</v>
      </c>
      <c r="J136" t="s">
        <v>545</v>
      </c>
      <c r="K136">
        <v>1</v>
      </c>
      <c r="L136">
        <v>0</v>
      </c>
      <c r="M136">
        <v>0</v>
      </c>
      <c r="N136">
        <v>1</v>
      </c>
      <c r="O136">
        <v>0</v>
      </c>
      <c r="P136">
        <v>0</v>
      </c>
      <c r="Q136">
        <v>1</v>
      </c>
      <c r="R136">
        <v>0</v>
      </c>
      <c r="T136" t="s">
        <v>546</v>
      </c>
      <c r="X136" t="s">
        <v>115</v>
      </c>
      <c r="Y136">
        <v>0</v>
      </c>
      <c r="Z136">
        <v>0</v>
      </c>
      <c r="AA136">
        <v>0</v>
      </c>
      <c r="AB136">
        <v>1</v>
      </c>
      <c r="AC136">
        <v>0</v>
      </c>
      <c r="AD136">
        <v>0</v>
      </c>
      <c r="AE136">
        <v>0</v>
      </c>
      <c r="AG136" t="s">
        <v>104</v>
      </c>
      <c r="AH136" t="s">
        <v>105</v>
      </c>
      <c r="AI136">
        <v>0</v>
      </c>
      <c r="AJ136">
        <v>1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BA136" t="s">
        <v>106</v>
      </c>
      <c r="BB136" t="e">
        <f ca="1">- Useful but _xludf.not as good as a regular degree</f>
        <v>#NAME?</v>
      </c>
      <c r="BD136" t="e">
        <f ca="1">- Tourism / Restaurant _xludf.and hotel Management - Nursing / medical care</f>
        <v>#NAME?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</v>
      </c>
      <c r="BK136">
        <v>0</v>
      </c>
      <c r="BL136">
        <v>0</v>
      </c>
      <c r="BN136" t="s">
        <v>127</v>
      </c>
      <c r="BO136" t="s">
        <v>121</v>
      </c>
      <c r="BP136" t="s">
        <v>547</v>
      </c>
      <c r="BX136" t="s">
        <v>243</v>
      </c>
      <c r="BY136" t="e">
        <f ca="1">- Very Useful, as good as a regular degree</f>
        <v>#NAME?</v>
      </c>
      <c r="BZ136">
        <v>0</v>
      </c>
      <c r="CA136">
        <v>0</v>
      </c>
      <c r="CB136">
        <v>1</v>
      </c>
      <c r="CC136">
        <v>0</v>
      </c>
      <c r="CD136">
        <v>0</v>
      </c>
      <c r="CE136" t="e">
        <f ca="1">- Facebook groups/pages DUBARAH</f>
        <v>#NAME?</v>
      </c>
      <c r="CF136">
        <v>0</v>
      </c>
      <c r="CG136">
        <v>1</v>
      </c>
      <c r="CH136">
        <v>0</v>
      </c>
      <c r="CI136">
        <v>0</v>
      </c>
      <c r="CJ136">
        <v>0</v>
      </c>
      <c r="CK136">
        <v>1</v>
      </c>
      <c r="CL136">
        <v>0</v>
      </c>
      <c r="CN136" t="s">
        <v>108</v>
      </c>
      <c r="CO136" t="s">
        <v>109</v>
      </c>
      <c r="CP136" t="s">
        <v>110</v>
      </c>
      <c r="CQ136">
        <v>3227926</v>
      </c>
      <c r="CR136" t="s">
        <v>548</v>
      </c>
      <c r="CS136" t="s">
        <v>549</v>
      </c>
      <c r="CT136">
        <v>135</v>
      </c>
    </row>
    <row r="137" spans="1:98">
      <c r="A137">
        <v>136</v>
      </c>
      <c r="B137" t="s">
        <v>131</v>
      </c>
      <c r="C137">
        <v>22</v>
      </c>
      <c r="D137" t="s">
        <v>148</v>
      </c>
      <c r="E137" t="s">
        <v>99</v>
      </c>
      <c r="F137" t="s">
        <v>120</v>
      </c>
      <c r="G137" t="s">
        <v>101</v>
      </c>
      <c r="H137" t="s">
        <v>386</v>
      </c>
      <c r="I137" t="s">
        <v>550</v>
      </c>
      <c r="U137" t="s">
        <v>121</v>
      </c>
      <c r="W137" t="s">
        <v>551</v>
      </c>
      <c r="AG137" t="s">
        <v>124</v>
      </c>
      <c r="AH137" t="s">
        <v>125</v>
      </c>
      <c r="AI137">
        <v>1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R137" t="s">
        <v>106</v>
      </c>
      <c r="AS137" t="s">
        <v>121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1</v>
      </c>
      <c r="AZ137" t="s">
        <v>552</v>
      </c>
      <c r="BA137" t="s">
        <v>106</v>
      </c>
      <c r="BB137" t="e">
        <f ca="1">- Useful but _xludf.not as good as a regular degree</f>
        <v>#NAME?</v>
      </c>
      <c r="BD137" t="e">
        <f ca="1">- I am _xludf.not interested in vocational education   Other</f>
        <v>#NAME?</v>
      </c>
      <c r="BE137">
        <v>1</v>
      </c>
      <c r="BF137">
        <v>1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 t="s">
        <v>553</v>
      </c>
      <c r="BN137" t="s">
        <v>106</v>
      </c>
      <c r="BQ137" t="e">
        <f ca="1">- Do _xludf.not _xludf.count towards a recognized qualification - _xludf.not available in subjects I want to study</f>
        <v>#NAME?</v>
      </c>
      <c r="BR137">
        <v>1</v>
      </c>
      <c r="BS137">
        <v>1</v>
      </c>
      <c r="BT137">
        <v>0</v>
      </c>
      <c r="BU137">
        <v>0</v>
      </c>
      <c r="BV137">
        <v>0</v>
      </c>
      <c r="BW137">
        <v>0</v>
      </c>
      <c r="BX137" t="s">
        <v>310</v>
      </c>
      <c r="BY137" t="s">
        <v>139</v>
      </c>
      <c r="BZ137">
        <v>1</v>
      </c>
      <c r="CA137">
        <v>0</v>
      </c>
      <c r="CB137">
        <v>0</v>
      </c>
      <c r="CC137">
        <v>0</v>
      </c>
      <c r="CD137">
        <v>1</v>
      </c>
      <c r="CE137" t="e">
        <f ca="1">- Al-Fanar Media - Facebook groups/pages  - Twitter - DUBARAH - Friends - Teachers</f>
        <v>#NAME?</v>
      </c>
      <c r="CF137">
        <v>1</v>
      </c>
      <c r="CG137">
        <v>1</v>
      </c>
      <c r="CH137">
        <v>1</v>
      </c>
      <c r="CI137">
        <v>1</v>
      </c>
      <c r="CJ137">
        <v>1</v>
      </c>
      <c r="CK137">
        <v>1</v>
      </c>
      <c r="CL137">
        <v>0</v>
      </c>
      <c r="CN137" t="s">
        <v>108</v>
      </c>
      <c r="CO137" t="s">
        <v>109</v>
      </c>
      <c r="CP137" t="s">
        <v>110</v>
      </c>
      <c r="CQ137">
        <v>3227887</v>
      </c>
      <c r="CR137" t="s">
        <v>554</v>
      </c>
      <c r="CS137" t="s">
        <v>555</v>
      </c>
      <c r="CT137">
        <v>136</v>
      </c>
    </row>
    <row r="138" spans="1:98">
      <c r="A138">
        <v>137</v>
      </c>
      <c r="B138" t="s">
        <v>131</v>
      </c>
      <c r="C138">
        <v>23</v>
      </c>
      <c r="D138" t="s">
        <v>148</v>
      </c>
      <c r="E138" t="s">
        <v>142</v>
      </c>
      <c r="F138" t="s">
        <v>100</v>
      </c>
      <c r="G138" t="s">
        <v>101</v>
      </c>
      <c r="H138" t="s">
        <v>102</v>
      </c>
      <c r="U138" t="s">
        <v>103</v>
      </c>
      <c r="AG138" t="s">
        <v>104</v>
      </c>
      <c r="AH138" t="s">
        <v>105</v>
      </c>
      <c r="AI138">
        <v>0</v>
      </c>
      <c r="AJ138">
        <v>1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BA138" t="s">
        <v>127</v>
      </c>
      <c r="BB138" t="e">
        <f ca="1">- Very Useful _xludf.and provides a job opportunity _xludf.right away.</f>
        <v>#NAME?</v>
      </c>
      <c r="BD138" t="e">
        <f ca="1">- Mechanics _xludf.and machineryAgriculture - Project Management / Accountancy</f>
        <v>#NAME?</v>
      </c>
      <c r="BE138">
        <v>0</v>
      </c>
      <c r="BF138">
        <v>0</v>
      </c>
      <c r="BG138">
        <v>1</v>
      </c>
      <c r="BH138">
        <v>0</v>
      </c>
      <c r="BI138">
        <v>0</v>
      </c>
      <c r="BJ138">
        <v>0</v>
      </c>
      <c r="BK138">
        <v>1</v>
      </c>
      <c r="BL138">
        <v>1</v>
      </c>
      <c r="BN138" t="s">
        <v>106</v>
      </c>
      <c r="BQ138" t="e">
        <f ca="1">- Do _xludf.not _xludf.count towards a recognized qualification - Donâ€™t know how to _xludf.find/enroll in a suitable program</f>
        <v>#NAME?</v>
      </c>
      <c r="BR138">
        <v>0</v>
      </c>
      <c r="BS138">
        <v>1</v>
      </c>
      <c r="BT138">
        <v>0</v>
      </c>
      <c r="BU138">
        <v>1</v>
      </c>
      <c r="BV138">
        <v>0</v>
      </c>
      <c r="BW138">
        <v>0</v>
      </c>
      <c r="BX138" t="s">
        <v>107</v>
      </c>
      <c r="BY138" t="e">
        <f ca="1">- Useful but _xludf.not as good as going to university  - Difficult to access</f>
        <v>#NAME?</v>
      </c>
      <c r="BZ138">
        <v>1</v>
      </c>
      <c r="CA138">
        <v>0</v>
      </c>
      <c r="CB138">
        <v>0</v>
      </c>
      <c r="CC138">
        <v>1</v>
      </c>
      <c r="CD138">
        <v>0</v>
      </c>
      <c r="CE138" t="e">
        <f ca="1">- Facebook groups/pages DUBARAH</f>
        <v>#NAME?</v>
      </c>
      <c r="CF138">
        <v>0</v>
      </c>
      <c r="CG138">
        <v>1</v>
      </c>
      <c r="CH138">
        <v>0</v>
      </c>
      <c r="CI138">
        <v>0</v>
      </c>
      <c r="CJ138">
        <v>0</v>
      </c>
      <c r="CK138">
        <v>1</v>
      </c>
      <c r="CL138">
        <v>0</v>
      </c>
      <c r="CN138" t="s">
        <v>108</v>
      </c>
      <c r="CO138" t="s">
        <v>109</v>
      </c>
      <c r="CP138" t="s">
        <v>110</v>
      </c>
      <c r="CQ138">
        <v>3227860</v>
      </c>
      <c r="CR138" t="s">
        <v>556</v>
      </c>
      <c r="CS138" t="s">
        <v>557</v>
      </c>
      <c r="CT138">
        <v>137</v>
      </c>
    </row>
    <row r="139" spans="1:98">
      <c r="A139">
        <v>138</v>
      </c>
      <c r="B139" t="s">
        <v>131</v>
      </c>
      <c r="C139">
        <v>20</v>
      </c>
      <c r="D139" t="s">
        <v>148</v>
      </c>
      <c r="E139" t="s">
        <v>99</v>
      </c>
      <c r="F139" t="s">
        <v>136</v>
      </c>
      <c r="G139" t="s">
        <v>101</v>
      </c>
      <c r="H139" t="s">
        <v>102</v>
      </c>
      <c r="U139" t="s">
        <v>103</v>
      </c>
      <c r="AG139" t="s">
        <v>104</v>
      </c>
      <c r="AH139" t="s">
        <v>121</v>
      </c>
      <c r="AI139">
        <v>0</v>
      </c>
      <c r="AJ139">
        <v>0</v>
      </c>
      <c r="AK139">
        <v>1</v>
      </c>
      <c r="AL139">
        <v>0</v>
      </c>
      <c r="AM139">
        <v>0</v>
      </c>
      <c r="AN139">
        <v>0</v>
      </c>
      <c r="AO139">
        <v>0</v>
      </c>
      <c r="AP139">
        <v>0</v>
      </c>
      <c r="AQ139" t="s">
        <v>558</v>
      </c>
      <c r="BA139" t="s">
        <v>106</v>
      </c>
      <c r="BB139" t="e">
        <f ca="1">- Useful but _xludf.not as good as a regular degree</f>
        <v>#NAME?</v>
      </c>
      <c r="BD139" t="e">
        <f ca="1">- I am _xludf.not interested in vocational education</f>
        <v>#NAME?</v>
      </c>
      <c r="BE139">
        <v>1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N139" t="s">
        <v>106</v>
      </c>
      <c r="BQ139" t="e">
        <f ca="1">- Do _xludf.not _xludf.count towards a recognized qualification - Cannot afford the courses</f>
        <v>#NAME?</v>
      </c>
      <c r="BR139">
        <v>0</v>
      </c>
      <c r="BS139">
        <v>1</v>
      </c>
      <c r="BT139">
        <v>0</v>
      </c>
      <c r="BU139">
        <v>0</v>
      </c>
      <c r="BV139">
        <v>1</v>
      </c>
      <c r="BW139">
        <v>0</v>
      </c>
      <c r="BX139" t="s">
        <v>107</v>
      </c>
      <c r="BY139" t="e">
        <f ca="1">- Useful but _xludf.not as good as going to university  - Difficult to access</f>
        <v>#NAME?</v>
      </c>
      <c r="BZ139">
        <v>1</v>
      </c>
      <c r="CA139">
        <v>0</v>
      </c>
      <c r="CB139">
        <v>0</v>
      </c>
      <c r="CC139">
        <v>1</v>
      </c>
      <c r="CD139">
        <v>0</v>
      </c>
      <c r="CE139" t="e">
        <f ca="1">- Facebook groups/pages DUBARAH</f>
        <v>#NAME?</v>
      </c>
      <c r="CF139">
        <v>0</v>
      </c>
      <c r="CG139">
        <v>1</v>
      </c>
      <c r="CH139">
        <v>0</v>
      </c>
      <c r="CI139">
        <v>0</v>
      </c>
      <c r="CJ139">
        <v>0</v>
      </c>
      <c r="CK139">
        <v>1</v>
      </c>
      <c r="CL139">
        <v>0</v>
      </c>
      <c r="CN139" t="s">
        <v>108</v>
      </c>
      <c r="CO139" t="s">
        <v>109</v>
      </c>
      <c r="CP139" t="s">
        <v>110</v>
      </c>
      <c r="CQ139">
        <v>3227854</v>
      </c>
      <c r="CR139" t="s">
        <v>559</v>
      </c>
      <c r="CS139" t="s">
        <v>560</v>
      </c>
      <c r="CT139">
        <v>138</v>
      </c>
    </row>
    <row r="140" spans="1:98">
      <c r="A140">
        <v>139</v>
      </c>
      <c r="B140" t="s">
        <v>131</v>
      </c>
      <c r="C140">
        <v>22</v>
      </c>
      <c r="D140" t="s">
        <v>98</v>
      </c>
      <c r="E140" t="s">
        <v>227</v>
      </c>
      <c r="F140" t="s">
        <v>100</v>
      </c>
      <c r="G140" t="s">
        <v>101</v>
      </c>
      <c r="H140" t="s">
        <v>102</v>
      </c>
      <c r="U140" t="s">
        <v>114</v>
      </c>
      <c r="AG140" t="s">
        <v>104</v>
      </c>
      <c r="AH140" t="s">
        <v>105</v>
      </c>
      <c r="AI140">
        <v>0</v>
      </c>
      <c r="AJ140">
        <v>1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BA140" t="s">
        <v>106</v>
      </c>
      <c r="BB140" t="e">
        <f ca="1">- Useful but _xludf.not as good as a regular degree</f>
        <v>#NAME?</v>
      </c>
      <c r="BD140" t="e">
        <f ca="1">- Project Management / Accountancy - Tourism / Restaurant _xludf.and hotel Management</f>
        <v>#NAME?</v>
      </c>
      <c r="BE140">
        <v>0</v>
      </c>
      <c r="BF140">
        <v>0</v>
      </c>
      <c r="BG140">
        <v>1</v>
      </c>
      <c r="BH140">
        <v>1</v>
      </c>
      <c r="BI140">
        <v>0</v>
      </c>
      <c r="BJ140">
        <v>0</v>
      </c>
      <c r="BK140">
        <v>0</v>
      </c>
      <c r="BL140">
        <v>0</v>
      </c>
      <c r="BN140" t="s">
        <v>106</v>
      </c>
      <c r="BQ140" t="e">
        <f ca="1">- _xludf.not available in _xludf.Arabic - Donâ€™t know how to _xludf.find/enroll in a suitable program</f>
        <v>#NAME?</v>
      </c>
      <c r="BR140">
        <v>0</v>
      </c>
      <c r="BS140">
        <v>0</v>
      </c>
      <c r="BT140">
        <v>0</v>
      </c>
      <c r="BU140">
        <v>1</v>
      </c>
      <c r="BV140">
        <v>0</v>
      </c>
      <c r="BW140">
        <v>1</v>
      </c>
      <c r="BX140" t="s">
        <v>107</v>
      </c>
      <c r="BY140" t="e">
        <f ca="1">- Useful but _xludf.not as good as going to university  - Difficult to access</f>
        <v>#NAME?</v>
      </c>
      <c r="BZ140">
        <v>1</v>
      </c>
      <c r="CA140">
        <v>0</v>
      </c>
      <c r="CB140">
        <v>0</v>
      </c>
      <c r="CC140">
        <v>1</v>
      </c>
      <c r="CD140">
        <v>0</v>
      </c>
      <c r="CE140" t="e">
        <f ca="1">- Facebook groups/pages  - Teachers</f>
        <v>#NAME?</v>
      </c>
      <c r="CF140">
        <v>0</v>
      </c>
      <c r="CG140">
        <v>0</v>
      </c>
      <c r="CH140">
        <v>1</v>
      </c>
      <c r="CI140">
        <v>0</v>
      </c>
      <c r="CJ140">
        <v>0</v>
      </c>
      <c r="CK140">
        <v>1</v>
      </c>
      <c r="CL140">
        <v>0</v>
      </c>
      <c r="CN140" t="s">
        <v>108</v>
      </c>
      <c r="CO140" t="s">
        <v>109</v>
      </c>
      <c r="CP140" t="s">
        <v>110</v>
      </c>
      <c r="CQ140">
        <v>3227845</v>
      </c>
      <c r="CR140" t="s">
        <v>561</v>
      </c>
      <c r="CS140" t="s">
        <v>562</v>
      </c>
      <c r="CT140">
        <v>139</v>
      </c>
    </row>
    <row r="141" spans="1:98">
      <c r="A141">
        <v>140</v>
      </c>
      <c r="B141" t="s">
        <v>131</v>
      </c>
      <c r="C141">
        <v>25</v>
      </c>
      <c r="D141" t="s">
        <v>98</v>
      </c>
      <c r="E141" t="s">
        <v>99</v>
      </c>
      <c r="F141" t="s">
        <v>100</v>
      </c>
      <c r="G141" t="s">
        <v>101</v>
      </c>
      <c r="H141" t="s">
        <v>102</v>
      </c>
      <c r="U141" t="s">
        <v>162</v>
      </c>
      <c r="AG141" t="s">
        <v>104</v>
      </c>
      <c r="AH141" t="s">
        <v>105</v>
      </c>
      <c r="AI141">
        <v>0</v>
      </c>
      <c r="AJ141">
        <v>1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BA141" t="s">
        <v>106</v>
      </c>
      <c r="BB141" t="e">
        <f ca="1">- Useful but _xludf.not as good as a regular degree</f>
        <v>#NAME?</v>
      </c>
      <c r="BD141" t="e">
        <f ca="1">- Tourism / Restaurant _xludf.and hotel Management   Other</f>
        <v>#NAME?</v>
      </c>
      <c r="BE141">
        <v>0</v>
      </c>
      <c r="BF141">
        <v>1</v>
      </c>
      <c r="BG141">
        <v>0</v>
      </c>
      <c r="BH141">
        <v>1</v>
      </c>
      <c r="BI141">
        <v>0</v>
      </c>
      <c r="BJ141">
        <v>0</v>
      </c>
      <c r="BK141">
        <v>0</v>
      </c>
      <c r="BL141">
        <v>0</v>
      </c>
      <c r="BM141" t="s">
        <v>563</v>
      </c>
      <c r="BN141" t="s">
        <v>106</v>
      </c>
      <c r="BQ141" t="e">
        <f ca="1">- Cannot afford the courses - Donâ€™t know how to _xludf.find/enroll in a suitable program</f>
        <v>#NAME?</v>
      </c>
      <c r="BR141">
        <v>0</v>
      </c>
      <c r="BS141">
        <v>0</v>
      </c>
      <c r="BT141">
        <v>0</v>
      </c>
      <c r="BU141">
        <v>1</v>
      </c>
      <c r="BV141">
        <v>1</v>
      </c>
      <c r="BW141">
        <v>0</v>
      </c>
      <c r="BX141" t="s">
        <v>107</v>
      </c>
      <c r="BY141" t="e">
        <f ca="1">- Useful but _xludf.not as good as going to university  - Difficult to access</f>
        <v>#NAME?</v>
      </c>
      <c r="BZ141">
        <v>1</v>
      </c>
      <c r="CA141">
        <v>0</v>
      </c>
      <c r="CB141">
        <v>0</v>
      </c>
      <c r="CC141">
        <v>1</v>
      </c>
      <c r="CD141">
        <v>0</v>
      </c>
      <c r="CE141" t="e">
        <f ca="1">- Facebook groups/pages DUBARAH</f>
        <v>#NAME?</v>
      </c>
      <c r="CF141">
        <v>0</v>
      </c>
      <c r="CG141">
        <v>1</v>
      </c>
      <c r="CH141">
        <v>0</v>
      </c>
      <c r="CI141">
        <v>0</v>
      </c>
      <c r="CJ141">
        <v>0</v>
      </c>
      <c r="CK141">
        <v>1</v>
      </c>
      <c r="CL141">
        <v>0</v>
      </c>
      <c r="CN141" t="s">
        <v>108</v>
      </c>
      <c r="CO141" t="s">
        <v>109</v>
      </c>
      <c r="CP141" t="s">
        <v>110</v>
      </c>
      <c r="CQ141">
        <v>3227833</v>
      </c>
      <c r="CR141" t="s">
        <v>564</v>
      </c>
      <c r="CS141" t="s">
        <v>565</v>
      </c>
      <c r="CT141">
        <v>140</v>
      </c>
    </row>
    <row r="142" spans="1:98">
      <c r="A142">
        <v>141</v>
      </c>
      <c r="B142" t="s">
        <v>131</v>
      </c>
      <c r="C142">
        <v>17</v>
      </c>
      <c r="D142" t="s">
        <v>148</v>
      </c>
      <c r="E142" t="s">
        <v>99</v>
      </c>
      <c r="F142" t="s">
        <v>136</v>
      </c>
      <c r="G142" t="s">
        <v>175</v>
      </c>
      <c r="J142" t="s">
        <v>566</v>
      </c>
      <c r="K142">
        <v>1</v>
      </c>
      <c r="L142">
        <v>0</v>
      </c>
      <c r="M142">
        <v>0</v>
      </c>
      <c r="N142">
        <v>0</v>
      </c>
      <c r="O142">
        <v>0</v>
      </c>
      <c r="P142">
        <v>1</v>
      </c>
      <c r="Q142">
        <v>0</v>
      </c>
      <c r="R142">
        <v>0</v>
      </c>
      <c r="T142" t="s">
        <v>158</v>
      </c>
      <c r="X142" t="s">
        <v>159</v>
      </c>
      <c r="Y142">
        <v>1</v>
      </c>
      <c r="Z142">
        <v>0</v>
      </c>
      <c r="AA142">
        <v>0</v>
      </c>
      <c r="AB142">
        <v>1</v>
      </c>
      <c r="AC142">
        <v>0</v>
      </c>
      <c r="AD142">
        <v>0</v>
      </c>
      <c r="AE142">
        <v>0</v>
      </c>
      <c r="AG142" t="s">
        <v>124</v>
      </c>
      <c r="AH142" t="s">
        <v>125</v>
      </c>
      <c r="AI142">
        <v>1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R142" t="s">
        <v>106</v>
      </c>
      <c r="AS142" t="e">
        <f ca="1">- Cannot contact public servants _xludf.or Teachers - Retrieving papers is expensive _xludf.now _xludf.and I Do _xludf.not have the money</f>
        <v>#NAME?</v>
      </c>
      <c r="AT142">
        <v>0</v>
      </c>
      <c r="AU142">
        <v>0</v>
      </c>
      <c r="AV142">
        <v>1</v>
      </c>
      <c r="AW142">
        <v>0</v>
      </c>
      <c r="AX142">
        <v>1</v>
      </c>
      <c r="AY142">
        <v>0</v>
      </c>
      <c r="BA142" t="s">
        <v>106</v>
      </c>
      <c r="BB142" t="e">
        <f ca="1">- Very Useful _xludf.and provides a job opportunity _xludf.right away.</f>
        <v>#NAME?</v>
      </c>
      <c r="BD142" t="e">
        <f ca="1">- Tourism / Restaurant _xludf.and hotel Management - Nursing / medical care</f>
        <v>#NAME?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</v>
      </c>
      <c r="BK142">
        <v>0</v>
      </c>
      <c r="BL142">
        <v>0</v>
      </c>
      <c r="BN142" t="s">
        <v>106</v>
      </c>
      <c r="BQ142" t="e">
        <f ca="1">- No internet connection / computer - Cannot afford the courses</f>
        <v>#NAME?</v>
      </c>
      <c r="BR142">
        <v>0</v>
      </c>
      <c r="BS142">
        <v>0</v>
      </c>
      <c r="BT142">
        <v>1</v>
      </c>
      <c r="BU142">
        <v>0</v>
      </c>
      <c r="BV142">
        <v>1</v>
      </c>
      <c r="BW142">
        <v>0</v>
      </c>
      <c r="BX142" t="s">
        <v>107</v>
      </c>
      <c r="BY142" t="e">
        <f ca="1">- Very Useful, as good as a regular - Too Difficult to study alone</f>
        <v>#NAME?</v>
      </c>
      <c r="BZ142">
        <v>0</v>
      </c>
      <c r="CA142">
        <v>0</v>
      </c>
      <c r="CB142">
        <v>1</v>
      </c>
      <c r="CC142">
        <v>0</v>
      </c>
      <c r="CD142">
        <v>1</v>
      </c>
      <c r="CE142" t="e">
        <f ca="1">- Friends - Teachers</f>
        <v>#NAME?</v>
      </c>
      <c r="CF142">
        <v>1</v>
      </c>
      <c r="CG142">
        <v>0</v>
      </c>
      <c r="CH142">
        <v>1</v>
      </c>
      <c r="CI142">
        <v>0</v>
      </c>
      <c r="CJ142">
        <v>0</v>
      </c>
      <c r="CK142">
        <v>0</v>
      </c>
      <c r="CL142">
        <v>0</v>
      </c>
      <c r="CN142" t="s">
        <v>108</v>
      </c>
      <c r="CO142" t="s">
        <v>109</v>
      </c>
      <c r="CP142" t="s">
        <v>110</v>
      </c>
      <c r="CQ142">
        <v>3227818</v>
      </c>
      <c r="CR142" t="s">
        <v>567</v>
      </c>
      <c r="CS142" t="s">
        <v>568</v>
      </c>
      <c r="CT142">
        <v>141</v>
      </c>
    </row>
    <row r="143" spans="1:98">
      <c r="A143">
        <v>142</v>
      </c>
      <c r="B143" t="s">
        <v>131</v>
      </c>
      <c r="C143">
        <v>18</v>
      </c>
      <c r="D143" t="s">
        <v>148</v>
      </c>
      <c r="E143" t="s">
        <v>99</v>
      </c>
      <c r="F143" t="s">
        <v>136</v>
      </c>
      <c r="G143" t="s">
        <v>113</v>
      </c>
      <c r="J143" t="s">
        <v>569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1</v>
      </c>
      <c r="Q143">
        <v>0</v>
      </c>
      <c r="R143">
        <v>1</v>
      </c>
      <c r="X143" t="s">
        <v>159</v>
      </c>
      <c r="Y143">
        <v>1</v>
      </c>
      <c r="Z143">
        <v>0</v>
      </c>
      <c r="AA143">
        <v>0</v>
      </c>
      <c r="AB143">
        <v>1</v>
      </c>
      <c r="AC143">
        <v>0</v>
      </c>
      <c r="AD143">
        <v>0</v>
      </c>
      <c r="AE143">
        <v>0</v>
      </c>
      <c r="AG143" t="s">
        <v>124</v>
      </c>
      <c r="AH143" t="s">
        <v>125</v>
      </c>
      <c r="AI143">
        <v>1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R143" t="s">
        <v>106</v>
      </c>
      <c r="AS143" t="e">
        <f ca="1">- Retrieving papers is expensive _xludf.now _xludf.and I Do _xludf.not have the money - have to go in person but can _xludf.not go _xludf.for security reasons</f>
        <v>#NAME?</v>
      </c>
      <c r="AT143">
        <v>0</v>
      </c>
      <c r="AU143">
        <v>1</v>
      </c>
      <c r="AV143">
        <v>0</v>
      </c>
      <c r="AW143">
        <v>0</v>
      </c>
      <c r="AX143">
        <v>1</v>
      </c>
      <c r="AY143">
        <v>0</v>
      </c>
      <c r="BA143" t="s">
        <v>106</v>
      </c>
      <c r="BB143" t="e">
        <f ca="1">- Useful but _xludf.not as good as a regular degree</f>
        <v>#NAME?</v>
      </c>
      <c r="BD143" t="e">
        <f ca="1">- Project Management / Accountancy - Nursing / medical care</f>
        <v>#NAME?</v>
      </c>
      <c r="BE143">
        <v>0</v>
      </c>
      <c r="BF143">
        <v>0</v>
      </c>
      <c r="BG143">
        <v>1</v>
      </c>
      <c r="BH143">
        <v>0</v>
      </c>
      <c r="BI143">
        <v>1</v>
      </c>
      <c r="BJ143">
        <v>0</v>
      </c>
      <c r="BK143">
        <v>0</v>
      </c>
      <c r="BL143">
        <v>0</v>
      </c>
      <c r="BN143" t="s">
        <v>106</v>
      </c>
      <c r="BQ143" t="e">
        <f ca="1">- No internet connection / computer - Cannot afford the courses</f>
        <v>#NAME?</v>
      </c>
      <c r="BR143">
        <v>0</v>
      </c>
      <c r="BS143">
        <v>0</v>
      </c>
      <c r="BT143">
        <v>1</v>
      </c>
      <c r="BU143">
        <v>0</v>
      </c>
      <c r="BV143">
        <v>1</v>
      </c>
      <c r="BW143">
        <v>0</v>
      </c>
      <c r="BX143" t="s">
        <v>107</v>
      </c>
      <c r="BY143" t="e">
        <f ca="1">- Useful but _xludf.not as good as going to university  - Difficult to access</f>
        <v>#NAME?</v>
      </c>
      <c r="BZ143">
        <v>1</v>
      </c>
      <c r="CA143">
        <v>0</v>
      </c>
      <c r="CB143">
        <v>0</v>
      </c>
      <c r="CC143">
        <v>1</v>
      </c>
      <c r="CD143">
        <v>0</v>
      </c>
      <c r="CE143" t="e">
        <f ca="1">- Friends - Teachers</f>
        <v>#NAME?</v>
      </c>
      <c r="CF143">
        <v>1</v>
      </c>
      <c r="CG143">
        <v>0</v>
      </c>
      <c r="CH143">
        <v>1</v>
      </c>
      <c r="CI143">
        <v>0</v>
      </c>
      <c r="CJ143">
        <v>0</v>
      </c>
      <c r="CK143">
        <v>0</v>
      </c>
      <c r="CL143">
        <v>0</v>
      </c>
      <c r="CN143" t="s">
        <v>108</v>
      </c>
      <c r="CO143" t="s">
        <v>109</v>
      </c>
      <c r="CP143" t="s">
        <v>110</v>
      </c>
      <c r="CQ143">
        <v>3227787</v>
      </c>
      <c r="CR143" t="s">
        <v>570</v>
      </c>
      <c r="CS143" t="s">
        <v>571</v>
      </c>
      <c r="CT143">
        <v>142</v>
      </c>
    </row>
    <row r="144" spans="1:98">
      <c r="A144">
        <v>143</v>
      </c>
      <c r="B144" t="s">
        <v>131</v>
      </c>
      <c r="C144">
        <v>23</v>
      </c>
      <c r="D144" t="s">
        <v>148</v>
      </c>
      <c r="E144" t="s">
        <v>156</v>
      </c>
      <c r="F144" t="s">
        <v>100</v>
      </c>
      <c r="G144" t="s">
        <v>101</v>
      </c>
      <c r="H144" t="s">
        <v>102</v>
      </c>
      <c r="U144" t="s">
        <v>162</v>
      </c>
      <c r="AG144" t="s">
        <v>104</v>
      </c>
      <c r="AH144" t="s">
        <v>105</v>
      </c>
      <c r="AI144">
        <v>0</v>
      </c>
      <c r="AJ144">
        <v>1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BA144" t="s">
        <v>106</v>
      </c>
      <c r="BB144" t="e">
        <f ca="1">- Very Useful _xludf.and provides a job opportunity _xludf.right away.</f>
        <v>#NAME?</v>
      </c>
      <c r="BD144" t="e">
        <f ca="1">- Nursing / medical care   Other</f>
        <v>#NAME?</v>
      </c>
      <c r="BE144">
        <v>0</v>
      </c>
      <c r="BF144">
        <v>1</v>
      </c>
      <c r="BG144">
        <v>0</v>
      </c>
      <c r="BH144">
        <v>0</v>
      </c>
      <c r="BI144">
        <v>1</v>
      </c>
      <c r="BJ144">
        <v>0</v>
      </c>
      <c r="BK144">
        <v>0</v>
      </c>
      <c r="BL144">
        <v>0</v>
      </c>
      <c r="BM144" t="s">
        <v>295</v>
      </c>
      <c r="BN144" t="s">
        <v>106</v>
      </c>
      <c r="BQ144" t="e">
        <f ca="1">- Do _xludf.not _xludf.count towards a recognized qualification - Donâ€™t know how to _xludf.find/enroll in a suitable program</f>
        <v>#NAME?</v>
      </c>
      <c r="BR144">
        <v>0</v>
      </c>
      <c r="BS144">
        <v>1</v>
      </c>
      <c r="BT144">
        <v>0</v>
      </c>
      <c r="BU144">
        <v>1</v>
      </c>
      <c r="BV144">
        <v>0</v>
      </c>
      <c r="BW144">
        <v>0</v>
      </c>
      <c r="BX144" t="s">
        <v>107</v>
      </c>
      <c r="BY144" t="e">
        <f ca="1">- _xludf.not worth the _xludf.time _xludf.or money spent on it - Difficult to access</f>
        <v>#NAME?</v>
      </c>
      <c r="BZ144">
        <v>0</v>
      </c>
      <c r="CA144">
        <v>1</v>
      </c>
      <c r="CB144">
        <v>0</v>
      </c>
      <c r="CC144">
        <v>1</v>
      </c>
      <c r="CD144">
        <v>0</v>
      </c>
      <c r="CE144" t="e">
        <f ca="1">- Facebook groups/pages DUBARAH</f>
        <v>#NAME?</v>
      </c>
      <c r="CF144">
        <v>0</v>
      </c>
      <c r="CG144">
        <v>1</v>
      </c>
      <c r="CH144">
        <v>0</v>
      </c>
      <c r="CI144">
        <v>0</v>
      </c>
      <c r="CJ144">
        <v>0</v>
      </c>
      <c r="CK144">
        <v>1</v>
      </c>
      <c r="CL144">
        <v>0</v>
      </c>
      <c r="CN144" t="s">
        <v>108</v>
      </c>
      <c r="CO144" t="s">
        <v>109</v>
      </c>
      <c r="CP144" t="s">
        <v>110</v>
      </c>
      <c r="CQ144">
        <v>3227753</v>
      </c>
      <c r="CR144" t="s">
        <v>572</v>
      </c>
      <c r="CS144" t="s">
        <v>573</v>
      </c>
      <c r="CT144">
        <v>143</v>
      </c>
    </row>
    <row r="145" spans="1:98">
      <c r="A145">
        <v>144</v>
      </c>
      <c r="B145" t="s">
        <v>131</v>
      </c>
      <c r="C145">
        <v>24</v>
      </c>
      <c r="D145" t="s">
        <v>98</v>
      </c>
      <c r="E145" t="s">
        <v>99</v>
      </c>
      <c r="F145" t="s">
        <v>149</v>
      </c>
      <c r="G145" t="s">
        <v>113</v>
      </c>
      <c r="J145" t="s">
        <v>176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</v>
      </c>
      <c r="R145">
        <v>1</v>
      </c>
      <c r="X145" t="s">
        <v>574</v>
      </c>
      <c r="Y145">
        <v>0</v>
      </c>
      <c r="Z145">
        <v>0</v>
      </c>
      <c r="AA145">
        <v>0</v>
      </c>
      <c r="AB145">
        <v>0</v>
      </c>
      <c r="AC145">
        <v>1</v>
      </c>
      <c r="AD145">
        <v>0</v>
      </c>
      <c r="AE145">
        <v>1</v>
      </c>
      <c r="AF145" t="s">
        <v>575</v>
      </c>
      <c r="AG145" t="s">
        <v>124</v>
      </c>
      <c r="AH145" t="s">
        <v>152</v>
      </c>
      <c r="AI145">
        <v>0</v>
      </c>
      <c r="AJ145">
        <v>0</v>
      </c>
      <c r="AK145">
        <v>0</v>
      </c>
      <c r="AL145">
        <v>1</v>
      </c>
      <c r="AM145">
        <v>0</v>
      </c>
      <c r="AN145">
        <v>0</v>
      </c>
      <c r="AO145">
        <v>0</v>
      </c>
      <c r="AP145">
        <v>0</v>
      </c>
      <c r="BA145" t="s">
        <v>106</v>
      </c>
      <c r="BB145" t="e">
        <f ca="1">- Useful but _xludf.not as good as a regular degree</f>
        <v>#NAME?</v>
      </c>
      <c r="BD145" t="e">
        <f ca="1">- I am _xludf.not interested in vocational education</f>
        <v>#NAME?</v>
      </c>
      <c r="BE145">
        <v>1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N145" t="s">
        <v>106</v>
      </c>
      <c r="BQ145" t="e">
        <f ca="1">- _xludf.not available in subjects I want to study - Donâ€™t know how to _xludf.find/enroll in a suitable program</f>
        <v>#NAME?</v>
      </c>
      <c r="BR145">
        <v>1</v>
      </c>
      <c r="BS145">
        <v>0</v>
      </c>
      <c r="BT145">
        <v>0</v>
      </c>
      <c r="BU145">
        <v>1</v>
      </c>
      <c r="BV145">
        <v>0</v>
      </c>
      <c r="BW145">
        <v>0</v>
      </c>
      <c r="BX145" t="s">
        <v>107</v>
      </c>
      <c r="BY145" t="s">
        <v>139</v>
      </c>
      <c r="BZ145">
        <v>1</v>
      </c>
      <c r="CA145">
        <v>0</v>
      </c>
      <c r="CB145">
        <v>0</v>
      </c>
      <c r="CC145">
        <v>0</v>
      </c>
      <c r="CD145">
        <v>1</v>
      </c>
      <c r="CE145" t="e">
        <f ca="1">- Facebook groups/pages DUBARAH</f>
        <v>#NAME?</v>
      </c>
      <c r="CF145">
        <v>0</v>
      </c>
      <c r="CG145">
        <v>1</v>
      </c>
      <c r="CH145">
        <v>0</v>
      </c>
      <c r="CI145">
        <v>0</v>
      </c>
      <c r="CJ145">
        <v>0</v>
      </c>
      <c r="CK145">
        <v>1</v>
      </c>
      <c r="CL145">
        <v>0</v>
      </c>
      <c r="CN145" t="s">
        <v>108</v>
      </c>
      <c r="CO145" t="s">
        <v>109</v>
      </c>
      <c r="CP145" t="s">
        <v>110</v>
      </c>
      <c r="CQ145">
        <v>3227706</v>
      </c>
      <c r="CR145" t="s">
        <v>576</v>
      </c>
      <c r="CS145" t="s">
        <v>577</v>
      </c>
      <c r="CT145">
        <v>144</v>
      </c>
    </row>
    <row r="146" spans="1:98">
      <c r="A146">
        <v>145</v>
      </c>
      <c r="B146" t="s">
        <v>131</v>
      </c>
      <c r="C146">
        <v>23</v>
      </c>
      <c r="D146" t="s">
        <v>148</v>
      </c>
      <c r="E146" t="s">
        <v>156</v>
      </c>
      <c r="F146" t="s">
        <v>136</v>
      </c>
      <c r="G146" t="s">
        <v>113</v>
      </c>
      <c r="J146" t="s">
        <v>132</v>
      </c>
      <c r="K146">
        <v>0</v>
      </c>
      <c r="L146">
        <v>0</v>
      </c>
      <c r="M146">
        <v>1</v>
      </c>
      <c r="N146">
        <v>0</v>
      </c>
      <c r="O146">
        <v>0</v>
      </c>
      <c r="P146">
        <v>0</v>
      </c>
      <c r="Q146">
        <v>1</v>
      </c>
      <c r="R146">
        <v>0</v>
      </c>
      <c r="X146" t="s">
        <v>159</v>
      </c>
      <c r="Y146">
        <v>1</v>
      </c>
      <c r="Z146">
        <v>0</v>
      </c>
      <c r="AA146">
        <v>0</v>
      </c>
      <c r="AB146">
        <v>1</v>
      </c>
      <c r="AC146">
        <v>0</v>
      </c>
      <c r="AD146">
        <v>0</v>
      </c>
      <c r="AE146">
        <v>0</v>
      </c>
      <c r="AG146" t="s">
        <v>124</v>
      </c>
      <c r="AH146" t="s">
        <v>125</v>
      </c>
      <c r="AI146">
        <v>1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R146" t="s">
        <v>106</v>
      </c>
      <c r="AS146" t="e">
        <f ca="1">- Cannot contact public servants _xludf.or Teachers - Donâ€™t have family in Syria to _xludf.help me</f>
        <v>#NAME?</v>
      </c>
      <c r="AT146">
        <v>0</v>
      </c>
      <c r="AU146">
        <v>0</v>
      </c>
      <c r="AV146">
        <v>1</v>
      </c>
      <c r="AW146">
        <v>1</v>
      </c>
      <c r="AX146">
        <v>0</v>
      </c>
      <c r="AY146">
        <v>0</v>
      </c>
      <c r="BA146" t="s">
        <v>106</v>
      </c>
      <c r="BB146" t="e">
        <f ca="1">- Very Useful _xludf.and provides a job opportunity _xludf.right away.</f>
        <v>#NAME?</v>
      </c>
      <c r="BD146" t="e">
        <f ca="1">- Nursing / medical care   Other</f>
        <v>#NAME?</v>
      </c>
      <c r="BE146">
        <v>0</v>
      </c>
      <c r="BF146">
        <v>1</v>
      </c>
      <c r="BG146">
        <v>0</v>
      </c>
      <c r="BH146">
        <v>0</v>
      </c>
      <c r="BI146">
        <v>1</v>
      </c>
      <c r="BJ146">
        <v>0</v>
      </c>
      <c r="BK146">
        <v>0</v>
      </c>
      <c r="BL146">
        <v>0</v>
      </c>
      <c r="BM146" t="s">
        <v>578</v>
      </c>
      <c r="BN146" t="s">
        <v>106</v>
      </c>
      <c r="BQ146" t="e">
        <f ca="1">- No internet connection / computer - Cannot afford the courses</f>
        <v>#NAME?</v>
      </c>
      <c r="BR146">
        <v>0</v>
      </c>
      <c r="BS146">
        <v>0</v>
      </c>
      <c r="BT146">
        <v>1</v>
      </c>
      <c r="BU146">
        <v>0</v>
      </c>
      <c r="BV146">
        <v>1</v>
      </c>
      <c r="BW146">
        <v>0</v>
      </c>
      <c r="BX146" t="s">
        <v>107</v>
      </c>
      <c r="BY146" t="e">
        <f ca="1">- Useful but _xludf.not as good as going to university  - Difficult to access</f>
        <v>#NAME?</v>
      </c>
      <c r="BZ146">
        <v>1</v>
      </c>
      <c r="CA146">
        <v>0</v>
      </c>
      <c r="CB146">
        <v>0</v>
      </c>
      <c r="CC146">
        <v>1</v>
      </c>
      <c r="CD146">
        <v>0</v>
      </c>
      <c r="CE146" t="e">
        <f ca="1">- Facebook groups/pages  - Friends</f>
        <v>#NAME?</v>
      </c>
      <c r="CF146">
        <v>1</v>
      </c>
      <c r="CG146">
        <v>0</v>
      </c>
      <c r="CH146">
        <v>0</v>
      </c>
      <c r="CI146">
        <v>0</v>
      </c>
      <c r="CJ146">
        <v>0</v>
      </c>
      <c r="CK146">
        <v>1</v>
      </c>
      <c r="CL146">
        <v>0</v>
      </c>
      <c r="CN146" t="s">
        <v>108</v>
      </c>
      <c r="CO146" t="s">
        <v>109</v>
      </c>
      <c r="CP146" t="s">
        <v>110</v>
      </c>
      <c r="CQ146">
        <v>3227653</v>
      </c>
      <c r="CR146" t="s">
        <v>579</v>
      </c>
      <c r="CS146" t="s">
        <v>580</v>
      </c>
      <c r="CT146">
        <v>145</v>
      </c>
    </row>
    <row r="147" spans="1:98">
      <c r="A147">
        <v>146</v>
      </c>
      <c r="B147" t="s">
        <v>97</v>
      </c>
      <c r="C147">
        <v>23</v>
      </c>
      <c r="D147" t="s">
        <v>98</v>
      </c>
      <c r="E147" t="s">
        <v>99</v>
      </c>
      <c r="F147" t="s">
        <v>149</v>
      </c>
      <c r="G147" t="s">
        <v>113</v>
      </c>
      <c r="J147" t="s">
        <v>180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1</v>
      </c>
      <c r="X147" t="s">
        <v>138</v>
      </c>
      <c r="Y147">
        <v>0</v>
      </c>
      <c r="Z147">
        <v>0</v>
      </c>
      <c r="AA147">
        <v>0</v>
      </c>
      <c r="AB147">
        <v>1</v>
      </c>
      <c r="AC147">
        <v>0</v>
      </c>
      <c r="AD147">
        <v>1</v>
      </c>
      <c r="AE147">
        <v>0</v>
      </c>
      <c r="AG147" t="s">
        <v>124</v>
      </c>
      <c r="AH147" t="s">
        <v>117</v>
      </c>
      <c r="AI147">
        <v>0</v>
      </c>
      <c r="AJ147">
        <v>1</v>
      </c>
      <c r="AK147">
        <v>0</v>
      </c>
      <c r="AL147">
        <v>0</v>
      </c>
      <c r="AM147">
        <v>1</v>
      </c>
      <c r="AN147">
        <v>0</v>
      </c>
      <c r="AO147">
        <v>0</v>
      </c>
      <c r="AP147">
        <v>0</v>
      </c>
      <c r="BA147" t="s">
        <v>106</v>
      </c>
      <c r="BB147" t="e">
        <f ca="1">- Useful but _xludf.not as good as a regular degree</f>
        <v>#NAME?</v>
      </c>
      <c r="BD147" t="e">
        <f ca="1">- Nursing / medical care</f>
        <v>#NAME?</v>
      </c>
      <c r="BE147">
        <v>0</v>
      </c>
      <c r="BF147">
        <v>0</v>
      </c>
      <c r="BG147">
        <v>0</v>
      </c>
      <c r="BH147">
        <v>0</v>
      </c>
      <c r="BI147">
        <v>1</v>
      </c>
      <c r="BJ147">
        <v>0</v>
      </c>
      <c r="BK147">
        <v>0</v>
      </c>
      <c r="BL147">
        <v>0</v>
      </c>
      <c r="BN147" t="s">
        <v>106</v>
      </c>
      <c r="BQ147" t="e">
        <f ca="1">- Cannot afford the courses</f>
        <v>#NAME?</v>
      </c>
      <c r="BR147">
        <v>0</v>
      </c>
      <c r="BS147">
        <v>0</v>
      </c>
      <c r="BT147">
        <v>0</v>
      </c>
      <c r="BU147">
        <v>0</v>
      </c>
      <c r="BV147">
        <v>1</v>
      </c>
      <c r="BW147">
        <v>0</v>
      </c>
      <c r="BX147" t="s">
        <v>243</v>
      </c>
      <c r="BY147" t="e">
        <f ca="1">- Useful but _xludf.not as good as going to university</f>
        <v>#NAME?</v>
      </c>
      <c r="BZ147">
        <v>1</v>
      </c>
      <c r="CA147">
        <v>0</v>
      </c>
      <c r="CB147">
        <v>0</v>
      </c>
      <c r="CC147">
        <v>0</v>
      </c>
      <c r="CD147">
        <v>0</v>
      </c>
      <c r="CE147" t="e">
        <f ca="1">- Facebook groups/pages</f>
        <v>#NAME?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1</v>
      </c>
      <c r="CL147">
        <v>0</v>
      </c>
      <c r="CN147" t="s">
        <v>108</v>
      </c>
      <c r="CO147" t="s">
        <v>109</v>
      </c>
      <c r="CP147" t="s">
        <v>110</v>
      </c>
      <c r="CQ147">
        <v>3227407</v>
      </c>
      <c r="CR147" t="s">
        <v>581</v>
      </c>
      <c r="CS147" t="s">
        <v>582</v>
      </c>
      <c r="CT147">
        <v>146</v>
      </c>
    </row>
    <row r="148" spans="1:98">
      <c r="A148">
        <v>147</v>
      </c>
      <c r="B148" t="s">
        <v>97</v>
      </c>
      <c r="C148">
        <v>23</v>
      </c>
      <c r="D148" t="s">
        <v>98</v>
      </c>
      <c r="E148" t="s">
        <v>99</v>
      </c>
      <c r="F148" t="s">
        <v>120</v>
      </c>
      <c r="G148" t="s">
        <v>113</v>
      </c>
      <c r="J148" t="s">
        <v>114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</v>
      </c>
      <c r="Q148">
        <v>0</v>
      </c>
      <c r="R148">
        <v>0</v>
      </c>
      <c r="X148" t="s">
        <v>123</v>
      </c>
      <c r="Y148">
        <v>0</v>
      </c>
      <c r="Z148">
        <v>1</v>
      </c>
      <c r="AA148">
        <v>0</v>
      </c>
      <c r="AB148">
        <v>1</v>
      </c>
      <c r="AC148">
        <v>0</v>
      </c>
      <c r="AD148">
        <v>0</v>
      </c>
      <c r="AE148">
        <v>0</v>
      </c>
      <c r="AG148" t="s">
        <v>124</v>
      </c>
      <c r="AH148" t="s">
        <v>121</v>
      </c>
      <c r="AI148">
        <v>0</v>
      </c>
      <c r="AJ148">
        <v>0</v>
      </c>
      <c r="AK148">
        <v>1</v>
      </c>
      <c r="AL148">
        <v>0</v>
      </c>
      <c r="AM148">
        <v>0</v>
      </c>
      <c r="AN148">
        <v>0</v>
      </c>
      <c r="AO148">
        <v>0</v>
      </c>
      <c r="AP148">
        <v>0</v>
      </c>
      <c r="AQ148" t="s">
        <v>406</v>
      </c>
      <c r="BA148" t="s">
        <v>106</v>
      </c>
      <c r="BB148" t="e">
        <f ca="1">- Useful but _xludf.not as good as a regular degree</f>
        <v>#NAME?</v>
      </c>
      <c r="BD148" t="e">
        <f ca="1">- Tourism / Restaurant _xludf.and hotel Management</f>
        <v>#NAME?</v>
      </c>
      <c r="BE148">
        <v>0</v>
      </c>
      <c r="BF148">
        <v>0</v>
      </c>
      <c r="BG148">
        <v>0</v>
      </c>
      <c r="BH148">
        <v>1</v>
      </c>
      <c r="BI148">
        <v>0</v>
      </c>
      <c r="BJ148">
        <v>0</v>
      </c>
      <c r="BK148">
        <v>0</v>
      </c>
      <c r="BL148">
        <v>0</v>
      </c>
      <c r="BN148" t="s">
        <v>106</v>
      </c>
      <c r="BQ148" t="e">
        <f ca="1">- Cannot afford the courses</f>
        <v>#NAME?</v>
      </c>
      <c r="BR148">
        <v>0</v>
      </c>
      <c r="BS148">
        <v>0</v>
      </c>
      <c r="BT148">
        <v>0</v>
      </c>
      <c r="BU148">
        <v>0</v>
      </c>
      <c r="BV148">
        <v>1</v>
      </c>
      <c r="BW148">
        <v>0</v>
      </c>
      <c r="BX148" t="s">
        <v>107</v>
      </c>
      <c r="BY148" t="e">
        <f ca="1">- Useful but _xludf.not as good as going to university</f>
        <v>#NAME?</v>
      </c>
      <c r="BZ148">
        <v>1</v>
      </c>
      <c r="CA148">
        <v>0</v>
      </c>
      <c r="CB148">
        <v>0</v>
      </c>
      <c r="CC148">
        <v>0</v>
      </c>
      <c r="CD148">
        <v>0</v>
      </c>
      <c r="CE148" t="s">
        <v>121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1</v>
      </c>
      <c r="CN148" t="s">
        <v>108</v>
      </c>
      <c r="CO148" t="s">
        <v>109</v>
      </c>
      <c r="CP148" t="s">
        <v>110</v>
      </c>
      <c r="CQ148">
        <v>3227403</v>
      </c>
      <c r="CR148" t="s">
        <v>583</v>
      </c>
      <c r="CS148" t="s">
        <v>584</v>
      </c>
      <c r="CT148">
        <v>147</v>
      </c>
    </row>
    <row r="149" spans="1:98">
      <c r="A149">
        <v>148</v>
      </c>
      <c r="B149" t="s">
        <v>97</v>
      </c>
      <c r="C149">
        <v>22</v>
      </c>
      <c r="D149" t="s">
        <v>98</v>
      </c>
      <c r="E149" t="s">
        <v>227</v>
      </c>
      <c r="F149" t="s">
        <v>149</v>
      </c>
      <c r="G149" t="s">
        <v>113</v>
      </c>
      <c r="J149" t="s">
        <v>162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</v>
      </c>
      <c r="R149">
        <v>0</v>
      </c>
      <c r="X149" t="s">
        <v>405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G149" t="s">
        <v>124</v>
      </c>
      <c r="AH149" t="s">
        <v>117</v>
      </c>
      <c r="AI149">
        <v>0</v>
      </c>
      <c r="AJ149">
        <v>1</v>
      </c>
      <c r="AK149">
        <v>0</v>
      </c>
      <c r="AL149">
        <v>0</v>
      </c>
      <c r="AM149">
        <v>1</v>
      </c>
      <c r="AN149">
        <v>0</v>
      </c>
      <c r="AO149">
        <v>0</v>
      </c>
      <c r="AP149">
        <v>0</v>
      </c>
      <c r="BA149" t="s">
        <v>106</v>
      </c>
      <c r="BB149" t="e">
        <f ca="1">- Very Useful _xludf.and provides a job opportunity _xludf.right away.</f>
        <v>#NAME?</v>
      </c>
      <c r="BD149" t="e">
        <f ca="1">- Nursing / medical care</f>
        <v>#NAME?</v>
      </c>
      <c r="BE149">
        <v>0</v>
      </c>
      <c r="BF149">
        <v>0</v>
      </c>
      <c r="BG149">
        <v>0</v>
      </c>
      <c r="BH149">
        <v>0</v>
      </c>
      <c r="BI149">
        <v>1</v>
      </c>
      <c r="BJ149">
        <v>0</v>
      </c>
      <c r="BK149">
        <v>0</v>
      </c>
      <c r="BL149">
        <v>0</v>
      </c>
      <c r="BN149" t="s">
        <v>106</v>
      </c>
      <c r="BQ149" t="e">
        <f ca="1">- Cannot afford the courses</f>
        <v>#NAME?</v>
      </c>
      <c r="BR149">
        <v>0</v>
      </c>
      <c r="BS149">
        <v>0</v>
      </c>
      <c r="BT149">
        <v>0</v>
      </c>
      <c r="BU149">
        <v>0</v>
      </c>
      <c r="BV149">
        <v>1</v>
      </c>
      <c r="BW149">
        <v>0</v>
      </c>
      <c r="BX149" t="s">
        <v>243</v>
      </c>
      <c r="BY149" t="e">
        <f ca="1">- Useful but _xludf.not as good as going to university</f>
        <v>#NAME?</v>
      </c>
      <c r="BZ149">
        <v>1</v>
      </c>
      <c r="CA149">
        <v>0</v>
      </c>
      <c r="CB149">
        <v>0</v>
      </c>
      <c r="CC149">
        <v>0</v>
      </c>
      <c r="CD149">
        <v>0</v>
      </c>
      <c r="CE149" t="e">
        <f ca="1">- Friends</f>
        <v>#NAME?</v>
      </c>
      <c r="CF149">
        <v>1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N149" t="s">
        <v>108</v>
      </c>
      <c r="CO149" t="s">
        <v>109</v>
      </c>
      <c r="CP149" t="s">
        <v>110</v>
      </c>
      <c r="CQ149">
        <v>3227399</v>
      </c>
      <c r="CR149" t="s">
        <v>585</v>
      </c>
      <c r="CS149" t="s">
        <v>586</v>
      </c>
      <c r="CT149">
        <v>148</v>
      </c>
    </row>
    <row r="150" spans="1:98">
      <c r="A150">
        <v>149</v>
      </c>
      <c r="B150" t="s">
        <v>97</v>
      </c>
      <c r="C150">
        <v>24</v>
      </c>
      <c r="D150" t="s">
        <v>98</v>
      </c>
      <c r="E150" t="s">
        <v>227</v>
      </c>
      <c r="F150" t="s">
        <v>120</v>
      </c>
      <c r="G150" t="s">
        <v>113</v>
      </c>
      <c r="J150" t="s">
        <v>103</v>
      </c>
      <c r="K150">
        <v>0</v>
      </c>
      <c r="L150">
        <v>0</v>
      </c>
      <c r="M150">
        <v>0</v>
      </c>
      <c r="N150">
        <v>1</v>
      </c>
      <c r="O150">
        <v>0</v>
      </c>
      <c r="P150">
        <v>0</v>
      </c>
      <c r="Q150">
        <v>0</v>
      </c>
      <c r="R150">
        <v>0</v>
      </c>
      <c r="X150" t="s">
        <v>123</v>
      </c>
      <c r="Y150">
        <v>0</v>
      </c>
      <c r="Z150">
        <v>1</v>
      </c>
      <c r="AA150">
        <v>0</v>
      </c>
      <c r="AB150">
        <v>1</v>
      </c>
      <c r="AC150">
        <v>0</v>
      </c>
      <c r="AD150">
        <v>0</v>
      </c>
      <c r="AE150">
        <v>0</v>
      </c>
      <c r="AG150" t="s">
        <v>124</v>
      </c>
      <c r="AH150" t="s">
        <v>121</v>
      </c>
      <c r="AI150">
        <v>0</v>
      </c>
      <c r="AJ150">
        <v>0</v>
      </c>
      <c r="AK150">
        <v>1</v>
      </c>
      <c r="AL150">
        <v>0</v>
      </c>
      <c r="AM150">
        <v>0</v>
      </c>
      <c r="AN150">
        <v>0</v>
      </c>
      <c r="AO150">
        <v>0</v>
      </c>
      <c r="AP150">
        <v>0</v>
      </c>
      <c r="AQ150" t="s">
        <v>406</v>
      </c>
      <c r="BA150" t="s">
        <v>106</v>
      </c>
      <c r="BB150" t="e">
        <f ca="1">- Very Useful _xludf.and provides a job opportunity _xludf.right away.</f>
        <v>#NAME?</v>
      </c>
      <c r="BD150" t="e">
        <f ca="1">- Tourism / Restaurant _xludf.and hotel Management</f>
        <v>#NAME?</v>
      </c>
      <c r="BE150">
        <v>0</v>
      </c>
      <c r="BF150">
        <v>0</v>
      </c>
      <c r="BG150">
        <v>0</v>
      </c>
      <c r="BH150">
        <v>1</v>
      </c>
      <c r="BI150">
        <v>0</v>
      </c>
      <c r="BJ150">
        <v>0</v>
      </c>
      <c r="BK150">
        <v>0</v>
      </c>
      <c r="BL150">
        <v>0</v>
      </c>
      <c r="BN150" t="s">
        <v>106</v>
      </c>
      <c r="BQ150" t="e">
        <f ca="1">- Cannot afford the courses</f>
        <v>#NAME?</v>
      </c>
      <c r="BR150">
        <v>0</v>
      </c>
      <c r="BS150">
        <v>0</v>
      </c>
      <c r="BT150">
        <v>0</v>
      </c>
      <c r="BU150">
        <v>0</v>
      </c>
      <c r="BV150">
        <v>1</v>
      </c>
      <c r="BW150">
        <v>0</v>
      </c>
      <c r="BX150" t="s">
        <v>243</v>
      </c>
      <c r="BY150" t="s">
        <v>139</v>
      </c>
      <c r="BZ150">
        <v>1</v>
      </c>
      <c r="CA150">
        <v>0</v>
      </c>
      <c r="CB150">
        <v>0</v>
      </c>
      <c r="CC150">
        <v>0</v>
      </c>
      <c r="CD150">
        <v>1</v>
      </c>
      <c r="CE150" t="s">
        <v>121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1</v>
      </c>
      <c r="CN150" t="s">
        <v>108</v>
      </c>
      <c r="CO150" t="s">
        <v>109</v>
      </c>
      <c r="CP150" t="s">
        <v>110</v>
      </c>
      <c r="CQ150">
        <v>3227349</v>
      </c>
      <c r="CR150" t="s">
        <v>587</v>
      </c>
      <c r="CS150" t="s">
        <v>588</v>
      </c>
      <c r="CT150">
        <v>149</v>
      </c>
    </row>
    <row r="151" spans="1:98">
      <c r="A151">
        <v>150</v>
      </c>
      <c r="B151" t="s">
        <v>97</v>
      </c>
      <c r="C151">
        <v>29</v>
      </c>
      <c r="D151" t="s">
        <v>98</v>
      </c>
      <c r="E151" t="s">
        <v>227</v>
      </c>
      <c r="F151" t="s">
        <v>136</v>
      </c>
      <c r="G151" t="s">
        <v>113</v>
      </c>
      <c r="J151" t="s">
        <v>121</v>
      </c>
      <c r="K151">
        <v>1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T151" t="s">
        <v>589</v>
      </c>
      <c r="X151" t="s">
        <v>590</v>
      </c>
      <c r="Y151">
        <v>0</v>
      </c>
      <c r="Z151">
        <v>1</v>
      </c>
      <c r="AA151">
        <v>1</v>
      </c>
      <c r="AB151">
        <v>0</v>
      </c>
      <c r="AC151">
        <v>0</v>
      </c>
      <c r="AD151">
        <v>0</v>
      </c>
      <c r="AE151">
        <v>0</v>
      </c>
      <c r="AG151" t="s">
        <v>124</v>
      </c>
      <c r="AH151" t="s">
        <v>121</v>
      </c>
      <c r="AI151">
        <v>0</v>
      </c>
      <c r="AJ151">
        <v>0</v>
      </c>
      <c r="AK151">
        <v>1</v>
      </c>
      <c r="AL151">
        <v>0</v>
      </c>
      <c r="AM151">
        <v>0</v>
      </c>
      <c r="AN151">
        <v>0</v>
      </c>
      <c r="AO151">
        <v>0</v>
      </c>
      <c r="AP151">
        <v>0</v>
      </c>
      <c r="AQ151" t="s">
        <v>287</v>
      </c>
      <c r="BA151" t="s">
        <v>106</v>
      </c>
      <c r="BB151" t="e">
        <f ca="1">- Very Useful _xludf.and provides a job opportunity _xludf.right away.</f>
        <v>#NAME?</v>
      </c>
      <c r="BD151" t="e">
        <f ca="1">- I am _xludf.not interested in vocational education</f>
        <v>#NAME?</v>
      </c>
      <c r="BE151">
        <v>1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N151" t="s">
        <v>106</v>
      </c>
      <c r="BQ151" t="e">
        <f ca="1">- _xludf.not available in _xludf.Arabic</f>
        <v>#NAME?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1</v>
      </c>
      <c r="BX151" t="s">
        <v>107</v>
      </c>
      <c r="BY151" t="e">
        <f ca="1">- Difficult to access</f>
        <v>#NAME?</v>
      </c>
      <c r="BZ151">
        <v>0</v>
      </c>
      <c r="CA151">
        <v>0</v>
      </c>
      <c r="CB151">
        <v>0</v>
      </c>
      <c r="CC151">
        <v>1</v>
      </c>
      <c r="CD151">
        <v>0</v>
      </c>
      <c r="CE151" t="e">
        <f ca="1">- Facebook groups/pages</f>
        <v>#NAME?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1</v>
      </c>
      <c r="CL151">
        <v>0</v>
      </c>
      <c r="CN151" t="s">
        <v>108</v>
      </c>
      <c r="CO151" t="s">
        <v>109</v>
      </c>
      <c r="CP151" t="s">
        <v>110</v>
      </c>
      <c r="CQ151">
        <v>3227339</v>
      </c>
      <c r="CR151" t="s">
        <v>591</v>
      </c>
      <c r="CS151" t="s">
        <v>592</v>
      </c>
      <c r="CT151">
        <v>150</v>
      </c>
    </row>
    <row r="152" spans="1:98">
      <c r="A152">
        <v>151</v>
      </c>
      <c r="B152" t="s">
        <v>97</v>
      </c>
      <c r="C152">
        <v>19</v>
      </c>
      <c r="D152" t="s">
        <v>98</v>
      </c>
      <c r="E152" t="s">
        <v>227</v>
      </c>
      <c r="F152" t="s">
        <v>136</v>
      </c>
      <c r="G152" t="s">
        <v>113</v>
      </c>
      <c r="J152" t="s">
        <v>114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1</v>
      </c>
      <c r="Q152">
        <v>0</v>
      </c>
      <c r="R152">
        <v>0</v>
      </c>
      <c r="X152" t="s">
        <v>368</v>
      </c>
      <c r="Y152">
        <v>0</v>
      </c>
      <c r="Z152">
        <v>1</v>
      </c>
      <c r="AA152">
        <v>0</v>
      </c>
      <c r="AB152">
        <v>0</v>
      </c>
      <c r="AC152">
        <v>0</v>
      </c>
      <c r="AD152">
        <v>0</v>
      </c>
      <c r="AE152">
        <v>0</v>
      </c>
      <c r="AG152" t="s">
        <v>124</v>
      </c>
      <c r="AH152" t="s">
        <v>121</v>
      </c>
      <c r="AI152">
        <v>0</v>
      </c>
      <c r="AJ152">
        <v>0</v>
      </c>
      <c r="AK152">
        <v>1</v>
      </c>
      <c r="AL152">
        <v>0</v>
      </c>
      <c r="AM152">
        <v>0</v>
      </c>
      <c r="AN152">
        <v>0</v>
      </c>
      <c r="AO152">
        <v>0</v>
      </c>
      <c r="AP152">
        <v>0</v>
      </c>
      <c r="AQ152" t="s">
        <v>287</v>
      </c>
      <c r="BA152" t="s">
        <v>106</v>
      </c>
      <c r="BB152" t="e">
        <f ca="1">- Very Useful _xludf.and provides a job opportunity _xludf.right away.</f>
        <v>#NAME?</v>
      </c>
      <c r="BD152" t="e">
        <f ca="1">- I am _xludf.not interested in vocational education</f>
        <v>#NAME?</v>
      </c>
      <c r="BE152">
        <v>1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N152" t="s">
        <v>106</v>
      </c>
      <c r="BQ152" t="e">
        <f ca="1">- Donâ€™t know how to _xludf.find/enroll in a suitable program</f>
        <v>#NAME?</v>
      </c>
      <c r="BR152">
        <v>0</v>
      </c>
      <c r="BS152">
        <v>0</v>
      </c>
      <c r="BT152">
        <v>0</v>
      </c>
      <c r="BU152">
        <v>1</v>
      </c>
      <c r="BV152">
        <v>0</v>
      </c>
      <c r="BW152">
        <v>0</v>
      </c>
      <c r="BX152" t="s">
        <v>107</v>
      </c>
      <c r="BY152" t="e">
        <f ca="1">- _xludf.not worth the _xludf.time _xludf.or money spent on it</f>
        <v>#NAME?</v>
      </c>
      <c r="BZ152">
        <v>0</v>
      </c>
      <c r="CA152">
        <v>1</v>
      </c>
      <c r="CB152">
        <v>0</v>
      </c>
      <c r="CC152">
        <v>0</v>
      </c>
      <c r="CD152">
        <v>0</v>
      </c>
      <c r="CE152" t="e">
        <f ca="1">- Friends</f>
        <v>#NAME?</v>
      </c>
      <c r="CF152">
        <v>1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N152" t="s">
        <v>108</v>
      </c>
      <c r="CO152" t="s">
        <v>109</v>
      </c>
      <c r="CP152" t="s">
        <v>110</v>
      </c>
      <c r="CQ152">
        <v>3227336</v>
      </c>
      <c r="CR152" t="s">
        <v>593</v>
      </c>
      <c r="CS152" t="s">
        <v>594</v>
      </c>
      <c r="CT152">
        <v>151</v>
      </c>
    </row>
    <row r="153" spans="1:98">
      <c r="A153">
        <v>152</v>
      </c>
      <c r="B153" t="s">
        <v>97</v>
      </c>
      <c r="C153">
        <v>20</v>
      </c>
      <c r="D153" t="s">
        <v>98</v>
      </c>
      <c r="E153" t="s">
        <v>99</v>
      </c>
      <c r="F153" t="s">
        <v>136</v>
      </c>
      <c r="G153" t="s">
        <v>113</v>
      </c>
      <c r="J153" t="s">
        <v>121</v>
      </c>
      <c r="K153">
        <v>1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T153" t="s">
        <v>528</v>
      </c>
      <c r="X153" t="s">
        <v>138</v>
      </c>
      <c r="Y153">
        <v>0</v>
      </c>
      <c r="Z153">
        <v>0</v>
      </c>
      <c r="AA153">
        <v>0</v>
      </c>
      <c r="AB153">
        <v>1</v>
      </c>
      <c r="AC153">
        <v>0</v>
      </c>
      <c r="AD153">
        <v>1</v>
      </c>
      <c r="AE153">
        <v>0</v>
      </c>
      <c r="AG153" t="s">
        <v>124</v>
      </c>
      <c r="AH153" t="s">
        <v>121</v>
      </c>
      <c r="AI153">
        <v>0</v>
      </c>
      <c r="AJ153">
        <v>0</v>
      </c>
      <c r="AK153">
        <v>1</v>
      </c>
      <c r="AL153">
        <v>0</v>
      </c>
      <c r="AM153">
        <v>0</v>
      </c>
      <c r="AN153">
        <v>0</v>
      </c>
      <c r="AO153">
        <v>0</v>
      </c>
      <c r="AP153">
        <v>0</v>
      </c>
      <c r="AQ153" t="s">
        <v>287</v>
      </c>
      <c r="BA153" t="s">
        <v>106</v>
      </c>
      <c r="BB153" t="e">
        <f ca="1">- _xludf.not Useful</f>
        <v>#NAME?</v>
      </c>
      <c r="BD153" t="e">
        <f ca="1">- I am _xludf.not interested in vocational education</f>
        <v>#NAME?</v>
      </c>
      <c r="BE153">
        <v>1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N153" t="s">
        <v>106</v>
      </c>
      <c r="BQ153" t="e">
        <f ca="1">- No internet connection / computer - _xludf.not available in _xludf.Arabic</f>
        <v>#NAME?</v>
      </c>
      <c r="BR153">
        <v>0</v>
      </c>
      <c r="BS153">
        <v>0</v>
      </c>
      <c r="BT153">
        <v>1</v>
      </c>
      <c r="BU153">
        <v>0</v>
      </c>
      <c r="BV153">
        <v>0</v>
      </c>
      <c r="BW153">
        <v>1</v>
      </c>
      <c r="BX153" t="s">
        <v>107</v>
      </c>
      <c r="BY153" t="e">
        <f ca="1">- Difficult to access</f>
        <v>#NAME?</v>
      </c>
      <c r="BZ153">
        <v>0</v>
      </c>
      <c r="CA153">
        <v>0</v>
      </c>
      <c r="CB153">
        <v>0</v>
      </c>
      <c r="CC153">
        <v>1</v>
      </c>
      <c r="CD153">
        <v>0</v>
      </c>
      <c r="CE153" t="e">
        <f ca="1">- Friends</f>
        <v>#NAME?</v>
      </c>
      <c r="CF153">
        <v>1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N153" t="s">
        <v>108</v>
      </c>
      <c r="CO153" t="s">
        <v>109</v>
      </c>
      <c r="CP153" t="s">
        <v>110</v>
      </c>
      <c r="CQ153">
        <v>3227328</v>
      </c>
      <c r="CR153" t="s">
        <v>595</v>
      </c>
      <c r="CS153" t="s">
        <v>596</v>
      </c>
      <c r="CT153">
        <v>152</v>
      </c>
    </row>
    <row r="154" spans="1:98">
      <c r="A154">
        <v>153</v>
      </c>
      <c r="B154" t="s">
        <v>97</v>
      </c>
      <c r="C154">
        <v>27</v>
      </c>
      <c r="D154" t="s">
        <v>98</v>
      </c>
      <c r="E154" t="s">
        <v>99</v>
      </c>
      <c r="F154" t="s">
        <v>364</v>
      </c>
      <c r="G154" t="s">
        <v>113</v>
      </c>
      <c r="J154" t="s">
        <v>121</v>
      </c>
      <c r="K154">
        <v>1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T154" t="s">
        <v>457</v>
      </c>
      <c r="X154" t="s">
        <v>242</v>
      </c>
      <c r="Y154">
        <v>0</v>
      </c>
      <c r="Z154">
        <v>0</v>
      </c>
      <c r="AA154">
        <v>0</v>
      </c>
      <c r="AB154">
        <v>0</v>
      </c>
      <c r="AC154">
        <v>1</v>
      </c>
      <c r="AD154">
        <v>0</v>
      </c>
      <c r="AE154">
        <v>0</v>
      </c>
      <c r="AG154" t="s">
        <v>116</v>
      </c>
      <c r="AH154" t="s">
        <v>597</v>
      </c>
      <c r="AI154">
        <v>0</v>
      </c>
      <c r="AJ154">
        <v>1</v>
      </c>
      <c r="AK154">
        <v>0</v>
      </c>
      <c r="AL154">
        <v>1</v>
      </c>
      <c r="AM154">
        <v>0</v>
      </c>
      <c r="AN154">
        <v>1</v>
      </c>
      <c r="AO154">
        <v>0</v>
      </c>
      <c r="AP154">
        <v>0</v>
      </c>
      <c r="BA154" t="s">
        <v>106</v>
      </c>
      <c r="BB154" t="e">
        <f ca="1">- Very Useful _xludf.and provides a job opportunity _xludf.right away.</f>
        <v>#NAME?</v>
      </c>
      <c r="BD154" t="e">
        <f ca="1">- I am _xludf.not interested in vocational education</f>
        <v>#NAME?</v>
      </c>
      <c r="BE154">
        <v>1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N154" t="s">
        <v>106</v>
      </c>
      <c r="BQ154" t="e">
        <f ca="1">- _xludf.not available in subjects I want to study</f>
        <v>#NAME?</v>
      </c>
      <c r="BR154">
        <v>1</v>
      </c>
      <c r="BS154">
        <v>0</v>
      </c>
      <c r="BT154">
        <v>0</v>
      </c>
      <c r="BU154">
        <v>0</v>
      </c>
      <c r="BV154">
        <v>0</v>
      </c>
      <c r="BW154">
        <v>0</v>
      </c>
      <c r="BX154" t="s">
        <v>243</v>
      </c>
      <c r="BY154" t="e">
        <f ca="1">- Useful but _xludf.not as good as going to university</f>
        <v>#NAME?</v>
      </c>
      <c r="BZ154">
        <v>1</v>
      </c>
      <c r="CA154">
        <v>0</v>
      </c>
      <c r="CB154">
        <v>0</v>
      </c>
      <c r="CC154">
        <v>0</v>
      </c>
      <c r="CD154">
        <v>0</v>
      </c>
      <c r="CE154" t="e">
        <f ca="1">- Friends</f>
        <v>#NAME?</v>
      </c>
      <c r="CF154">
        <v>1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N154" t="s">
        <v>108</v>
      </c>
      <c r="CO154" t="s">
        <v>109</v>
      </c>
      <c r="CP154" t="s">
        <v>110</v>
      </c>
      <c r="CQ154">
        <v>3227317</v>
      </c>
      <c r="CR154" t="s">
        <v>598</v>
      </c>
      <c r="CS154" t="s">
        <v>599</v>
      </c>
      <c r="CT154">
        <v>153</v>
      </c>
    </row>
    <row r="155" spans="1:98">
      <c r="A155">
        <v>154</v>
      </c>
      <c r="B155" t="s">
        <v>97</v>
      </c>
      <c r="C155">
        <v>23</v>
      </c>
      <c r="D155" t="s">
        <v>148</v>
      </c>
      <c r="E155" t="s">
        <v>99</v>
      </c>
      <c r="F155" t="s">
        <v>364</v>
      </c>
      <c r="G155" t="s">
        <v>175</v>
      </c>
      <c r="J155" t="s">
        <v>121</v>
      </c>
      <c r="K155">
        <v>1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T155" t="s">
        <v>600</v>
      </c>
      <c r="X155" t="s">
        <v>183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1</v>
      </c>
      <c r="AF155" t="s">
        <v>452</v>
      </c>
      <c r="AG155" t="s">
        <v>185</v>
      </c>
      <c r="AH155" t="s">
        <v>601</v>
      </c>
      <c r="AI155">
        <v>0</v>
      </c>
      <c r="AJ155">
        <v>1</v>
      </c>
      <c r="AK155">
        <v>0</v>
      </c>
      <c r="AL155">
        <v>1</v>
      </c>
      <c r="AM155">
        <v>0</v>
      </c>
      <c r="AN155">
        <v>1</v>
      </c>
      <c r="AO155">
        <v>0</v>
      </c>
      <c r="AP155">
        <v>0</v>
      </c>
      <c r="BA155" t="s">
        <v>106</v>
      </c>
      <c r="BB155" t="e">
        <f ca="1">- Useful but _xludf.not as good as a regular degree</f>
        <v>#NAME?</v>
      </c>
      <c r="BD155" t="e">
        <f ca="1">- I am _xludf.not interested in vocational education</f>
        <v>#NAME?</v>
      </c>
      <c r="BE155">
        <v>1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N155" t="s">
        <v>106</v>
      </c>
      <c r="BQ155" t="e">
        <f ca="1">- Do _xludf.not _xludf.count towards a recognized qualification</f>
        <v>#NAME?</v>
      </c>
      <c r="BR155">
        <v>0</v>
      </c>
      <c r="BS155">
        <v>1</v>
      </c>
      <c r="BT155">
        <v>0</v>
      </c>
      <c r="BU155">
        <v>0</v>
      </c>
      <c r="BV155">
        <v>0</v>
      </c>
      <c r="BW155">
        <v>0</v>
      </c>
      <c r="BX155" t="s">
        <v>107</v>
      </c>
      <c r="BY155" t="e">
        <f ca="1">- Useful but _xludf.not as good as going to university</f>
        <v>#NAME?</v>
      </c>
      <c r="BZ155">
        <v>1</v>
      </c>
      <c r="CA155">
        <v>0</v>
      </c>
      <c r="CB155">
        <v>0</v>
      </c>
      <c r="CC155">
        <v>0</v>
      </c>
      <c r="CD155">
        <v>0</v>
      </c>
      <c r="CE155" t="e">
        <f ca="1">- Friends - Teachers</f>
        <v>#NAME?</v>
      </c>
      <c r="CF155">
        <v>1</v>
      </c>
      <c r="CG155">
        <v>0</v>
      </c>
      <c r="CH155">
        <v>1</v>
      </c>
      <c r="CI155">
        <v>0</v>
      </c>
      <c r="CJ155">
        <v>0</v>
      </c>
      <c r="CK155">
        <v>0</v>
      </c>
      <c r="CL155">
        <v>0</v>
      </c>
      <c r="CN155" t="s">
        <v>108</v>
      </c>
      <c r="CO155" t="s">
        <v>109</v>
      </c>
      <c r="CP155" t="s">
        <v>110</v>
      </c>
      <c r="CQ155">
        <v>3227307</v>
      </c>
      <c r="CR155" t="s">
        <v>602</v>
      </c>
      <c r="CS155" t="s">
        <v>603</v>
      </c>
      <c r="CT155">
        <v>154</v>
      </c>
    </row>
    <row r="156" spans="1:98">
      <c r="A156">
        <v>155</v>
      </c>
      <c r="B156" t="s">
        <v>97</v>
      </c>
      <c r="C156">
        <v>28</v>
      </c>
      <c r="D156" t="s">
        <v>98</v>
      </c>
      <c r="E156" t="s">
        <v>99</v>
      </c>
      <c r="F156" t="s">
        <v>120</v>
      </c>
      <c r="G156" t="s">
        <v>113</v>
      </c>
      <c r="J156" t="s">
        <v>103</v>
      </c>
      <c r="K156">
        <v>0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X156" t="s">
        <v>281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1</v>
      </c>
      <c r="AF156" t="s">
        <v>604</v>
      </c>
      <c r="AG156" t="s">
        <v>124</v>
      </c>
      <c r="AH156" t="s">
        <v>121</v>
      </c>
      <c r="AI156">
        <v>0</v>
      </c>
      <c r="AJ156">
        <v>0</v>
      </c>
      <c r="AK156">
        <v>1</v>
      </c>
      <c r="AL156">
        <v>0</v>
      </c>
      <c r="AM156">
        <v>0</v>
      </c>
      <c r="AN156">
        <v>0</v>
      </c>
      <c r="AO156">
        <v>0</v>
      </c>
      <c r="AP156">
        <v>0</v>
      </c>
      <c r="AQ156" t="s">
        <v>406</v>
      </c>
      <c r="BA156" t="s">
        <v>106</v>
      </c>
      <c r="BB156" t="e">
        <f ca="1">- Very Useful _xludf.and provides a job opportunity _xludf.right away.</f>
        <v>#NAME?</v>
      </c>
      <c r="BD156" t="e">
        <f ca="1">- I am _xludf.not interested in vocational education</f>
        <v>#NAME?</v>
      </c>
      <c r="BE156">
        <v>1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N156" t="s">
        <v>106</v>
      </c>
      <c r="BQ156" t="e">
        <f ca="1">- No internet connection / computer</f>
        <v>#NAME?</v>
      </c>
      <c r="BR156">
        <v>0</v>
      </c>
      <c r="BS156">
        <v>0</v>
      </c>
      <c r="BT156">
        <v>1</v>
      </c>
      <c r="BU156">
        <v>0</v>
      </c>
      <c r="BV156">
        <v>0</v>
      </c>
      <c r="BW156">
        <v>0</v>
      </c>
      <c r="BX156" t="s">
        <v>107</v>
      </c>
      <c r="BY156" t="e">
        <f ca="1">- _xludf.not worth the _xludf.time _xludf.or money spent on it</f>
        <v>#NAME?</v>
      </c>
      <c r="BZ156">
        <v>0</v>
      </c>
      <c r="CA156">
        <v>1</v>
      </c>
      <c r="CB156">
        <v>0</v>
      </c>
      <c r="CC156">
        <v>0</v>
      </c>
      <c r="CD156">
        <v>0</v>
      </c>
      <c r="CE156" t="e">
        <f ca="1">- Facebook groups/pages</f>
        <v>#NAME?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1</v>
      </c>
      <c r="CL156">
        <v>0</v>
      </c>
      <c r="CN156" t="s">
        <v>108</v>
      </c>
      <c r="CO156" t="s">
        <v>109</v>
      </c>
      <c r="CP156" t="s">
        <v>110</v>
      </c>
      <c r="CQ156">
        <v>3227293</v>
      </c>
      <c r="CR156" t="s">
        <v>605</v>
      </c>
      <c r="CS156" t="s">
        <v>606</v>
      </c>
      <c r="CT156">
        <v>155</v>
      </c>
    </row>
    <row r="157" spans="1:98">
      <c r="A157">
        <v>156</v>
      </c>
      <c r="B157" t="s">
        <v>97</v>
      </c>
      <c r="C157">
        <v>18</v>
      </c>
      <c r="D157" t="s">
        <v>98</v>
      </c>
      <c r="E157" t="s">
        <v>99</v>
      </c>
      <c r="F157" t="s">
        <v>136</v>
      </c>
      <c r="G157" t="s">
        <v>113</v>
      </c>
      <c r="J157" t="s">
        <v>121</v>
      </c>
      <c r="K157">
        <v>1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T157" t="s">
        <v>528</v>
      </c>
      <c r="X157" t="s">
        <v>503</v>
      </c>
      <c r="Y157">
        <v>0</v>
      </c>
      <c r="Z157">
        <v>1</v>
      </c>
      <c r="AA157">
        <v>0</v>
      </c>
      <c r="AB157">
        <v>0</v>
      </c>
      <c r="AC157">
        <v>0</v>
      </c>
      <c r="AD157">
        <v>0</v>
      </c>
      <c r="AE157">
        <v>1</v>
      </c>
      <c r="AF157" t="s">
        <v>282</v>
      </c>
      <c r="AG157" t="s">
        <v>124</v>
      </c>
      <c r="AH157" t="s">
        <v>121</v>
      </c>
      <c r="AI157">
        <v>0</v>
      </c>
      <c r="AJ157">
        <v>0</v>
      </c>
      <c r="AK157">
        <v>1</v>
      </c>
      <c r="AL157">
        <v>0</v>
      </c>
      <c r="AM157">
        <v>0</v>
      </c>
      <c r="AN157">
        <v>0</v>
      </c>
      <c r="AO157">
        <v>0</v>
      </c>
      <c r="AP157">
        <v>0</v>
      </c>
      <c r="AQ157" t="s">
        <v>287</v>
      </c>
      <c r="BA157" t="s">
        <v>106</v>
      </c>
      <c r="BB157" t="e">
        <f ca="1">- _xludf.not Useful</f>
        <v>#NAME?</v>
      </c>
      <c r="BD157" t="e">
        <f ca="1">- I am _xludf.not interested in vocational education   Other</f>
        <v>#NAME?</v>
      </c>
      <c r="BE157">
        <v>1</v>
      </c>
      <c r="BF157">
        <v>1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 t="s">
        <v>128</v>
      </c>
      <c r="BN157" t="s">
        <v>106</v>
      </c>
      <c r="BQ157" t="e">
        <f ca="1">- No internet connection / computer</f>
        <v>#NAME?</v>
      </c>
      <c r="BR157">
        <v>0</v>
      </c>
      <c r="BS157">
        <v>0</v>
      </c>
      <c r="BT157">
        <v>1</v>
      </c>
      <c r="BU157">
        <v>0</v>
      </c>
      <c r="BV157">
        <v>0</v>
      </c>
      <c r="BW157">
        <v>0</v>
      </c>
      <c r="BX157" t="s">
        <v>107</v>
      </c>
      <c r="BY157" t="e">
        <f ca="1">- _xludf.not worth the _xludf.time _xludf.or money spent on it</f>
        <v>#NAME?</v>
      </c>
      <c r="BZ157">
        <v>0</v>
      </c>
      <c r="CA157">
        <v>1</v>
      </c>
      <c r="CB157">
        <v>0</v>
      </c>
      <c r="CC157">
        <v>0</v>
      </c>
      <c r="CD157">
        <v>0</v>
      </c>
      <c r="CE157" t="e">
        <f ca="1">- Friends</f>
        <v>#NAME?</v>
      </c>
      <c r="CF157">
        <v>1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N157" t="s">
        <v>108</v>
      </c>
      <c r="CO157" t="s">
        <v>109</v>
      </c>
      <c r="CP157" t="s">
        <v>110</v>
      </c>
      <c r="CQ157">
        <v>3227287</v>
      </c>
      <c r="CR157" t="s">
        <v>607</v>
      </c>
      <c r="CS157" t="s">
        <v>608</v>
      </c>
      <c r="CT157">
        <v>156</v>
      </c>
    </row>
    <row r="158" spans="1:98">
      <c r="A158">
        <v>157</v>
      </c>
      <c r="B158" t="s">
        <v>97</v>
      </c>
      <c r="C158">
        <v>24</v>
      </c>
      <c r="D158" t="s">
        <v>98</v>
      </c>
      <c r="E158" t="s">
        <v>99</v>
      </c>
      <c r="F158" t="s">
        <v>149</v>
      </c>
      <c r="G158" t="s">
        <v>113</v>
      </c>
      <c r="J158" t="s">
        <v>103</v>
      </c>
      <c r="K158">
        <v>0</v>
      </c>
      <c r="L158">
        <v>0</v>
      </c>
      <c r="M158">
        <v>0</v>
      </c>
      <c r="N158">
        <v>1</v>
      </c>
      <c r="O158">
        <v>0</v>
      </c>
      <c r="P158">
        <v>0</v>
      </c>
      <c r="Q158">
        <v>0</v>
      </c>
      <c r="R158">
        <v>0</v>
      </c>
      <c r="X158" t="s">
        <v>115</v>
      </c>
      <c r="Y158">
        <v>0</v>
      </c>
      <c r="Z158">
        <v>0</v>
      </c>
      <c r="AA158">
        <v>0</v>
      </c>
      <c r="AB158">
        <v>1</v>
      </c>
      <c r="AC158">
        <v>0</v>
      </c>
      <c r="AD158">
        <v>0</v>
      </c>
      <c r="AE158">
        <v>0</v>
      </c>
      <c r="AG158" t="s">
        <v>124</v>
      </c>
      <c r="AH158" t="s">
        <v>125</v>
      </c>
      <c r="AI158">
        <v>1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R158" t="s">
        <v>127</v>
      </c>
      <c r="AS158" t="s">
        <v>121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1</v>
      </c>
      <c r="AZ158" t="s">
        <v>609</v>
      </c>
      <c r="BA158" t="s">
        <v>106</v>
      </c>
      <c r="BB158" t="e">
        <f ca="1">- Useful but _xludf.not as good as a regular degree</f>
        <v>#NAME?</v>
      </c>
      <c r="BD158" t="s">
        <v>121</v>
      </c>
      <c r="BE158">
        <v>0</v>
      </c>
      <c r="BF158">
        <v>1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 s="2" t="s">
        <v>610</v>
      </c>
      <c r="BN158" t="s">
        <v>106</v>
      </c>
      <c r="BQ158" t="e">
        <f ca="1">- Do _xludf.not _xludf.count towards a recognized qualification</f>
        <v>#NAME?</v>
      </c>
      <c r="BR158">
        <v>0</v>
      </c>
      <c r="BS158">
        <v>1</v>
      </c>
      <c r="BT158">
        <v>0</v>
      </c>
      <c r="BU158">
        <v>0</v>
      </c>
      <c r="BV158">
        <v>0</v>
      </c>
      <c r="BW158">
        <v>0</v>
      </c>
      <c r="BX158" t="s">
        <v>107</v>
      </c>
      <c r="BY158" t="e">
        <f ca="1">- Useful but _xludf.not as good as going to university</f>
        <v>#NAME?</v>
      </c>
      <c r="BZ158">
        <v>1</v>
      </c>
      <c r="CA158">
        <v>0</v>
      </c>
      <c r="CB158">
        <v>0</v>
      </c>
      <c r="CC158">
        <v>0</v>
      </c>
      <c r="CD158">
        <v>0</v>
      </c>
      <c r="CE158" t="s">
        <v>121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1</v>
      </c>
      <c r="CM158" t="s">
        <v>611</v>
      </c>
      <c r="CN158" t="s">
        <v>108</v>
      </c>
      <c r="CO158" t="s">
        <v>109</v>
      </c>
      <c r="CP158" t="s">
        <v>110</v>
      </c>
      <c r="CQ158">
        <v>3227266</v>
      </c>
      <c r="CR158" t="s">
        <v>612</v>
      </c>
      <c r="CS158" t="s">
        <v>613</v>
      </c>
      <c r="CT158">
        <v>157</v>
      </c>
    </row>
    <row r="159" spans="1:98">
      <c r="A159">
        <v>158</v>
      </c>
      <c r="B159" t="s">
        <v>97</v>
      </c>
      <c r="C159">
        <v>28</v>
      </c>
      <c r="D159" t="s">
        <v>98</v>
      </c>
      <c r="E159" t="s">
        <v>99</v>
      </c>
      <c r="F159" t="s">
        <v>149</v>
      </c>
      <c r="G159" t="s">
        <v>101</v>
      </c>
      <c r="H159" t="s">
        <v>102</v>
      </c>
      <c r="U159" t="s">
        <v>162</v>
      </c>
      <c r="AG159" t="s">
        <v>104</v>
      </c>
      <c r="AH159" t="s">
        <v>328</v>
      </c>
      <c r="AI159">
        <v>0</v>
      </c>
      <c r="AJ159">
        <v>1</v>
      </c>
      <c r="AK159">
        <v>0</v>
      </c>
      <c r="AL159">
        <v>0</v>
      </c>
      <c r="AM159">
        <v>1</v>
      </c>
      <c r="AN159">
        <v>0</v>
      </c>
      <c r="AO159">
        <v>0</v>
      </c>
      <c r="AP159">
        <v>0</v>
      </c>
      <c r="BA159" t="s">
        <v>106</v>
      </c>
      <c r="BB159" t="e">
        <f ca="1">- Useful but _xludf.not as good as a regular degree</f>
        <v>#NAME?</v>
      </c>
      <c r="BD159" t="e">
        <f ca="1">- Construction (builder, carpenter, electrician, blacksmith) - Tourism / Restaurant _xludf.and hotel Management</f>
        <v>#NAME?</v>
      </c>
      <c r="BE159">
        <v>0</v>
      </c>
      <c r="BF159">
        <v>0</v>
      </c>
      <c r="BG159">
        <v>0</v>
      </c>
      <c r="BH159">
        <v>1</v>
      </c>
      <c r="BI159">
        <v>0</v>
      </c>
      <c r="BJ159">
        <v>1</v>
      </c>
      <c r="BK159">
        <v>0</v>
      </c>
      <c r="BL159">
        <v>0</v>
      </c>
      <c r="BN159" t="s">
        <v>106</v>
      </c>
      <c r="BQ159" t="e">
        <f ca="1">- Do _xludf.not _xludf.count towards a recognized qualification - _xludf.not available in _xludf.Arabic</f>
        <v>#NAME?</v>
      </c>
      <c r="BR159">
        <v>0</v>
      </c>
      <c r="BS159">
        <v>1</v>
      </c>
      <c r="BT159">
        <v>0</v>
      </c>
      <c r="BU159">
        <v>0</v>
      </c>
      <c r="BV159">
        <v>0</v>
      </c>
      <c r="BW159">
        <v>1</v>
      </c>
      <c r="BX159" t="s">
        <v>107</v>
      </c>
      <c r="BY159" t="e">
        <f ca="1">- Useful but _xludf.not as good as going to university</f>
        <v>#NAME?</v>
      </c>
      <c r="BZ159">
        <v>1</v>
      </c>
      <c r="CA159">
        <v>0</v>
      </c>
      <c r="CB159">
        <v>0</v>
      </c>
      <c r="CC159">
        <v>0</v>
      </c>
      <c r="CD159">
        <v>0</v>
      </c>
      <c r="CE159" t="e">
        <f ca="1">- Facebook groups/pages  - Friends</f>
        <v>#NAME?</v>
      </c>
      <c r="CF159">
        <v>1</v>
      </c>
      <c r="CG159">
        <v>0</v>
      </c>
      <c r="CH159">
        <v>0</v>
      </c>
      <c r="CI159">
        <v>0</v>
      </c>
      <c r="CJ159">
        <v>0</v>
      </c>
      <c r="CK159">
        <v>1</v>
      </c>
      <c r="CL159">
        <v>0</v>
      </c>
      <c r="CN159" t="s">
        <v>108</v>
      </c>
      <c r="CO159" t="s">
        <v>109</v>
      </c>
      <c r="CP159" t="s">
        <v>110</v>
      </c>
      <c r="CQ159">
        <v>3227239</v>
      </c>
      <c r="CR159" t="s">
        <v>614</v>
      </c>
      <c r="CS159" t="s">
        <v>615</v>
      </c>
      <c r="CT159">
        <v>158</v>
      </c>
    </row>
    <row r="160" spans="1:98">
      <c r="A160">
        <v>159</v>
      </c>
      <c r="B160" t="s">
        <v>131</v>
      </c>
      <c r="C160">
        <v>18</v>
      </c>
      <c r="D160" t="s">
        <v>148</v>
      </c>
      <c r="E160" t="s">
        <v>99</v>
      </c>
      <c r="F160" t="s">
        <v>100</v>
      </c>
      <c r="G160" t="s">
        <v>175</v>
      </c>
      <c r="J160" t="s">
        <v>616</v>
      </c>
      <c r="K160">
        <v>1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1</v>
      </c>
      <c r="T160" t="s">
        <v>617</v>
      </c>
      <c r="X160" t="s">
        <v>151</v>
      </c>
      <c r="Y160">
        <v>0</v>
      </c>
      <c r="Z160">
        <v>0</v>
      </c>
      <c r="AA160">
        <v>0</v>
      </c>
      <c r="AB160">
        <v>1</v>
      </c>
      <c r="AC160">
        <v>1</v>
      </c>
      <c r="AD160">
        <v>0</v>
      </c>
      <c r="AE160">
        <v>0</v>
      </c>
      <c r="AG160" t="s">
        <v>124</v>
      </c>
      <c r="AH160" t="s">
        <v>121</v>
      </c>
      <c r="AI160">
        <v>0</v>
      </c>
      <c r="AJ160">
        <v>0</v>
      </c>
      <c r="AK160">
        <v>1</v>
      </c>
      <c r="AL160">
        <v>0</v>
      </c>
      <c r="AM160">
        <v>0</v>
      </c>
      <c r="AN160">
        <v>0</v>
      </c>
      <c r="AO160">
        <v>0</v>
      </c>
      <c r="AP160">
        <v>0</v>
      </c>
      <c r="AQ160" t="s">
        <v>618</v>
      </c>
      <c r="BA160" t="s">
        <v>127</v>
      </c>
      <c r="BB160" t="e">
        <f ca="1">- Very Useful _xludf.and provides a job opportunity _xludf.right away.</f>
        <v>#NAME?</v>
      </c>
      <c r="BD160" t="e">
        <f ca="1">- Project Management / Accountancy   Other</f>
        <v>#NAME?</v>
      </c>
      <c r="BE160">
        <v>0</v>
      </c>
      <c r="BF160">
        <v>1</v>
      </c>
      <c r="BG160">
        <v>1</v>
      </c>
      <c r="BH160">
        <v>0</v>
      </c>
      <c r="BI160">
        <v>0</v>
      </c>
      <c r="BJ160">
        <v>0</v>
      </c>
      <c r="BK160">
        <v>0</v>
      </c>
      <c r="BL160">
        <v>0</v>
      </c>
      <c r="BM160" t="s">
        <v>224</v>
      </c>
      <c r="BN160" t="s">
        <v>106</v>
      </c>
      <c r="BQ160" t="e">
        <f ca="1">- Do _xludf.not _xludf.count towards a recognized qualification - Donâ€™t know how to _xludf.find/enroll in a suitable program</f>
        <v>#NAME?</v>
      </c>
      <c r="BR160">
        <v>0</v>
      </c>
      <c r="BS160">
        <v>1</v>
      </c>
      <c r="BT160">
        <v>0</v>
      </c>
      <c r="BU160">
        <v>1</v>
      </c>
      <c r="BV160">
        <v>0</v>
      </c>
      <c r="BW160">
        <v>0</v>
      </c>
      <c r="BX160" t="s">
        <v>243</v>
      </c>
      <c r="BY160" t="s">
        <v>205</v>
      </c>
      <c r="BZ160">
        <v>0</v>
      </c>
      <c r="CA160">
        <v>0</v>
      </c>
      <c r="CB160">
        <v>0</v>
      </c>
      <c r="CC160">
        <v>1</v>
      </c>
      <c r="CD160">
        <v>1</v>
      </c>
      <c r="CE160" t="e">
        <f ca="1">- Facebook groups/pages  - Teachers</f>
        <v>#NAME?</v>
      </c>
      <c r="CF160">
        <v>0</v>
      </c>
      <c r="CG160">
        <v>0</v>
      </c>
      <c r="CH160">
        <v>1</v>
      </c>
      <c r="CI160">
        <v>0</v>
      </c>
      <c r="CJ160">
        <v>0</v>
      </c>
      <c r="CK160">
        <v>1</v>
      </c>
      <c r="CL160">
        <v>0</v>
      </c>
      <c r="CN160" t="s">
        <v>108</v>
      </c>
      <c r="CO160" t="s">
        <v>109</v>
      </c>
      <c r="CP160" t="s">
        <v>110</v>
      </c>
      <c r="CQ160">
        <v>3230344</v>
      </c>
      <c r="CR160" t="s">
        <v>619</v>
      </c>
      <c r="CS160" t="s">
        <v>620</v>
      </c>
      <c r="CT160">
        <v>159</v>
      </c>
    </row>
    <row r="161" spans="1:98">
      <c r="A161">
        <v>160</v>
      </c>
      <c r="B161" t="s">
        <v>131</v>
      </c>
      <c r="C161">
        <v>17</v>
      </c>
      <c r="D161" t="s">
        <v>148</v>
      </c>
      <c r="E161" t="s">
        <v>99</v>
      </c>
      <c r="F161" t="s">
        <v>136</v>
      </c>
      <c r="G161" t="s">
        <v>113</v>
      </c>
      <c r="J161" t="s">
        <v>263</v>
      </c>
      <c r="K161">
        <v>0</v>
      </c>
      <c r="L161">
        <v>0</v>
      </c>
      <c r="M161">
        <v>0</v>
      </c>
      <c r="N161">
        <v>0</v>
      </c>
      <c r="O161">
        <v>1</v>
      </c>
      <c r="P161">
        <v>1</v>
      </c>
      <c r="Q161">
        <v>0</v>
      </c>
      <c r="R161">
        <v>0</v>
      </c>
      <c r="X161" t="s">
        <v>256</v>
      </c>
      <c r="Y161">
        <v>1</v>
      </c>
      <c r="Z161">
        <v>1</v>
      </c>
      <c r="AA161">
        <v>0</v>
      </c>
      <c r="AB161">
        <v>0</v>
      </c>
      <c r="AC161">
        <v>0</v>
      </c>
      <c r="AD161">
        <v>0</v>
      </c>
      <c r="AE161">
        <v>0</v>
      </c>
      <c r="AG161" t="s">
        <v>124</v>
      </c>
      <c r="AH161" t="s">
        <v>121</v>
      </c>
      <c r="AI161">
        <v>0</v>
      </c>
      <c r="AJ161">
        <v>0</v>
      </c>
      <c r="AK161">
        <v>1</v>
      </c>
      <c r="AL161">
        <v>0</v>
      </c>
      <c r="AM161">
        <v>0</v>
      </c>
      <c r="AN161">
        <v>0</v>
      </c>
      <c r="AO161">
        <v>0</v>
      </c>
      <c r="AP161">
        <v>0</v>
      </c>
      <c r="AQ161" t="s">
        <v>287</v>
      </c>
      <c r="BA161" t="s">
        <v>127</v>
      </c>
      <c r="BB161" t="e">
        <f ca="1">- Very Useful _xludf.and provides a job opportunity _xludf.right away.</f>
        <v>#NAME?</v>
      </c>
      <c r="BD161" t="e">
        <f ca="1">- Project Management / Accountancy   Other</f>
        <v>#NAME?</v>
      </c>
      <c r="BE161">
        <v>0</v>
      </c>
      <c r="BF161">
        <v>1</v>
      </c>
      <c r="BG161">
        <v>1</v>
      </c>
      <c r="BH161">
        <v>0</v>
      </c>
      <c r="BI161">
        <v>0</v>
      </c>
      <c r="BJ161">
        <v>0</v>
      </c>
      <c r="BK161">
        <v>0</v>
      </c>
      <c r="BL161">
        <v>0</v>
      </c>
      <c r="BM161" t="s">
        <v>313</v>
      </c>
      <c r="BN161" t="s">
        <v>106</v>
      </c>
      <c r="BQ161" t="e">
        <f ca="1">- Cannot afford the courses - Donâ€™t know how to _xludf.find/enroll in a suitable program</f>
        <v>#NAME?</v>
      </c>
      <c r="BR161">
        <v>0</v>
      </c>
      <c r="BS161">
        <v>0</v>
      </c>
      <c r="BT161">
        <v>0</v>
      </c>
      <c r="BU161">
        <v>1</v>
      </c>
      <c r="BV161">
        <v>1</v>
      </c>
      <c r="BW161">
        <v>0</v>
      </c>
      <c r="BX161" t="s">
        <v>107</v>
      </c>
      <c r="BY161" t="s">
        <v>205</v>
      </c>
      <c r="BZ161">
        <v>0</v>
      </c>
      <c r="CA161">
        <v>0</v>
      </c>
      <c r="CB161">
        <v>0</v>
      </c>
      <c r="CC161">
        <v>1</v>
      </c>
      <c r="CD161">
        <v>1</v>
      </c>
      <c r="CE161" t="e">
        <f ca="1">- Facebook groups/pages  - Teachers</f>
        <v>#NAME?</v>
      </c>
      <c r="CF161">
        <v>0</v>
      </c>
      <c r="CG161">
        <v>0</v>
      </c>
      <c r="CH161">
        <v>1</v>
      </c>
      <c r="CI161">
        <v>0</v>
      </c>
      <c r="CJ161">
        <v>0</v>
      </c>
      <c r="CK161">
        <v>1</v>
      </c>
      <c r="CL161">
        <v>0</v>
      </c>
      <c r="CN161" t="s">
        <v>108</v>
      </c>
      <c r="CO161" t="s">
        <v>109</v>
      </c>
      <c r="CP161" t="s">
        <v>110</v>
      </c>
      <c r="CQ161">
        <v>3230338</v>
      </c>
      <c r="CR161" t="s">
        <v>621</v>
      </c>
      <c r="CS161" t="s">
        <v>622</v>
      </c>
      <c r="CT161">
        <v>160</v>
      </c>
    </row>
    <row r="162" spans="1:98">
      <c r="A162">
        <v>161</v>
      </c>
      <c r="B162" t="s">
        <v>131</v>
      </c>
      <c r="C162">
        <v>21</v>
      </c>
      <c r="D162" t="s">
        <v>98</v>
      </c>
      <c r="E162" t="s">
        <v>211</v>
      </c>
      <c r="F162" t="s">
        <v>149</v>
      </c>
      <c r="G162" t="s">
        <v>113</v>
      </c>
      <c r="J162" t="s">
        <v>263</v>
      </c>
      <c r="K162">
        <v>0</v>
      </c>
      <c r="L162">
        <v>0</v>
      </c>
      <c r="M162">
        <v>0</v>
      </c>
      <c r="N162">
        <v>0</v>
      </c>
      <c r="O162">
        <v>1</v>
      </c>
      <c r="P162">
        <v>1</v>
      </c>
      <c r="Q162">
        <v>0</v>
      </c>
      <c r="R162">
        <v>0</v>
      </c>
      <c r="X162" t="s">
        <v>168</v>
      </c>
      <c r="Y162">
        <v>0</v>
      </c>
      <c r="Z162">
        <v>0</v>
      </c>
      <c r="AA162">
        <v>0</v>
      </c>
      <c r="AB162">
        <v>1</v>
      </c>
      <c r="AC162">
        <v>0</v>
      </c>
      <c r="AD162">
        <v>0</v>
      </c>
      <c r="AE162">
        <v>1</v>
      </c>
      <c r="AF162" t="s">
        <v>623</v>
      </c>
      <c r="AG162" t="s">
        <v>124</v>
      </c>
      <c r="AH162" t="s">
        <v>105</v>
      </c>
      <c r="AI162">
        <v>0</v>
      </c>
      <c r="AJ162">
        <v>1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BA162" t="s">
        <v>106</v>
      </c>
      <c r="BB162" t="e">
        <f ca="1">- Useful but _xludf.not as good as a regular degree</f>
        <v>#NAME?</v>
      </c>
      <c r="BD162" t="s">
        <v>624</v>
      </c>
      <c r="BE162">
        <v>0</v>
      </c>
      <c r="BF162">
        <v>0</v>
      </c>
      <c r="BG162">
        <v>0</v>
      </c>
      <c r="BH162">
        <v>1</v>
      </c>
      <c r="BI162">
        <v>0</v>
      </c>
      <c r="BJ162">
        <v>0</v>
      </c>
      <c r="BK162">
        <v>0</v>
      </c>
      <c r="BL162">
        <v>1</v>
      </c>
      <c r="BN162" t="s">
        <v>106</v>
      </c>
      <c r="BQ162" t="e">
        <f ca="1">- Cannot afford the courses - Donâ€™t know how to _xludf.find/enroll in a suitable program</f>
        <v>#NAME?</v>
      </c>
      <c r="BR162">
        <v>0</v>
      </c>
      <c r="BS162">
        <v>0</v>
      </c>
      <c r="BT162">
        <v>0</v>
      </c>
      <c r="BU162">
        <v>1</v>
      </c>
      <c r="BV162">
        <v>1</v>
      </c>
      <c r="BW162">
        <v>0</v>
      </c>
      <c r="BX162" t="s">
        <v>107</v>
      </c>
      <c r="BY162" t="e">
        <f ca="1">- Useful but _xludf.not as good as going to university  - Difficult to access</f>
        <v>#NAME?</v>
      </c>
      <c r="BZ162">
        <v>1</v>
      </c>
      <c r="CA162">
        <v>0</v>
      </c>
      <c r="CB162">
        <v>0</v>
      </c>
      <c r="CC162">
        <v>1</v>
      </c>
      <c r="CD162">
        <v>0</v>
      </c>
      <c r="CE162" t="e">
        <f ca="1">- Twitter   Other</f>
        <v>#NAME?</v>
      </c>
      <c r="CF162">
        <v>0</v>
      </c>
      <c r="CG162">
        <v>0</v>
      </c>
      <c r="CH162">
        <v>0</v>
      </c>
      <c r="CI162">
        <v>0</v>
      </c>
      <c r="CJ162">
        <v>1</v>
      </c>
      <c r="CK162">
        <v>0</v>
      </c>
      <c r="CL162">
        <v>1</v>
      </c>
      <c r="CM162" t="s">
        <v>231</v>
      </c>
      <c r="CN162" t="s">
        <v>108</v>
      </c>
      <c r="CO162" t="s">
        <v>109</v>
      </c>
      <c r="CP162" t="s">
        <v>110</v>
      </c>
      <c r="CQ162">
        <v>3230335</v>
      </c>
      <c r="CR162" t="s">
        <v>625</v>
      </c>
      <c r="CS162" t="s">
        <v>626</v>
      </c>
      <c r="CT162">
        <v>161</v>
      </c>
    </row>
    <row r="163" spans="1:98">
      <c r="A163">
        <v>162</v>
      </c>
      <c r="B163" t="s">
        <v>131</v>
      </c>
      <c r="C163">
        <v>22</v>
      </c>
      <c r="D163" t="s">
        <v>148</v>
      </c>
      <c r="E163" t="s">
        <v>174</v>
      </c>
      <c r="F163" t="s">
        <v>149</v>
      </c>
      <c r="G163" t="s">
        <v>101</v>
      </c>
      <c r="H163" t="s">
        <v>102</v>
      </c>
      <c r="U163" t="s">
        <v>114</v>
      </c>
      <c r="AG163" t="s">
        <v>104</v>
      </c>
      <c r="AH163" t="s">
        <v>627</v>
      </c>
      <c r="AI163">
        <v>0</v>
      </c>
      <c r="AJ163">
        <v>1</v>
      </c>
      <c r="AK163">
        <v>0</v>
      </c>
      <c r="AL163">
        <v>1</v>
      </c>
      <c r="AM163">
        <v>0</v>
      </c>
      <c r="AN163">
        <v>0</v>
      </c>
      <c r="AO163">
        <v>0</v>
      </c>
      <c r="AP163">
        <v>0</v>
      </c>
      <c r="BA163" t="s">
        <v>127</v>
      </c>
      <c r="BB163" t="e">
        <f ca="1">- Very Useful _xludf.and provides a job opportunity _xludf.right away.</f>
        <v>#NAME?</v>
      </c>
      <c r="BD163" t="e">
        <f ca="1">- Nursing / medical care</f>
        <v>#NAME?</v>
      </c>
      <c r="BE163">
        <v>0</v>
      </c>
      <c r="BF163">
        <v>0</v>
      </c>
      <c r="BG163">
        <v>0</v>
      </c>
      <c r="BH163">
        <v>0</v>
      </c>
      <c r="BI163">
        <v>1</v>
      </c>
      <c r="BJ163">
        <v>0</v>
      </c>
      <c r="BK163">
        <v>0</v>
      </c>
      <c r="BL163">
        <v>0</v>
      </c>
      <c r="BN163" t="s">
        <v>106</v>
      </c>
      <c r="BQ163" t="e">
        <f ca="1">- Do _xludf.not _xludf.count towards a recognized qualification</f>
        <v>#NAME?</v>
      </c>
      <c r="BR163">
        <v>0</v>
      </c>
      <c r="BS163">
        <v>1</v>
      </c>
      <c r="BT163">
        <v>0</v>
      </c>
      <c r="BU163">
        <v>0</v>
      </c>
      <c r="BV163">
        <v>0</v>
      </c>
      <c r="BW163">
        <v>0</v>
      </c>
      <c r="BX163" t="s">
        <v>107</v>
      </c>
      <c r="BY163" t="e">
        <f ca="1">- Difficult to access</f>
        <v>#NAME?</v>
      </c>
      <c r="BZ163">
        <v>0</v>
      </c>
      <c r="CA163">
        <v>0</v>
      </c>
      <c r="CB163">
        <v>0</v>
      </c>
      <c r="CC163">
        <v>1</v>
      </c>
      <c r="CD163">
        <v>0</v>
      </c>
      <c r="CE163" t="e">
        <f ca="1">- Facebook groups/pages  - Friends</f>
        <v>#NAME?</v>
      </c>
      <c r="CF163">
        <v>1</v>
      </c>
      <c r="CG163">
        <v>0</v>
      </c>
      <c r="CH163">
        <v>0</v>
      </c>
      <c r="CI163">
        <v>0</v>
      </c>
      <c r="CJ163">
        <v>0</v>
      </c>
      <c r="CK163">
        <v>1</v>
      </c>
      <c r="CL163">
        <v>0</v>
      </c>
      <c r="CN163" t="s">
        <v>108</v>
      </c>
      <c r="CO163" t="s">
        <v>109</v>
      </c>
      <c r="CP163" t="s">
        <v>110</v>
      </c>
      <c r="CQ163">
        <v>3230329</v>
      </c>
      <c r="CR163" t="s">
        <v>628</v>
      </c>
      <c r="CS163" t="s">
        <v>629</v>
      </c>
      <c r="CT163">
        <v>162</v>
      </c>
    </row>
    <row r="164" spans="1:98">
      <c r="A164">
        <v>163</v>
      </c>
      <c r="B164" t="s">
        <v>131</v>
      </c>
      <c r="C164">
        <v>20</v>
      </c>
      <c r="D164" t="s">
        <v>98</v>
      </c>
      <c r="E164" t="s">
        <v>99</v>
      </c>
      <c r="F164" t="s">
        <v>100</v>
      </c>
      <c r="G164" t="s">
        <v>175</v>
      </c>
      <c r="J164" t="s">
        <v>114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1</v>
      </c>
      <c r="Q164">
        <v>0</v>
      </c>
      <c r="R164">
        <v>0</v>
      </c>
      <c r="X164" t="s">
        <v>151</v>
      </c>
      <c r="Y164">
        <v>0</v>
      </c>
      <c r="Z164">
        <v>0</v>
      </c>
      <c r="AA164">
        <v>0</v>
      </c>
      <c r="AB164">
        <v>1</v>
      </c>
      <c r="AC164">
        <v>1</v>
      </c>
      <c r="AD164">
        <v>0</v>
      </c>
      <c r="AE164">
        <v>0</v>
      </c>
      <c r="AG164" t="s">
        <v>116</v>
      </c>
      <c r="AH164" t="s">
        <v>105</v>
      </c>
      <c r="AI164">
        <v>0</v>
      </c>
      <c r="AJ164">
        <v>1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BA164" t="s">
        <v>106</v>
      </c>
      <c r="BB164" t="e">
        <f ca="1">- Useful but _xludf.not as good as a regular degree</f>
        <v>#NAME?</v>
      </c>
      <c r="BD164" t="e">
        <f ca="1">- I am _xludf.not interested in vocational education</f>
        <v>#NAME?</v>
      </c>
      <c r="BE164">
        <v>1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N164" t="s">
        <v>106</v>
      </c>
      <c r="BQ164" t="e">
        <f ca="1">- Do _xludf.not _xludf.count towards a recognized qualification - Donâ€™t know how to _xludf.find/enroll in a suitable program</f>
        <v>#NAME?</v>
      </c>
      <c r="BR164">
        <v>0</v>
      </c>
      <c r="BS164">
        <v>1</v>
      </c>
      <c r="BT164">
        <v>0</v>
      </c>
      <c r="BU164">
        <v>1</v>
      </c>
      <c r="BV164">
        <v>0</v>
      </c>
      <c r="BW164">
        <v>0</v>
      </c>
      <c r="BX164" t="s">
        <v>107</v>
      </c>
      <c r="BY164" t="s">
        <v>139</v>
      </c>
      <c r="BZ164">
        <v>1</v>
      </c>
      <c r="CA164">
        <v>0</v>
      </c>
      <c r="CB164">
        <v>0</v>
      </c>
      <c r="CC164">
        <v>0</v>
      </c>
      <c r="CD164">
        <v>1</v>
      </c>
      <c r="CE164" t="e">
        <f ca="1">- Facebook groups/pages  - Friends</f>
        <v>#NAME?</v>
      </c>
      <c r="CF164">
        <v>1</v>
      </c>
      <c r="CG164">
        <v>0</v>
      </c>
      <c r="CH164">
        <v>0</v>
      </c>
      <c r="CI164">
        <v>0</v>
      </c>
      <c r="CJ164">
        <v>0</v>
      </c>
      <c r="CK164">
        <v>1</v>
      </c>
      <c r="CL164">
        <v>0</v>
      </c>
      <c r="CN164" t="s">
        <v>108</v>
      </c>
      <c r="CO164" t="s">
        <v>109</v>
      </c>
      <c r="CP164" t="s">
        <v>110</v>
      </c>
      <c r="CQ164">
        <v>3230327</v>
      </c>
      <c r="CR164" t="s">
        <v>630</v>
      </c>
      <c r="CS164" t="s">
        <v>631</v>
      </c>
      <c r="CT164">
        <v>163</v>
      </c>
    </row>
    <row r="165" spans="1:98">
      <c r="A165">
        <v>164</v>
      </c>
      <c r="B165" t="s">
        <v>131</v>
      </c>
      <c r="C165">
        <v>28</v>
      </c>
      <c r="D165" t="s">
        <v>148</v>
      </c>
      <c r="E165" t="s">
        <v>174</v>
      </c>
      <c r="F165" t="s">
        <v>100</v>
      </c>
      <c r="G165" t="s">
        <v>175</v>
      </c>
      <c r="J165" t="s">
        <v>341</v>
      </c>
      <c r="K165">
        <v>0</v>
      </c>
      <c r="L165">
        <v>0</v>
      </c>
      <c r="M165">
        <v>1</v>
      </c>
      <c r="N165">
        <v>0</v>
      </c>
      <c r="O165">
        <v>0</v>
      </c>
      <c r="P165">
        <v>1</v>
      </c>
      <c r="Q165">
        <v>0</v>
      </c>
      <c r="R165">
        <v>0</v>
      </c>
      <c r="X165" t="s">
        <v>151</v>
      </c>
      <c r="Y165">
        <v>0</v>
      </c>
      <c r="Z165">
        <v>0</v>
      </c>
      <c r="AA165">
        <v>0</v>
      </c>
      <c r="AB165">
        <v>1</v>
      </c>
      <c r="AC165">
        <v>1</v>
      </c>
      <c r="AD165">
        <v>0</v>
      </c>
      <c r="AE165">
        <v>0</v>
      </c>
      <c r="AG165" t="s">
        <v>124</v>
      </c>
      <c r="AH165" t="s">
        <v>105</v>
      </c>
      <c r="AI165">
        <v>0</v>
      </c>
      <c r="AJ165">
        <v>1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BA165" t="s">
        <v>106</v>
      </c>
      <c r="BB165" t="e">
        <f ca="1">- Useful but _xludf.not as good as a regular degree</f>
        <v>#NAME?</v>
      </c>
      <c r="BD165" t="e">
        <f ca="1">- Project Management / Accountancy - Nursing / medical care</f>
        <v>#NAME?</v>
      </c>
      <c r="BE165">
        <v>0</v>
      </c>
      <c r="BF165">
        <v>0</v>
      </c>
      <c r="BG165">
        <v>1</v>
      </c>
      <c r="BH165">
        <v>0</v>
      </c>
      <c r="BI165">
        <v>1</v>
      </c>
      <c r="BJ165">
        <v>0</v>
      </c>
      <c r="BK165">
        <v>0</v>
      </c>
      <c r="BL165">
        <v>0</v>
      </c>
      <c r="BN165" t="s">
        <v>106</v>
      </c>
      <c r="BQ165" t="e">
        <f ca="1">- No internet connection / computer - Cannot afford the courses</f>
        <v>#NAME?</v>
      </c>
      <c r="BR165">
        <v>0</v>
      </c>
      <c r="BS165">
        <v>0</v>
      </c>
      <c r="BT165">
        <v>1</v>
      </c>
      <c r="BU165">
        <v>0</v>
      </c>
      <c r="BV165">
        <v>1</v>
      </c>
      <c r="BW165">
        <v>0</v>
      </c>
      <c r="BX165" t="s">
        <v>107</v>
      </c>
      <c r="BY165" t="s">
        <v>205</v>
      </c>
      <c r="BZ165">
        <v>0</v>
      </c>
      <c r="CA165">
        <v>0</v>
      </c>
      <c r="CB165">
        <v>0</v>
      </c>
      <c r="CC165">
        <v>1</v>
      </c>
      <c r="CD165">
        <v>1</v>
      </c>
      <c r="CE165" t="e">
        <f ca="1">- Facebook groups/pages  - Friends</f>
        <v>#NAME?</v>
      </c>
      <c r="CF165">
        <v>1</v>
      </c>
      <c r="CG165">
        <v>0</v>
      </c>
      <c r="CH165">
        <v>0</v>
      </c>
      <c r="CI165">
        <v>0</v>
      </c>
      <c r="CJ165">
        <v>0</v>
      </c>
      <c r="CK165">
        <v>1</v>
      </c>
      <c r="CL165">
        <v>0</v>
      </c>
      <c r="CN165" t="s">
        <v>108</v>
      </c>
      <c r="CO165" t="s">
        <v>109</v>
      </c>
      <c r="CP165" t="s">
        <v>110</v>
      </c>
      <c r="CQ165">
        <v>3230320</v>
      </c>
      <c r="CR165" s="1" t="s">
        <v>632</v>
      </c>
      <c r="CS165" t="s">
        <v>633</v>
      </c>
      <c r="CT165">
        <v>164</v>
      </c>
    </row>
    <row r="166" spans="1:98">
      <c r="A166">
        <v>165</v>
      </c>
      <c r="B166" t="s">
        <v>131</v>
      </c>
      <c r="C166">
        <v>26</v>
      </c>
      <c r="D166" t="s">
        <v>98</v>
      </c>
      <c r="E166" t="s">
        <v>166</v>
      </c>
      <c r="F166" t="s">
        <v>136</v>
      </c>
      <c r="G166" t="s">
        <v>113</v>
      </c>
      <c r="J166" t="s">
        <v>374</v>
      </c>
      <c r="K166">
        <v>0</v>
      </c>
      <c r="L166">
        <v>0</v>
      </c>
      <c r="M166">
        <v>1</v>
      </c>
      <c r="N166">
        <v>1</v>
      </c>
      <c r="O166">
        <v>0</v>
      </c>
      <c r="P166">
        <v>0</v>
      </c>
      <c r="Q166">
        <v>0</v>
      </c>
      <c r="R166">
        <v>0</v>
      </c>
      <c r="X166" t="s">
        <v>634</v>
      </c>
      <c r="Y166">
        <v>0</v>
      </c>
      <c r="Z166">
        <v>0</v>
      </c>
      <c r="AA166">
        <v>1</v>
      </c>
      <c r="AB166">
        <v>0</v>
      </c>
      <c r="AC166">
        <v>0</v>
      </c>
      <c r="AD166">
        <v>0</v>
      </c>
      <c r="AE166">
        <v>1</v>
      </c>
      <c r="AF166" t="s">
        <v>516</v>
      </c>
      <c r="AG166" t="s">
        <v>124</v>
      </c>
      <c r="AH166" t="s">
        <v>125</v>
      </c>
      <c r="AI166">
        <v>1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R166" t="s">
        <v>106</v>
      </c>
      <c r="AS166" t="e">
        <f ca="1">- Retrieving papers is expensive _xludf.now _xludf.and I Do _xludf.not have the money - have to go in person but can _xludf.not go _xludf.for security reasons</f>
        <v>#NAME?</v>
      </c>
      <c r="AT166">
        <v>0</v>
      </c>
      <c r="AU166">
        <v>1</v>
      </c>
      <c r="AV166">
        <v>0</v>
      </c>
      <c r="AW166">
        <v>0</v>
      </c>
      <c r="AX166">
        <v>1</v>
      </c>
      <c r="AY166">
        <v>0</v>
      </c>
      <c r="BA166" t="s">
        <v>106</v>
      </c>
      <c r="BB166" t="e">
        <f ca="1">- Very Useful _xludf.and provides a job opportunity _xludf.right away.</f>
        <v>#NAME?</v>
      </c>
      <c r="BD166" t="e">
        <f ca="1">- Mechanics _xludf.and machineryAgriculture</f>
        <v>#NAME?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1</v>
      </c>
      <c r="BL166">
        <v>1</v>
      </c>
      <c r="BN166" t="s">
        <v>106</v>
      </c>
      <c r="BQ166" t="e">
        <f ca="1">- No internet connection / computer - Cannot afford the courses</f>
        <v>#NAME?</v>
      </c>
      <c r="BR166">
        <v>0</v>
      </c>
      <c r="BS166">
        <v>0</v>
      </c>
      <c r="BT166">
        <v>1</v>
      </c>
      <c r="BU166">
        <v>0</v>
      </c>
      <c r="BV166">
        <v>1</v>
      </c>
      <c r="BW166">
        <v>0</v>
      </c>
      <c r="BX166" t="s">
        <v>107</v>
      </c>
      <c r="BY166" t="e">
        <f ca="1">- Useful but _xludf.not as good as going to university  - Difficult to access</f>
        <v>#NAME?</v>
      </c>
      <c r="BZ166">
        <v>1</v>
      </c>
      <c r="CA166">
        <v>0</v>
      </c>
      <c r="CB166">
        <v>0</v>
      </c>
      <c r="CC166">
        <v>1</v>
      </c>
      <c r="CD166">
        <v>0</v>
      </c>
      <c r="CE166" t="e">
        <f ca="1">- Facebook groups/pages  - Friends - Teachers</f>
        <v>#NAME?</v>
      </c>
      <c r="CF166">
        <v>1</v>
      </c>
      <c r="CG166">
        <v>0</v>
      </c>
      <c r="CH166">
        <v>1</v>
      </c>
      <c r="CI166">
        <v>0</v>
      </c>
      <c r="CJ166">
        <v>0</v>
      </c>
      <c r="CK166">
        <v>1</v>
      </c>
      <c r="CL166">
        <v>0</v>
      </c>
      <c r="CN166" t="s">
        <v>108</v>
      </c>
      <c r="CO166" t="s">
        <v>109</v>
      </c>
      <c r="CP166" t="s">
        <v>110</v>
      </c>
      <c r="CQ166">
        <v>3230299</v>
      </c>
      <c r="CR166" t="s">
        <v>635</v>
      </c>
      <c r="CS166" t="s">
        <v>636</v>
      </c>
      <c r="CT166">
        <v>165</v>
      </c>
    </row>
    <row r="167" spans="1:98">
      <c r="A167">
        <v>166</v>
      </c>
      <c r="B167" t="s">
        <v>131</v>
      </c>
      <c r="C167">
        <v>24</v>
      </c>
      <c r="D167" t="s">
        <v>98</v>
      </c>
      <c r="E167" t="s">
        <v>166</v>
      </c>
      <c r="F167" t="s">
        <v>120</v>
      </c>
      <c r="G167" t="s">
        <v>113</v>
      </c>
      <c r="J167" t="s">
        <v>374</v>
      </c>
      <c r="K167">
        <v>0</v>
      </c>
      <c r="L167">
        <v>0</v>
      </c>
      <c r="M167">
        <v>1</v>
      </c>
      <c r="N167">
        <v>1</v>
      </c>
      <c r="O167">
        <v>0</v>
      </c>
      <c r="P167">
        <v>0</v>
      </c>
      <c r="Q167">
        <v>0</v>
      </c>
      <c r="R167">
        <v>0</v>
      </c>
      <c r="X167" t="s">
        <v>634</v>
      </c>
      <c r="Y167">
        <v>0</v>
      </c>
      <c r="Z167">
        <v>0</v>
      </c>
      <c r="AA167">
        <v>1</v>
      </c>
      <c r="AB167">
        <v>0</v>
      </c>
      <c r="AC167">
        <v>0</v>
      </c>
      <c r="AD167">
        <v>0</v>
      </c>
      <c r="AE167">
        <v>1</v>
      </c>
      <c r="AF167" t="s">
        <v>516</v>
      </c>
      <c r="AG167" t="s">
        <v>124</v>
      </c>
      <c r="AH167" t="s">
        <v>125</v>
      </c>
      <c r="AI167">
        <v>1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R167" t="s">
        <v>106</v>
      </c>
      <c r="AS167" t="e">
        <f ca="1">- Retrieving papers is expensive _xludf.now _xludf.and I Do _xludf.not have the money - have to go in person but can _xludf.not go _xludf.for security reasons</f>
        <v>#NAME?</v>
      </c>
      <c r="AT167">
        <v>0</v>
      </c>
      <c r="AU167">
        <v>1</v>
      </c>
      <c r="AV167">
        <v>0</v>
      </c>
      <c r="AW167">
        <v>0</v>
      </c>
      <c r="AX167">
        <v>1</v>
      </c>
      <c r="AY167">
        <v>0</v>
      </c>
      <c r="BA167" t="s">
        <v>106</v>
      </c>
      <c r="BB167" t="e">
        <f ca="1">- Very Useful _xludf.and provides a job opportunity _xludf.right away.</f>
        <v>#NAME?</v>
      </c>
      <c r="BD167" t="s">
        <v>637</v>
      </c>
      <c r="BE167">
        <v>0</v>
      </c>
      <c r="BF167">
        <v>0</v>
      </c>
      <c r="BG167">
        <v>1</v>
      </c>
      <c r="BH167">
        <v>0</v>
      </c>
      <c r="BI167">
        <v>0</v>
      </c>
      <c r="BJ167">
        <v>0</v>
      </c>
      <c r="BK167">
        <v>0</v>
      </c>
      <c r="BL167">
        <v>1</v>
      </c>
      <c r="BN167" t="s">
        <v>106</v>
      </c>
      <c r="BQ167" t="e">
        <f ca="1">- No internet connection / computer - Cannot afford the courses</f>
        <v>#NAME?</v>
      </c>
      <c r="BR167">
        <v>0</v>
      </c>
      <c r="BS167">
        <v>0</v>
      </c>
      <c r="BT167">
        <v>1</v>
      </c>
      <c r="BU167">
        <v>0</v>
      </c>
      <c r="BV167">
        <v>1</v>
      </c>
      <c r="BW167">
        <v>0</v>
      </c>
      <c r="BX167" t="s">
        <v>107</v>
      </c>
      <c r="BY167" t="s">
        <v>205</v>
      </c>
      <c r="BZ167">
        <v>0</v>
      </c>
      <c r="CA167">
        <v>0</v>
      </c>
      <c r="CB167">
        <v>0</v>
      </c>
      <c r="CC167">
        <v>1</v>
      </c>
      <c r="CD167">
        <v>1</v>
      </c>
      <c r="CE167" t="e">
        <f ca="1">- Facebook groups/pages  - Friends</f>
        <v>#NAME?</v>
      </c>
      <c r="CF167">
        <v>1</v>
      </c>
      <c r="CG167">
        <v>0</v>
      </c>
      <c r="CH167">
        <v>0</v>
      </c>
      <c r="CI167">
        <v>0</v>
      </c>
      <c r="CJ167">
        <v>0</v>
      </c>
      <c r="CK167">
        <v>1</v>
      </c>
      <c r="CL167">
        <v>0</v>
      </c>
      <c r="CN167" t="s">
        <v>108</v>
      </c>
      <c r="CO167" t="s">
        <v>109</v>
      </c>
      <c r="CP167" t="s">
        <v>110</v>
      </c>
      <c r="CQ167">
        <v>3230288</v>
      </c>
      <c r="CR167" t="s">
        <v>638</v>
      </c>
      <c r="CS167" t="s">
        <v>639</v>
      </c>
      <c r="CT167">
        <v>166</v>
      </c>
    </row>
    <row r="168" spans="1:98">
      <c r="A168">
        <v>167</v>
      </c>
      <c r="B168" t="s">
        <v>131</v>
      </c>
      <c r="C168">
        <v>25</v>
      </c>
      <c r="D168" t="s">
        <v>98</v>
      </c>
      <c r="E168" t="s">
        <v>156</v>
      </c>
      <c r="F168" t="s">
        <v>136</v>
      </c>
      <c r="G168" t="s">
        <v>113</v>
      </c>
      <c r="J168" t="s">
        <v>103</v>
      </c>
      <c r="K168">
        <v>0</v>
      </c>
      <c r="L168">
        <v>0</v>
      </c>
      <c r="M168">
        <v>0</v>
      </c>
      <c r="N168">
        <v>1</v>
      </c>
      <c r="O168">
        <v>0</v>
      </c>
      <c r="P168">
        <v>0</v>
      </c>
      <c r="Q168">
        <v>0</v>
      </c>
      <c r="R168">
        <v>0</v>
      </c>
      <c r="X168" t="s">
        <v>634</v>
      </c>
      <c r="Y168">
        <v>0</v>
      </c>
      <c r="Z168">
        <v>0</v>
      </c>
      <c r="AA168">
        <v>1</v>
      </c>
      <c r="AB168">
        <v>0</v>
      </c>
      <c r="AC168">
        <v>0</v>
      </c>
      <c r="AD168">
        <v>0</v>
      </c>
      <c r="AE168">
        <v>1</v>
      </c>
      <c r="AF168" t="s">
        <v>640</v>
      </c>
      <c r="AG168" t="s">
        <v>124</v>
      </c>
      <c r="AH168" t="s">
        <v>125</v>
      </c>
      <c r="AI168">
        <v>1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R168" t="s">
        <v>106</v>
      </c>
      <c r="AS168" t="e">
        <f ca="1">- Retrieving papers is expensive _xludf.now _xludf.and I Do _xludf.not have the money - have to go in person but can _xludf.not go _xludf.for security reasons</f>
        <v>#NAME?</v>
      </c>
      <c r="AT168">
        <v>0</v>
      </c>
      <c r="AU168">
        <v>1</v>
      </c>
      <c r="AV168">
        <v>0</v>
      </c>
      <c r="AW168">
        <v>0</v>
      </c>
      <c r="AX168">
        <v>1</v>
      </c>
      <c r="AY168">
        <v>0</v>
      </c>
      <c r="BA168" t="s">
        <v>106</v>
      </c>
      <c r="BB168" t="e">
        <f ca="1">- Very Useful _xludf.and provides a job opportunity _xludf.right away.</f>
        <v>#NAME?</v>
      </c>
      <c r="BD168" t="e">
        <f ca="1">- Tourism / Restaurant _xludf.and hotel Management   Other</f>
        <v>#NAME?</v>
      </c>
      <c r="BE168">
        <v>0</v>
      </c>
      <c r="BF168">
        <v>1</v>
      </c>
      <c r="BG168">
        <v>0</v>
      </c>
      <c r="BH168">
        <v>1</v>
      </c>
      <c r="BI168">
        <v>0</v>
      </c>
      <c r="BJ168">
        <v>0</v>
      </c>
      <c r="BK168">
        <v>0</v>
      </c>
      <c r="BL168">
        <v>0</v>
      </c>
      <c r="BM168" t="s">
        <v>641</v>
      </c>
      <c r="BN168" t="s">
        <v>106</v>
      </c>
      <c r="BQ168" t="e">
        <f ca="1">- No internet connection / computer - Cannot afford the courses</f>
        <v>#NAME?</v>
      </c>
      <c r="BR168">
        <v>0</v>
      </c>
      <c r="BS168">
        <v>0</v>
      </c>
      <c r="BT168">
        <v>1</v>
      </c>
      <c r="BU168">
        <v>0</v>
      </c>
      <c r="BV168">
        <v>1</v>
      </c>
      <c r="BW168">
        <v>0</v>
      </c>
      <c r="BX168" t="s">
        <v>107</v>
      </c>
      <c r="BY168" t="s">
        <v>205</v>
      </c>
      <c r="BZ168">
        <v>0</v>
      </c>
      <c r="CA168">
        <v>0</v>
      </c>
      <c r="CB168">
        <v>0</v>
      </c>
      <c r="CC168">
        <v>1</v>
      </c>
      <c r="CD168">
        <v>1</v>
      </c>
      <c r="CE168" t="e">
        <f ca="1">- Facebook groups/pages  - Friends   Other</f>
        <v>#NAME?</v>
      </c>
      <c r="CF168">
        <v>1</v>
      </c>
      <c r="CG168">
        <v>0</v>
      </c>
      <c r="CH168">
        <v>0</v>
      </c>
      <c r="CI168">
        <v>0</v>
      </c>
      <c r="CJ168">
        <v>0</v>
      </c>
      <c r="CK168">
        <v>1</v>
      </c>
      <c r="CL168">
        <v>1</v>
      </c>
      <c r="CM168" t="s">
        <v>231</v>
      </c>
      <c r="CN168" t="s">
        <v>108</v>
      </c>
      <c r="CO168" t="s">
        <v>109</v>
      </c>
      <c r="CP168" t="s">
        <v>110</v>
      </c>
      <c r="CQ168">
        <v>3230286</v>
      </c>
      <c r="CR168" t="s">
        <v>642</v>
      </c>
      <c r="CS168" t="s">
        <v>643</v>
      </c>
      <c r="CT168">
        <v>167</v>
      </c>
    </row>
    <row r="169" spans="1:98">
      <c r="A169">
        <v>168</v>
      </c>
      <c r="B169" t="s">
        <v>131</v>
      </c>
      <c r="C169">
        <v>24</v>
      </c>
      <c r="D169" t="s">
        <v>98</v>
      </c>
      <c r="E169" t="s">
        <v>285</v>
      </c>
      <c r="F169" t="s">
        <v>644</v>
      </c>
      <c r="G169" t="s">
        <v>113</v>
      </c>
      <c r="J169" t="s">
        <v>645</v>
      </c>
      <c r="K169">
        <v>0</v>
      </c>
      <c r="L169">
        <v>0</v>
      </c>
      <c r="M169">
        <v>1</v>
      </c>
      <c r="N169">
        <v>0</v>
      </c>
      <c r="O169">
        <v>1</v>
      </c>
      <c r="P169">
        <v>0</v>
      </c>
      <c r="Q169">
        <v>0</v>
      </c>
      <c r="R169">
        <v>0</v>
      </c>
      <c r="X169" t="s">
        <v>646</v>
      </c>
      <c r="Y169">
        <v>1</v>
      </c>
      <c r="Z169">
        <v>0</v>
      </c>
      <c r="AA169">
        <v>0</v>
      </c>
      <c r="AB169">
        <v>1</v>
      </c>
      <c r="AC169">
        <v>0</v>
      </c>
      <c r="AD169">
        <v>0</v>
      </c>
      <c r="AE169">
        <v>1</v>
      </c>
      <c r="AF169" t="s">
        <v>282</v>
      </c>
      <c r="AG169" t="s">
        <v>124</v>
      </c>
      <c r="AH169" t="s">
        <v>125</v>
      </c>
      <c r="AI169">
        <v>1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R169" t="s">
        <v>106</v>
      </c>
      <c r="AS169" t="e">
        <f ca="1">- Retrieving papers is expensive _xludf.now _xludf.and I Do _xludf.not have the money - have to go in person but can _xludf.not go _xludf.for security reasons</f>
        <v>#NAME?</v>
      </c>
      <c r="AT169">
        <v>0</v>
      </c>
      <c r="AU169">
        <v>1</v>
      </c>
      <c r="AV169">
        <v>0</v>
      </c>
      <c r="AW169">
        <v>0</v>
      </c>
      <c r="AX169">
        <v>1</v>
      </c>
      <c r="AY169">
        <v>0</v>
      </c>
      <c r="BA169" t="s">
        <v>106</v>
      </c>
      <c r="BB169" t="e">
        <f ca="1">- Very Useful _xludf.and provides a job opportunity _xludf.right away.</f>
        <v>#NAME?</v>
      </c>
      <c r="BD169" t="e">
        <f ca="1">- Tourism / Restaurant _xludf.and hotel Management   Other</f>
        <v>#NAME?</v>
      </c>
      <c r="BE169">
        <v>0</v>
      </c>
      <c r="BF169">
        <v>1</v>
      </c>
      <c r="BG169">
        <v>0</v>
      </c>
      <c r="BH169">
        <v>1</v>
      </c>
      <c r="BI169">
        <v>0</v>
      </c>
      <c r="BJ169">
        <v>0</v>
      </c>
      <c r="BK169">
        <v>0</v>
      </c>
      <c r="BL169">
        <v>0</v>
      </c>
      <c r="BM169" t="s">
        <v>647</v>
      </c>
      <c r="BN169" t="s">
        <v>106</v>
      </c>
      <c r="BQ169" t="e">
        <f ca="1">- Cannot afford the courses - Donâ€™t know how to _xludf.find/enroll in a suitable program</f>
        <v>#NAME?</v>
      </c>
      <c r="BR169">
        <v>0</v>
      </c>
      <c r="BS169">
        <v>0</v>
      </c>
      <c r="BT169">
        <v>0</v>
      </c>
      <c r="BU169">
        <v>1</v>
      </c>
      <c r="BV169">
        <v>1</v>
      </c>
      <c r="BW169">
        <v>0</v>
      </c>
      <c r="BX169" t="s">
        <v>107</v>
      </c>
      <c r="BY169" t="s">
        <v>139</v>
      </c>
      <c r="BZ169">
        <v>1</v>
      </c>
      <c r="CA169">
        <v>0</v>
      </c>
      <c r="CB169">
        <v>0</v>
      </c>
      <c r="CC169">
        <v>0</v>
      </c>
      <c r="CD169">
        <v>1</v>
      </c>
      <c r="CE169" t="e">
        <f ca="1">- Facebook groups/pages  - Friends</f>
        <v>#NAME?</v>
      </c>
      <c r="CF169">
        <v>1</v>
      </c>
      <c r="CG169">
        <v>0</v>
      </c>
      <c r="CH169">
        <v>0</v>
      </c>
      <c r="CI169">
        <v>0</v>
      </c>
      <c r="CJ169">
        <v>0</v>
      </c>
      <c r="CK169">
        <v>1</v>
      </c>
      <c r="CL169">
        <v>0</v>
      </c>
      <c r="CN169" t="s">
        <v>108</v>
      </c>
      <c r="CO169" t="s">
        <v>109</v>
      </c>
      <c r="CP169" t="s">
        <v>110</v>
      </c>
      <c r="CQ169">
        <v>3230281</v>
      </c>
      <c r="CR169" t="s">
        <v>648</v>
      </c>
      <c r="CS169" t="s">
        <v>649</v>
      </c>
      <c r="CT169">
        <v>168</v>
      </c>
    </row>
    <row r="170" spans="1:98">
      <c r="A170">
        <v>169</v>
      </c>
      <c r="B170" t="s">
        <v>131</v>
      </c>
      <c r="C170">
        <v>17</v>
      </c>
      <c r="D170" t="s">
        <v>148</v>
      </c>
      <c r="E170" t="s">
        <v>174</v>
      </c>
      <c r="F170" t="s">
        <v>136</v>
      </c>
      <c r="G170" t="s">
        <v>175</v>
      </c>
      <c r="J170" t="s">
        <v>176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1</v>
      </c>
      <c r="R170">
        <v>1</v>
      </c>
      <c r="X170" t="s">
        <v>319</v>
      </c>
      <c r="Y170">
        <v>1</v>
      </c>
      <c r="Z170">
        <v>0</v>
      </c>
      <c r="AA170">
        <v>0</v>
      </c>
      <c r="AB170">
        <v>1</v>
      </c>
      <c r="AC170">
        <v>1</v>
      </c>
      <c r="AD170">
        <v>0</v>
      </c>
      <c r="AE170">
        <v>0</v>
      </c>
      <c r="AG170" t="s">
        <v>124</v>
      </c>
      <c r="AH170" t="s">
        <v>125</v>
      </c>
      <c r="AI170">
        <v>1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R170" t="s">
        <v>106</v>
      </c>
      <c r="AS170" t="e">
        <f ca="1">- Cannot contact public servants _xludf.or Teachers - Retrieving papers is expensive _xludf.now _xludf.and I Do _xludf.not have the money</f>
        <v>#NAME?</v>
      </c>
      <c r="AT170">
        <v>0</v>
      </c>
      <c r="AU170">
        <v>0</v>
      </c>
      <c r="AV170">
        <v>1</v>
      </c>
      <c r="AW170">
        <v>0</v>
      </c>
      <c r="AX170">
        <v>1</v>
      </c>
      <c r="AY170">
        <v>0</v>
      </c>
      <c r="BA170" t="s">
        <v>106</v>
      </c>
      <c r="BB170" t="e">
        <f ca="1">- Very Useful _xludf.and provides a job opportunity _xludf.right away.</f>
        <v>#NAME?</v>
      </c>
      <c r="BD170" t="e">
        <f ca="1">- Nursing / medical care   Other</f>
        <v>#NAME?</v>
      </c>
      <c r="BE170">
        <v>0</v>
      </c>
      <c r="BF170">
        <v>1</v>
      </c>
      <c r="BG170">
        <v>0</v>
      </c>
      <c r="BH170">
        <v>0</v>
      </c>
      <c r="BI170">
        <v>1</v>
      </c>
      <c r="BJ170">
        <v>0</v>
      </c>
      <c r="BK170">
        <v>0</v>
      </c>
      <c r="BL170">
        <v>0</v>
      </c>
      <c r="BM170" t="s">
        <v>295</v>
      </c>
      <c r="BN170" t="s">
        <v>106</v>
      </c>
      <c r="BQ170" t="e">
        <f ca="1">- No internet connection / computer - Cannot afford the courses</f>
        <v>#NAME?</v>
      </c>
      <c r="BR170">
        <v>0</v>
      </c>
      <c r="BS170">
        <v>0</v>
      </c>
      <c r="BT170">
        <v>1</v>
      </c>
      <c r="BU170">
        <v>0</v>
      </c>
      <c r="BV170">
        <v>1</v>
      </c>
      <c r="BW170">
        <v>0</v>
      </c>
      <c r="BX170" t="s">
        <v>107</v>
      </c>
      <c r="BY170" t="s">
        <v>139</v>
      </c>
      <c r="BZ170">
        <v>1</v>
      </c>
      <c r="CA170">
        <v>0</v>
      </c>
      <c r="CB170">
        <v>0</v>
      </c>
      <c r="CC170">
        <v>0</v>
      </c>
      <c r="CD170">
        <v>1</v>
      </c>
      <c r="CE170" t="e">
        <f ca="1">- Friends - Teachers</f>
        <v>#NAME?</v>
      </c>
      <c r="CF170">
        <v>1</v>
      </c>
      <c r="CG170">
        <v>0</v>
      </c>
      <c r="CH170">
        <v>1</v>
      </c>
      <c r="CI170">
        <v>0</v>
      </c>
      <c r="CJ170">
        <v>0</v>
      </c>
      <c r="CK170">
        <v>0</v>
      </c>
      <c r="CL170">
        <v>0</v>
      </c>
      <c r="CN170" t="s">
        <v>108</v>
      </c>
      <c r="CO170" t="s">
        <v>109</v>
      </c>
      <c r="CP170" t="s">
        <v>110</v>
      </c>
      <c r="CQ170">
        <v>3230276</v>
      </c>
      <c r="CR170" t="s">
        <v>650</v>
      </c>
      <c r="CS170" t="s">
        <v>651</v>
      </c>
      <c r="CT170">
        <v>169</v>
      </c>
    </row>
    <row r="171" spans="1:98">
      <c r="A171">
        <v>170</v>
      </c>
      <c r="B171" t="s">
        <v>131</v>
      </c>
      <c r="C171">
        <v>18</v>
      </c>
      <c r="D171" t="s">
        <v>148</v>
      </c>
      <c r="E171" t="s">
        <v>174</v>
      </c>
      <c r="F171" t="s">
        <v>136</v>
      </c>
      <c r="G171" t="s">
        <v>113</v>
      </c>
      <c r="J171" t="s">
        <v>569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1</v>
      </c>
      <c r="Q171">
        <v>0</v>
      </c>
      <c r="R171">
        <v>1</v>
      </c>
      <c r="X171" t="s">
        <v>159</v>
      </c>
      <c r="Y171">
        <v>1</v>
      </c>
      <c r="Z171">
        <v>0</v>
      </c>
      <c r="AA171">
        <v>0</v>
      </c>
      <c r="AB171">
        <v>1</v>
      </c>
      <c r="AC171">
        <v>0</v>
      </c>
      <c r="AD171">
        <v>0</v>
      </c>
      <c r="AE171">
        <v>0</v>
      </c>
      <c r="AG171" t="s">
        <v>124</v>
      </c>
      <c r="AH171" t="s">
        <v>125</v>
      </c>
      <c r="AI171">
        <v>1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R171" t="s">
        <v>106</v>
      </c>
      <c r="AS171" t="e">
        <f ca="1">- Retrieving papers is expensive _xludf.now _xludf.and I Do _xludf.not have the money - have to go in person but can _xludf.not go _xludf.for security reasons</f>
        <v>#NAME?</v>
      </c>
      <c r="AT171">
        <v>0</v>
      </c>
      <c r="AU171">
        <v>1</v>
      </c>
      <c r="AV171">
        <v>0</v>
      </c>
      <c r="AW171">
        <v>0</v>
      </c>
      <c r="AX171">
        <v>1</v>
      </c>
      <c r="AY171">
        <v>0</v>
      </c>
      <c r="BA171" t="s">
        <v>106</v>
      </c>
      <c r="BB171" t="e">
        <f ca="1">- Useful but _xludf.not as good as a regular degree</f>
        <v>#NAME?</v>
      </c>
      <c r="BD171" t="e">
        <f ca="1">- Project Management / Accountancy - Nursing / medical care</f>
        <v>#NAME?</v>
      </c>
      <c r="BE171">
        <v>0</v>
      </c>
      <c r="BF171">
        <v>0</v>
      </c>
      <c r="BG171">
        <v>1</v>
      </c>
      <c r="BH171">
        <v>0</v>
      </c>
      <c r="BI171">
        <v>1</v>
      </c>
      <c r="BJ171">
        <v>0</v>
      </c>
      <c r="BK171">
        <v>0</v>
      </c>
      <c r="BL171">
        <v>0</v>
      </c>
      <c r="BN171" t="s">
        <v>106</v>
      </c>
      <c r="BQ171" t="e">
        <f ca="1">- No internet connection / computer - Cannot afford the courses</f>
        <v>#NAME?</v>
      </c>
      <c r="BR171">
        <v>0</v>
      </c>
      <c r="BS171">
        <v>0</v>
      </c>
      <c r="BT171">
        <v>1</v>
      </c>
      <c r="BU171">
        <v>0</v>
      </c>
      <c r="BV171">
        <v>1</v>
      </c>
      <c r="BW171">
        <v>0</v>
      </c>
      <c r="BX171" t="s">
        <v>107</v>
      </c>
      <c r="BY171" t="e">
        <f ca="1">- Useful but _xludf.not as good as going to university  - Difficult to access</f>
        <v>#NAME?</v>
      </c>
      <c r="BZ171">
        <v>1</v>
      </c>
      <c r="CA171">
        <v>0</v>
      </c>
      <c r="CB171">
        <v>0</v>
      </c>
      <c r="CC171">
        <v>1</v>
      </c>
      <c r="CD171">
        <v>0</v>
      </c>
      <c r="CE171" t="e">
        <f ca="1">- Friends - Teachers</f>
        <v>#NAME?</v>
      </c>
      <c r="CF171">
        <v>1</v>
      </c>
      <c r="CG171">
        <v>0</v>
      </c>
      <c r="CH171">
        <v>1</v>
      </c>
      <c r="CI171">
        <v>0</v>
      </c>
      <c r="CJ171">
        <v>0</v>
      </c>
      <c r="CK171">
        <v>0</v>
      </c>
      <c r="CL171">
        <v>0</v>
      </c>
      <c r="CN171" t="s">
        <v>108</v>
      </c>
      <c r="CO171" t="s">
        <v>109</v>
      </c>
      <c r="CP171" t="s">
        <v>110</v>
      </c>
      <c r="CQ171">
        <v>3230274</v>
      </c>
      <c r="CR171" t="s">
        <v>652</v>
      </c>
      <c r="CS171" t="s">
        <v>653</v>
      </c>
      <c r="CT171">
        <v>170</v>
      </c>
    </row>
    <row r="172" spans="1:98">
      <c r="A172">
        <v>171</v>
      </c>
      <c r="B172" t="s">
        <v>131</v>
      </c>
      <c r="C172">
        <v>21</v>
      </c>
      <c r="D172" t="s">
        <v>98</v>
      </c>
      <c r="E172" t="s">
        <v>156</v>
      </c>
      <c r="F172" t="s">
        <v>100</v>
      </c>
      <c r="G172" t="s">
        <v>175</v>
      </c>
      <c r="J172" t="s">
        <v>222</v>
      </c>
      <c r="K172">
        <v>1</v>
      </c>
      <c r="L172">
        <v>0</v>
      </c>
      <c r="M172">
        <v>0</v>
      </c>
      <c r="N172">
        <v>1</v>
      </c>
      <c r="O172">
        <v>0</v>
      </c>
      <c r="P172">
        <v>0</v>
      </c>
      <c r="Q172">
        <v>0</v>
      </c>
      <c r="R172">
        <v>0</v>
      </c>
      <c r="T172" t="s">
        <v>654</v>
      </c>
      <c r="X172" t="s">
        <v>151</v>
      </c>
      <c r="Y172">
        <v>0</v>
      </c>
      <c r="Z172">
        <v>0</v>
      </c>
      <c r="AA172">
        <v>0</v>
      </c>
      <c r="AB172">
        <v>1</v>
      </c>
      <c r="AC172">
        <v>1</v>
      </c>
      <c r="AD172">
        <v>0</v>
      </c>
      <c r="AE172">
        <v>0</v>
      </c>
      <c r="AG172" t="s">
        <v>185</v>
      </c>
      <c r="AH172" t="s">
        <v>105</v>
      </c>
      <c r="AI172">
        <v>0</v>
      </c>
      <c r="AJ172">
        <v>1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BA172" t="s">
        <v>106</v>
      </c>
      <c r="BB172" t="e">
        <f ca="1">- Useful but _xludf.not as good as a regular degree</f>
        <v>#NAME?</v>
      </c>
      <c r="BD172" t="e">
        <f ca="1">- Project Management / Accountancy - Nursing / medical care</f>
        <v>#NAME?</v>
      </c>
      <c r="BE172">
        <v>0</v>
      </c>
      <c r="BF172">
        <v>0</v>
      </c>
      <c r="BG172">
        <v>1</v>
      </c>
      <c r="BH172">
        <v>0</v>
      </c>
      <c r="BI172">
        <v>1</v>
      </c>
      <c r="BJ172">
        <v>0</v>
      </c>
      <c r="BK172">
        <v>0</v>
      </c>
      <c r="BL172">
        <v>0</v>
      </c>
      <c r="BN172" t="s">
        <v>106</v>
      </c>
      <c r="BQ172" t="e">
        <f ca="1">- Do _xludf.not _xludf.count towards a recognized qualification - Cannot afford the courses</f>
        <v>#NAME?</v>
      </c>
      <c r="BR172">
        <v>0</v>
      </c>
      <c r="BS172">
        <v>1</v>
      </c>
      <c r="BT172">
        <v>0</v>
      </c>
      <c r="BU172">
        <v>0</v>
      </c>
      <c r="BV172">
        <v>1</v>
      </c>
      <c r="BW172">
        <v>0</v>
      </c>
      <c r="BX172" t="s">
        <v>107</v>
      </c>
      <c r="BY172" t="s">
        <v>139</v>
      </c>
      <c r="BZ172">
        <v>1</v>
      </c>
      <c r="CA172">
        <v>0</v>
      </c>
      <c r="CB172">
        <v>0</v>
      </c>
      <c r="CC172">
        <v>0</v>
      </c>
      <c r="CD172">
        <v>1</v>
      </c>
      <c r="CE172" t="e">
        <f ca="1">- Facebook groups/pages  - Twitter</f>
        <v>#NAME?</v>
      </c>
      <c r="CF172">
        <v>0</v>
      </c>
      <c r="CG172">
        <v>0</v>
      </c>
      <c r="CH172">
        <v>0</v>
      </c>
      <c r="CI172">
        <v>0</v>
      </c>
      <c r="CJ172">
        <v>1</v>
      </c>
      <c r="CK172">
        <v>1</v>
      </c>
      <c r="CL172">
        <v>0</v>
      </c>
      <c r="CN172" t="s">
        <v>108</v>
      </c>
      <c r="CO172" t="s">
        <v>109</v>
      </c>
      <c r="CP172" t="s">
        <v>110</v>
      </c>
      <c r="CQ172">
        <v>3230272</v>
      </c>
      <c r="CR172" t="s">
        <v>655</v>
      </c>
      <c r="CS172" t="s">
        <v>656</v>
      </c>
      <c r="CT172">
        <v>171</v>
      </c>
    </row>
    <row r="173" spans="1:98">
      <c r="A173">
        <v>172</v>
      </c>
      <c r="B173" t="s">
        <v>131</v>
      </c>
      <c r="C173">
        <v>22</v>
      </c>
      <c r="D173" t="s">
        <v>148</v>
      </c>
      <c r="E173" t="s">
        <v>142</v>
      </c>
      <c r="F173" t="s">
        <v>100</v>
      </c>
      <c r="G173" t="s">
        <v>113</v>
      </c>
      <c r="J173" t="s">
        <v>157</v>
      </c>
      <c r="K173">
        <v>1</v>
      </c>
      <c r="L173">
        <v>0</v>
      </c>
      <c r="M173">
        <v>0</v>
      </c>
      <c r="N173">
        <v>0</v>
      </c>
      <c r="O173">
        <v>1</v>
      </c>
      <c r="P173">
        <v>0</v>
      </c>
      <c r="Q173">
        <v>0</v>
      </c>
      <c r="R173">
        <v>0</v>
      </c>
      <c r="T173" t="s">
        <v>657</v>
      </c>
      <c r="X173" t="s">
        <v>159</v>
      </c>
      <c r="Y173">
        <v>1</v>
      </c>
      <c r="Z173">
        <v>0</v>
      </c>
      <c r="AA173">
        <v>0</v>
      </c>
      <c r="AB173">
        <v>1</v>
      </c>
      <c r="AC173">
        <v>0</v>
      </c>
      <c r="AD173">
        <v>0</v>
      </c>
      <c r="AE173">
        <v>0</v>
      </c>
      <c r="AG173" t="s">
        <v>124</v>
      </c>
      <c r="AH173" t="s">
        <v>125</v>
      </c>
      <c r="AI173">
        <v>1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R173" t="s">
        <v>106</v>
      </c>
      <c r="AS173" t="e">
        <f ca="1">- Cannot contact public servants _xludf.or Teachers - Donâ€™t have family in Syria to _xludf.help me</f>
        <v>#NAME?</v>
      </c>
      <c r="AT173">
        <v>0</v>
      </c>
      <c r="AU173">
        <v>0</v>
      </c>
      <c r="AV173">
        <v>1</v>
      </c>
      <c r="AW173">
        <v>1</v>
      </c>
      <c r="AX173">
        <v>0</v>
      </c>
      <c r="AY173">
        <v>0</v>
      </c>
      <c r="BA173" t="s">
        <v>127</v>
      </c>
      <c r="BB173" t="e">
        <f ca="1">- Very Useful _xludf.and provides a job opportunity _xludf.right away.</f>
        <v>#NAME?</v>
      </c>
      <c r="BD173" t="e">
        <f ca="1">- Tourism / Restaurant _xludf.and hotel Management - Nursing / medical care</f>
        <v>#NAME?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</v>
      </c>
      <c r="BK173">
        <v>0</v>
      </c>
      <c r="BL173">
        <v>0</v>
      </c>
      <c r="BN173" t="s">
        <v>106</v>
      </c>
      <c r="BQ173" t="e">
        <f ca="1">- No internet connection / computer - Donâ€™t know how to _xludf.find/enroll in a suitable program</f>
        <v>#NAME?</v>
      </c>
      <c r="BR173">
        <v>0</v>
      </c>
      <c r="BS173">
        <v>0</v>
      </c>
      <c r="BT173">
        <v>1</v>
      </c>
      <c r="BU173">
        <v>1</v>
      </c>
      <c r="BV173">
        <v>0</v>
      </c>
      <c r="BW173">
        <v>0</v>
      </c>
      <c r="BX173" t="s">
        <v>107</v>
      </c>
      <c r="BY173" t="s">
        <v>205</v>
      </c>
      <c r="BZ173">
        <v>0</v>
      </c>
      <c r="CA173">
        <v>0</v>
      </c>
      <c r="CB173">
        <v>0</v>
      </c>
      <c r="CC173">
        <v>1</v>
      </c>
      <c r="CD173">
        <v>1</v>
      </c>
      <c r="CE173" t="e">
        <f ca="1">- Friends - Teachers</f>
        <v>#NAME?</v>
      </c>
      <c r="CF173">
        <v>1</v>
      </c>
      <c r="CG173">
        <v>0</v>
      </c>
      <c r="CH173">
        <v>1</v>
      </c>
      <c r="CI173">
        <v>0</v>
      </c>
      <c r="CJ173">
        <v>0</v>
      </c>
      <c r="CK173">
        <v>0</v>
      </c>
      <c r="CL173">
        <v>0</v>
      </c>
      <c r="CN173" t="s">
        <v>108</v>
      </c>
      <c r="CO173" t="s">
        <v>109</v>
      </c>
      <c r="CP173" t="s">
        <v>110</v>
      </c>
      <c r="CQ173">
        <v>3230266</v>
      </c>
      <c r="CR173" t="s">
        <v>658</v>
      </c>
      <c r="CS173" t="s">
        <v>659</v>
      </c>
      <c r="CT173">
        <v>172</v>
      </c>
    </row>
    <row r="174" spans="1:98">
      <c r="A174">
        <v>173</v>
      </c>
      <c r="B174" t="s">
        <v>131</v>
      </c>
      <c r="C174">
        <v>22</v>
      </c>
      <c r="D174" t="s">
        <v>98</v>
      </c>
      <c r="E174" t="s">
        <v>99</v>
      </c>
      <c r="F174" t="s">
        <v>100</v>
      </c>
      <c r="G174" t="s">
        <v>113</v>
      </c>
      <c r="J174" t="s">
        <v>132</v>
      </c>
      <c r="K174">
        <v>0</v>
      </c>
      <c r="L174">
        <v>0</v>
      </c>
      <c r="M174">
        <v>1</v>
      </c>
      <c r="N174">
        <v>0</v>
      </c>
      <c r="O174">
        <v>0</v>
      </c>
      <c r="P174">
        <v>0</v>
      </c>
      <c r="Q174">
        <v>1</v>
      </c>
      <c r="R174">
        <v>0</v>
      </c>
      <c r="X174" t="s">
        <v>168</v>
      </c>
      <c r="Y174">
        <v>0</v>
      </c>
      <c r="Z174">
        <v>0</v>
      </c>
      <c r="AA174">
        <v>0</v>
      </c>
      <c r="AB174">
        <v>1</v>
      </c>
      <c r="AC174">
        <v>0</v>
      </c>
      <c r="AD174">
        <v>0</v>
      </c>
      <c r="AE174">
        <v>1</v>
      </c>
      <c r="AF174" t="s">
        <v>144</v>
      </c>
      <c r="AG174" t="s">
        <v>124</v>
      </c>
      <c r="AH174" t="s">
        <v>125</v>
      </c>
      <c r="AI174">
        <v>1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R174" t="s">
        <v>106</v>
      </c>
      <c r="AS174" t="s">
        <v>121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1</v>
      </c>
      <c r="AZ174" t="s">
        <v>660</v>
      </c>
      <c r="BA174" t="s">
        <v>106</v>
      </c>
      <c r="BB174" t="e">
        <f ca="1">- Very Useful _xludf.and provides a job opportunity _xludf.right away.</f>
        <v>#NAME?</v>
      </c>
      <c r="BD174" t="s">
        <v>121</v>
      </c>
      <c r="BE174">
        <v>0</v>
      </c>
      <c r="BF174">
        <v>1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 t="s">
        <v>661</v>
      </c>
      <c r="BN174" t="s">
        <v>106</v>
      </c>
      <c r="BQ174" t="e">
        <f ca="1">- No internet connection / computer - Cannot afford the courses</f>
        <v>#NAME?</v>
      </c>
      <c r="BR174">
        <v>0</v>
      </c>
      <c r="BS174">
        <v>0</v>
      </c>
      <c r="BT174">
        <v>1</v>
      </c>
      <c r="BU174">
        <v>0</v>
      </c>
      <c r="BV174">
        <v>1</v>
      </c>
      <c r="BW174">
        <v>0</v>
      </c>
      <c r="BX174" t="s">
        <v>107</v>
      </c>
      <c r="BY174" t="e">
        <f ca="1">- Useful but _xludf.not as good as going to university  - Difficult to access</f>
        <v>#NAME?</v>
      </c>
      <c r="BZ174">
        <v>1</v>
      </c>
      <c r="CA174">
        <v>0</v>
      </c>
      <c r="CB174">
        <v>0</v>
      </c>
      <c r="CC174">
        <v>1</v>
      </c>
      <c r="CD174">
        <v>0</v>
      </c>
      <c r="CE174" t="e">
        <f ca="1">- Facebook groups/pages  - Twitter</f>
        <v>#NAME?</v>
      </c>
      <c r="CF174">
        <v>0</v>
      </c>
      <c r="CG174">
        <v>0</v>
      </c>
      <c r="CH174">
        <v>0</v>
      </c>
      <c r="CI174">
        <v>0</v>
      </c>
      <c r="CJ174">
        <v>1</v>
      </c>
      <c r="CK174">
        <v>1</v>
      </c>
      <c r="CL174">
        <v>0</v>
      </c>
      <c r="CN174" t="s">
        <v>108</v>
      </c>
      <c r="CO174" t="s">
        <v>109</v>
      </c>
      <c r="CP174" t="s">
        <v>110</v>
      </c>
      <c r="CQ174">
        <v>3230259</v>
      </c>
      <c r="CR174" t="s">
        <v>662</v>
      </c>
      <c r="CS174" t="s">
        <v>663</v>
      </c>
      <c r="CT174">
        <v>173</v>
      </c>
    </row>
    <row r="175" spans="1:98">
      <c r="A175">
        <v>174</v>
      </c>
      <c r="B175" t="s">
        <v>131</v>
      </c>
      <c r="C175">
        <v>19</v>
      </c>
      <c r="D175" t="s">
        <v>98</v>
      </c>
      <c r="E175" t="s">
        <v>285</v>
      </c>
      <c r="F175" t="s">
        <v>100</v>
      </c>
      <c r="G175" t="s">
        <v>175</v>
      </c>
      <c r="J175" t="s">
        <v>664</v>
      </c>
      <c r="K175">
        <v>1</v>
      </c>
      <c r="L175">
        <v>0</v>
      </c>
      <c r="M175">
        <v>1</v>
      </c>
      <c r="N175">
        <v>0</v>
      </c>
      <c r="O175">
        <v>0</v>
      </c>
      <c r="P175">
        <v>0</v>
      </c>
      <c r="Q175">
        <v>1</v>
      </c>
      <c r="R175">
        <v>0</v>
      </c>
      <c r="T175" t="s">
        <v>395</v>
      </c>
      <c r="X175" t="s">
        <v>151</v>
      </c>
      <c r="Y175">
        <v>0</v>
      </c>
      <c r="Z175">
        <v>0</v>
      </c>
      <c r="AA175">
        <v>0</v>
      </c>
      <c r="AB175">
        <v>1</v>
      </c>
      <c r="AC175">
        <v>1</v>
      </c>
      <c r="AD175">
        <v>0</v>
      </c>
      <c r="AE175">
        <v>0</v>
      </c>
      <c r="AG175" t="s">
        <v>185</v>
      </c>
      <c r="AH175" t="s">
        <v>105</v>
      </c>
      <c r="AI175">
        <v>0</v>
      </c>
      <c r="AJ175">
        <v>1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BA175" t="s">
        <v>106</v>
      </c>
      <c r="BB175" t="e">
        <f ca="1">- Very Useful _xludf.and provides a job opportunity _xludf.right away.</f>
        <v>#NAME?</v>
      </c>
      <c r="BD175" t="e">
        <f ca="1">- Construction (builder, carpenter, electrician, blacksmith) - Mechanics _xludf.and machinery</f>
        <v>#NAME?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1</v>
      </c>
      <c r="BK175">
        <v>1</v>
      </c>
      <c r="BL175">
        <v>0</v>
      </c>
      <c r="BN175" t="s">
        <v>127</v>
      </c>
      <c r="BO175" t="s">
        <v>388</v>
      </c>
      <c r="BX175" t="s">
        <v>107</v>
      </c>
      <c r="BY175" t="s">
        <v>139</v>
      </c>
      <c r="BZ175">
        <v>1</v>
      </c>
      <c r="CA175">
        <v>0</v>
      </c>
      <c r="CB175">
        <v>0</v>
      </c>
      <c r="CC175">
        <v>0</v>
      </c>
      <c r="CD175">
        <v>1</v>
      </c>
      <c r="CE175" t="e">
        <f ca="1">- Facebook groups/pages    Other</f>
        <v>#NAME?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1</v>
      </c>
      <c r="CL175">
        <v>1</v>
      </c>
      <c r="CM175" t="s">
        <v>231</v>
      </c>
      <c r="CN175" t="s">
        <v>108</v>
      </c>
      <c r="CO175" t="s">
        <v>109</v>
      </c>
      <c r="CP175" t="s">
        <v>110</v>
      </c>
      <c r="CQ175">
        <v>3230241</v>
      </c>
      <c r="CR175" t="s">
        <v>665</v>
      </c>
      <c r="CS175" t="s">
        <v>666</v>
      </c>
      <c r="CT175">
        <v>174</v>
      </c>
    </row>
    <row r="176" spans="1:98">
      <c r="A176">
        <v>175</v>
      </c>
      <c r="B176" t="s">
        <v>131</v>
      </c>
      <c r="C176">
        <v>22</v>
      </c>
      <c r="D176" t="s">
        <v>98</v>
      </c>
      <c r="E176" t="s">
        <v>227</v>
      </c>
      <c r="F176" t="s">
        <v>100</v>
      </c>
      <c r="G176" t="s">
        <v>101</v>
      </c>
      <c r="H176" t="s">
        <v>102</v>
      </c>
      <c r="U176" t="s">
        <v>162</v>
      </c>
      <c r="AG176" t="s">
        <v>104</v>
      </c>
      <c r="AH176" t="s">
        <v>105</v>
      </c>
      <c r="AI176">
        <v>0</v>
      </c>
      <c r="AJ176">
        <v>1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BA176" t="s">
        <v>106</v>
      </c>
      <c r="BB176" t="e">
        <f ca="1">- Very Useful _xludf.and provides a job opportunity _xludf.right away.</f>
        <v>#NAME?</v>
      </c>
      <c r="BD176" t="e">
        <f ca="1">- Project Management / Accountancy - Tourism / Restaurant _xludf.and hotel Management</f>
        <v>#NAME?</v>
      </c>
      <c r="BE176">
        <v>0</v>
      </c>
      <c r="BF176">
        <v>0</v>
      </c>
      <c r="BG176">
        <v>1</v>
      </c>
      <c r="BH176">
        <v>1</v>
      </c>
      <c r="BI176">
        <v>0</v>
      </c>
      <c r="BJ176">
        <v>0</v>
      </c>
      <c r="BK176">
        <v>0</v>
      </c>
      <c r="BL176">
        <v>0</v>
      </c>
      <c r="BN176" t="s">
        <v>106</v>
      </c>
      <c r="BQ176" t="e">
        <f ca="1">- No internet connection / computer - _xludf.not available in _xludf.Arabic - Cannot afford the courses</f>
        <v>#NAME?</v>
      </c>
      <c r="BR176">
        <v>0</v>
      </c>
      <c r="BS176">
        <v>0</v>
      </c>
      <c r="BT176">
        <v>1</v>
      </c>
      <c r="BU176">
        <v>0</v>
      </c>
      <c r="BV176">
        <v>1</v>
      </c>
      <c r="BW176">
        <v>1</v>
      </c>
      <c r="BX176" t="s">
        <v>310</v>
      </c>
      <c r="BY176" t="e">
        <f ca="1">- Useful but _xludf.not as good as going to university  - Difficult to access</f>
        <v>#NAME?</v>
      </c>
      <c r="BZ176">
        <v>1</v>
      </c>
      <c r="CA176">
        <v>0</v>
      </c>
      <c r="CB176">
        <v>0</v>
      </c>
      <c r="CC176">
        <v>1</v>
      </c>
      <c r="CD176">
        <v>0</v>
      </c>
      <c r="CE176" t="e">
        <f ca="1">- Facebook groups/pages DUBARAH</f>
        <v>#NAME?</v>
      </c>
      <c r="CF176">
        <v>0</v>
      </c>
      <c r="CG176">
        <v>1</v>
      </c>
      <c r="CH176">
        <v>0</v>
      </c>
      <c r="CI176">
        <v>0</v>
      </c>
      <c r="CJ176">
        <v>0</v>
      </c>
      <c r="CK176">
        <v>1</v>
      </c>
      <c r="CL176">
        <v>0</v>
      </c>
      <c r="CN176" t="s">
        <v>108</v>
      </c>
      <c r="CO176" t="s">
        <v>109</v>
      </c>
      <c r="CP176" t="s">
        <v>110</v>
      </c>
      <c r="CQ176">
        <v>3230240</v>
      </c>
      <c r="CR176" t="s">
        <v>667</v>
      </c>
      <c r="CS176" t="s">
        <v>668</v>
      </c>
      <c r="CT176">
        <v>175</v>
      </c>
    </row>
    <row r="177" spans="1:98">
      <c r="A177">
        <v>176</v>
      </c>
      <c r="B177" t="s">
        <v>131</v>
      </c>
      <c r="C177">
        <v>23</v>
      </c>
      <c r="D177" t="s">
        <v>98</v>
      </c>
      <c r="E177" t="s">
        <v>99</v>
      </c>
      <c r="F177" t="s">
        <v>100</v>
      </c>
      <c r="G177" t="s">
        <v>175</v>
      </c>
      <c r="J177" t="s">
        <v>374</v>
      </c>
      <c r="K177">
        <v>0</v>
      </c>
      <c r="L177">
        <v>0</v>
      </c>
      <c r="M177">
        <v>1</v>
      </c>
      <c r="N177">
        <v>1</v>
      </c>
      <c r="O177">
        <v>0</v>
      </c>
      <c r="P177">
        <v>0</v>
      </c>
      <c r="Q177">
        <v>0</v>
      </c>
      <c r="R177">
        <v>0</v>
      </c>
      <c r="X177" t="s">
        <v>151</v>
      </c>
      <c r="Y177">
        <v>0</v>
      </c>
      <c r="Z177">
        <v>0</v>
      </c>
      <c r="AA177">
        <v>0</v>
      </c>
      <c r="AB177">
        <v>1</v>
      </c>
      <c r="AC177">
        <v>1</v>
      </c>
      <c r="AD177">
        <v>0</v>
      </c>
      <c r="AE177">
        <v>0</v>
      </c>
      <c r="AG177" t="s">
        <v>116</v>
      </c>
      <c r="AH177" t="s">
        <v>105</v>
      </c>
      <c r="AI177">
        <v>0</v>
      </c>
      <c r="AJ177">
        <v>1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BA177" t="s">
        <v>106</v>
      </c>
      <c r="BB177" t="e">
        <f ca="1">- Useful but _xludf.not as good as a regular degree</f>
        <v>#NAME?</v>
      </c>
      <c r="BD177" t="e">
        <f ca="1">- Project Management / Accountancy - Nursing / medical care</f>
        <v>#NAME?</v>
      </c>
      <c r="BE177">
        <v>0</v>
      </c>
      <c r="BF177">
        <v>0</v>
      </c>
      <c r="BG177">
        <v>1</v>
      </c>
      <c r="BH177">
        <v>0</v>
      </c>
      <c r="BI177">
        <v>1</v>
      </c>
      <c r="BJ177">
        <v>0</v>
      </c>
      <c r="BK177">
        <v>0</v>
      </c>
      <c r="BL177">
        <v>0</v>
      </c>
      <c r="BN177" t="s">
        <v>106</v>
      </c>
      <c r="BQ177" t="e">
        <f ca="1">- Do _xludf.not _xludf.count towards a recognized qualification - Cannot afford the courses</f>
        <v>#NAME?</v>
      </c>
      <c r="BR177">
        <v>0</v>
      </c>
      <c r="BS177">
        <v>1</v>
      </c>
      <c r="BT177">
        <v>0</v>
      </c>
      <c r="BU177">
        <v>0</v>
      </c>
      <c r="BV177">
        <v>1</v>
      </c>
      <c r="BW177">
        <v>0</v>
      </c>
      <c r="BX177" t="s">
        <v>107</v>
      </c>
      <c r="BY177" t="e">
        <f ca="1">- Useful but _xludf.not as good as going to university  - Difficult to access</f>
        <v>#NAME?</v>
      </c>
      <c r="BZ177">
        <v>1</v>
      </c>
      <c r="CA177">
        <v>0</v>
      </c>
      <c r="CB177">
        <v>0</v>
      </c>
      <c r="CC177">
        <v>1</v>
      </c>
      <c r="CD177">
        <v>0</v>
      </c>
      <c r="CE177" t="e">
        <f ca="1">- Facebook groups/pages  - Friends</f>
        <v>#NAME?</v>
      </c>
      <c r="CF177">
        <v>1</v>
      </c>
      <c r="CG177">
        <v>0</v>
      </c>
      <c r="CH177">
        <v>0</v>
      </c>
      <c r="CI177">
        <v>0</v>
      </c>
      <c r="CJ177">
        <v>0</v>
      </c>
      <c r="CK177">
        <v>1</v>
      </c>
      <c r="CL177">
        <v>0</v>
      </c>
      <c r="CN177" t="s">
        <v>108</v>
      </c>
      <c r="CO177" t="s">
        <v>109</v>
      </c>
      <c r="CP177" t="s">
        <v>110</v>
      </c>
      <c r="CQ177">
        <v>3230234</v>
      </c>
      <c r="CR177" t="s">
        <v>669</v>
      </c>
      <c r="CS177" t="s">
        <v>670</v>
      </c>
      <c r="CT177">
        <v>176</v>
      </c>
    </row>
    <row r="178" spans="1:98">
      <c r="A178">
        <v>177</v>
      </c>
      <c r="B178" t="s">
        <v>131</v>
      </c>
      <c r="C178">
        <v>25</v>
      </c>
      <c r="D178" t="s">
        <v>98</v>
      </c>
      <c r="E178" t="s">
        <v>99</v>
      </c>
      <c r="F178" t="s">
        <v>344</v>
      </c>
      <c r="G178" t="s">
        <v>101</v>
      </c>
      <c r="H178" t="s">
        <v>102</v>
      </c>
      <c r="U178" t="s">
        <v>286</v>
      </c>
      <c r="AG178" t="s">
        <v>104</v>
      </c>
      <c r="AH178" t="s">
        <v>671</v>
      </c>
      <c r="AI178">
        <v>0</v>
      </c>
      <c r="AJ178">
        <v>1</v>
      </c>
      <c r="AK178">
        <v>0</v>
      </c>
      <c r="AL178">
        <v>0</v>
      </c>
      <c r="AM178">
        <v>1</v>
      </c>
      <c r="AN178">
        <v>1</v>
      </c>
      <c r="AO178">
        <v>1</v>
      </c>
      <c r="AP178">
        <v>0</v>
      </c>
      <c r="BA178" t="s">
        <v>127</v>
      </c>
      <c r="BB178" t="e">
        <f ca="1">- Very Useful _xludf.and provides a job opportunity _xludf.right away.</f>
        <v>#NAME?</v>
      </c>
      <c r="BD178" t="e">
        <f ca="1">- Mechanics _xludf.and machinery- Project Management / Accountancy</f>
        <v>#NAME?</v>
      </c>
      <c r="BE178">
        <v>0</v>
      </c>
      <c r="BF178">
        <v>0</v>
      </c>
      <c r="BG178">
        <v>1</v>
      </c>
      <c r="BH178">
        <v>0</v>
      </c>
      <c r="BI178">
        <v>0</v>
      </c>
      <c r="BJ178">
        <v>0</v>
      </c>
      <c r="BK178">
        <v>1</v>
      </c>
      <c r="BL178">
        <v>0</v>
      </c>
      <c r="BN178" t="s">
        <v>106</v>
      </c>
      <c r="BQ178" t="e">
        <f ca="1">- _xludf.not available in subjects I want to study - Cannot afford the courses</f>
        <v>#NAME?</v>
      </c>
      <c r="BR178">
        <v>1</v>
      </c>
      <c r="BS178">
        <v>0</v>
      </c>
      <c r="BT178">
        <v>0</v>
      </c>
      <c r="BU178">
        <v>0</v>
      </c>
      <c r="BV178">
        <v>1</v>
      </c>
      <c r="BW178">
        <v>0</v>
      </c>
      <c r="BX178" t="s">
        <v>243</v>
      </c>
      <c r="BY178" t="e">
        <f ca="1">- Useful but _xludf.not as good as going to university  - Difficult to access</f>
        <v>#NAME?</v>
      </c>
      <c r="BZ178">
        <v>1</v>
      </c>
      <c r="CA178">
        <v>0</v>
      </c>
      <c r="CB178">
        <v>0</v>
      </c>
      <c r="CC178">
        <v>1</v>
      </c>
      <c r="CD178">
        <v>0</v>
      </c>
      <c r="CE178" t="e">
        <f ca="1">- Facebook groups/pages DUBARAH</f>
        <v>#NAME?</v>
      </c>
      <c r="CF178">
        <v>0</v>
      </c>
      <c r="CG178">
        <v>1</v>
      </c>
      <c r="CH178">
        <v>0</v>
      </c>
      <c r="CI178">
        <v>0</v>
      </c>
      <c r="CJ178">
        <v>0</v>
      </c>
      <c r="CK178">
        <v>1</v>
      </c>
      <c r="CL178">
        <v>0</v>
      </c>
      <c r="CN178" t="s">
        <v>108</v>
      </c>
      <c r="CO178" t="s">
        <v>109</v>
      </c>
      <c r="CP178" t="s">
        <v>110</v>
      </c>
      <c r="CQ178">
        <v>3230227</v>
      </c>
      <c r="CR178" t="s">
        <v>672</v>
      </c>
      <c r="CS178" t="s">
        <v>673</v>
      </c>
      <c r="CT178">
        <v>177</v>
      </c>
    </row>
    <row r="179" spans="1:98">
      <c r="A179">
        <v>178</v>
      </c>
      <c r="B179" t="s">
        <v>131</v>
      </c>
      <c r="C179">
        <v>22</v>
      </c>
      <c r="D179" t="s">
        <v>98</v>
      </c>
      <c r="E179" t="s">
        <v>99</v>
      </c>
      <c r="F179" t="s">
        <v>100</v>
      </c>
      <c r="G179" t="s">
        <v>101</v>
      </c>
      <c r="H179" t="s">
        <v>102</v>
      </c>
      <c r="U179" t="s">
        <v>103</v>
      </c>
      <c r="AG179" t="s">
        <v>104</v>
      </c>
      <c r="AH179" t="s">
        <v>105</v>
      </c>
      <c r="AI179">
        <v>0</v>
      </c>
      <c r="AJ179">
        <v>1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BA179" t="s">
        <v>106</v>
      </c>
      <c r="BB179" t="e">
        <f ca="1">- Useful but _xludf.not as good as a regular degree</f>
        <v>#NAME?</v>
      </c>
      <c r="BD179" t="e">
        <f ca="1">- Construction (builder, carpenter, electrician, blacksmith) - Mechanics _xludf.and machinery</f>
        <v>#NAME?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1</v>
      </c>
      <c r="BK179">
        <v>1</v>
      </c>
      <c r="BL179">
        <v>0</v>
      </c>
      <c r="BN179" t="s">
        <v>106</v>
      </c>
      <c r="BQ179" t="e">
        <f ca="1">- Do _xludf.not _xludf.count towards a recognized qualification - Donâ€™t know how to _xludf.find/enroll in a suitable program</f>
        <v>#NAME?</v>
      </c>
      <c r="BR179">
        <v>0</v>
      </c>
      <c r="BS179">
        <v>1</v>
      </c>
      <c r="BT179">
        <v>0</v>
      </c>
      <c r="BU179">
        <v>1</v>
      </c>
      <c r="BV179">
        <v>0</v>
      </c>
      <c r="BW179">
        <v>0</v>
      </c>
      <c r="BX179" t="s">
        <v>107</v>
      </c>
      <c r="BY179" t="e">
        <f ca="1">- Useful but _xludf.not as good as going to university  - Difficult to access</f>
        <v>#NAME?</v>
      </c>
      <c r="BZ179">
        <v>1</v>
      </c>
      <c r="CA179">
        <v>0</v>
      </c>
      <c r="CB179">
        <v>0</v>
      </c>
      <c r="CC179">
        <v>1</v>
      </c>
      <c r="CD179">
        <v>0</v>
      </c>
      <c r="CE179" t="e">
        <f ca="1">- Facebook groups/pages DUBARAH</f>
        <v>#NAME?</v>
      </c>
      <c r="CF179">
        <v>0</v>
      </c>
      <c r="CG179">
        <v>1</v>
      </c>
      <c r="CH179">
        <v>0</v>
      </c>
      <c r="CI179">
        <v>0</v>
      </c>
      <c r="CJ179">
        <v>0</v>
      </c>
      <c r="CK179">
        <v>1</v>
      </c>
      <c r="CL179">
        <v>0</v>
      </c>
      <c r="CN179" t="s">
        <v>108</v>
      </c>
      <c r="CO179" t="s">
        <v>109</v>
      </c>
      <c r="CP179" t="s">
        <v>110</v>
      </c>
      <c r="CQ179">
        <v>3230216</v>
      </c>
      <c r="CR179" t="s">
        <v>674</v>
      </c>
      <c r="CS179" t="s">
        <v>675</v>
      </c>
      <c r="CT179">
        <v>178</v>
      </c>
    </row>
    <row r="180" spans="1:98">
      <c r="A180">
        <v>179</v>
      </c>
      <c r="B180" t="s">
        <v>131</v>
      </c>
      <c r="C180">
        <v>22</v>
      </c>
      <c r="D180" t="s">
        <v>98</v>
      </c>
      <c r="E180" t="s">
        <v>156</v>
      </c>
      <c r="F180" t="s">
        <v>100</v>
      </c>
      <c r="G180" t="s">
        <v>113</v>
      </c>
      <c r="J180" t="s">
        <v>228</v>
      </c>
      <c r="K180">
        <v>0</v>
      </c>
      <c r="L180">
        <v>0</v>
      </c>
      <c r="M180">
        <v>0</v>
      </c>
      <c r="N180">
        <v>1</v>
      </c>
      <c r="O180">
        <v>0</v>
      </c>
      <c r="P180">
        <v>0</v>
      </c>
      <c r="Q180">
        <v>1</v>
      </c>
      <c r="R180">
        <v>0</v>
      </c>
      <c r="X180" t="s">
        <v>151</v>
      </c>
      <c r="Y180">
        <v>0</v>
      </c>
      <c r="Z180">
        <v>0</v>
      </c>
      <c r="AA180">
        <v>0</v>
      </c>
      <c r="AB180">
        <v>1</v>
      </c>
      <c r="AC180">
        <v>1</v>
      </c>
      <c r="AD180">
        <v>0</v>
      </c>
      <c r="AE180">
        <v>0</v>
      </c>
      <c r="AG180" t="s">
        <v>124</v>
      </c>
      <c r="AH180" t="s">
        <v>105</v>
      </c>
      <c r="AI180">
        <v>0</v>
      </c>
      <c r="AJ180">
        <v>1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BA180" t="s">
        <v>106</v>
      </c>
      <c r="BB180" t="e">
        <f ca="1">- Useful but _xludf.not as good as a regular degree</f>
        <v>#NAME?</v>
      </c>
      <c r="BD180" t="e">
        <f ca="1">- Tourism / Restaurant _xludf.and hotel Management</f>
        <v>#NAME?</v>
      </c>
      <c r="BE180">
        <v>0</v>
      </c>
      <c r="BF180">
        <v>0</v>
      </c>
      <c r="BG180">
        <v>0</v>
      </c>
      <c r="BH180">
        <v>1</v>
      </c>
      <c r="BI180">
        <v>0</v>
      </c>
      <c r="BJ180">
        <v>0</v>
      </c>
      <c r="BK180">
        <v>0</v>
      </c>
      <c r="BL180">
        <v>0</v>
      </c>
      <c r="BN180" t="s">
        <v>106</v>
      </c>
      <c r="BQ180" t="e">
        <f ca="1">- No internet connection / computer - Cannot afford the courses</f>
        <v>#NAME?</v>
      </c>
      <c r="BR180">
        <v>0</v>
      </c>
      <c r="BS180">
        <v>0</v>
      </c>
      <c r="BT180">
        <v>1</v>
      </c>
      <c r="BU180">
        <v>0</v>
      </c>
      <c r="BV180">
        <v>1</v>
      </c>
      <c r="BW180">
        <v>0</v>
      </c>
      <c r="BX180" t="s">
        <v>107</v>
      </c>
      <c r="BY180" t="e">
        <f ca="1">- Very Useful, as good as a regular - Too Difficult to study alone</f>
        <v>#NAME?</v>
      </c>
      <c r="BZ180">
        <v>0</v>
      </c>
      <c r="CA180">
        <v>0</v>
      </c>
      <c r="CB180">
        <v>1</v>
      </c>
      <c r="CC180">
        <v>0</v>
      </c>
      <c r="CD180">
        <v>1</v>
      </c>
      <c r="CE180" t="e">
        <f ca="1">- Facebook groups/pages  - Friends</f>
        <v>#NAME?</v>
      </c>
      <c r="CF180">
        <v>1</v>
      </c>
      <c r="CG180">
        <v>0</v>
      </c>
      <c r="CH180">
        <v>0</v>
      </c>
      <c r="CI180">
        <v>0</v>
      </c>
      <c r="CJ180">
        <v>0</v>
      </c>
      <c r="CK180">
        <v>1</v>
      </c>
      <c r="CL180">
        <v>0</v>
      </c>
      <c r="CN180" t="s">
        <v>108</v>
      </c>
      <c r="CO180" t="s">
        <v>109</v>
      </c>
      <c r="CP180" t="s">
        <v>110</v>
      </c>
      <c r="CQ180">
        <v>3229957</v>
      </c>
      <c r="CR180" t="s">
        <v>676</v>
      </c>
      <c r="CS180" t="s">
        <v>677</v>
      </c>
      <c r="CT180">
        <v>179</v>
      </c>
    </row>
    <row r="181" spans="1:98">
      <c r="A181">
        <v>180</v>
      </c>
      <c r="B181" t="s">
        <v>97</v>
      </c>
      <c r="C181">
        <v>22</v>
      </c>
      <c r="D181" t="s">
        <v>98</v>
      </c>
      <c r="E181" t="s">
        <v>99</v>
      </c>
      <c r="F181" t="s">
        <v>100</v>
      </c>
      <c r="G181" t="s">
        <v>101</v>
      </c>
      <c r="H181" t="s">
        <v>102</v>
      </c>
      <c r="U181" t="s">
        <v>162</v>
      </c>
      <c r="AG181" t="s">
        <v>104</v>
      </c>
      <c r="AH181" t="s">
        <v>105</v>
      </c>
      <c r="AI181">
        <v>0</v>
      </c>
      <c r="AJ181">
        <v>1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BA181" t="s">
        <v>106</v>
      </c>
      <c r="BB181" t="e">
        <f ca="1">- Useful but _xludf.not as good as a regular degree</f>
        <v>#NAME?</v>
      </c>
      <c r="BD181" t="e">
        <f ca="1">- Tourism / Restaurant _xludf.and hotel Management</f>
        <v>#NAME?</v>
      </c>
      <c r="BE181">
        <v>0</v>
      </c>
      <c r="BF181">
        <v>0</v>
      </c>
      <c r="BG181">
        <v>0</v>
      </c>
      <c r="BH181">
        <v>1</v>
      </c>
      <c r="BI181">
        <v>0</v>
      </c>
      <c r="BJ181">
        <v>0</v>
      </c>
      <c r="BK181">
        <v>0</v>
      </c>
      <c r="BL181">
        <v>0</v>
      </c>
      <c r="BN181" t="s">
        <v>106</v>
      </c>
      <c r="BQ181" t="e">
        <f ca="1">- Cannot afford the courses</f>
        <v>#NAME?</v>
      </c>
      <c r="BR181">
        <v>0</v>
      </c>
      <c r="BS181">
        <v>0</v>
      </c>
      <c r="BT181">
        <v>0</v>
      </c>
      <c r="BU181">
        <v>0</v>
      </c>
      <c r="BV181">
        <v>1</v>
      </c>
      <c r="BW181">
        <v>0</v>
      </c>
      <c r="BX181" t="s">
        <v>310</v>
      </c>
      <c r="BY181" t="e">
        <f ca="1">- Very Useful, as good as a regular degree</f>
        <v>#NAME?</v>
      </c>
      <c r="BZ181">
        <v>0</v>
      </c>
      <c r="CA181">
        <v>0</v>
      </c>
      <c r="CB181">
        <v>1</v>
      </c>
      <c r="CC181">
        <v>0</v>
      </c>
      <c r="CD181">
        <v>0</v>
      </c>
      <c r="CE181" t="e">
        <f ca="1">- Facebook groups/pages DUBARAH</f>
        <v>#NAME?</v>
      </c>
      <c r="CF181">
        <v>0</v>
      </c>
      <c r="CG181">
        <v>1</v>
      </c>
      <c r="CH181">
        <v>0</v>
      </c>
      <c r="CI181">
        <v>0</v>
      </c>
      <c r="CJ181">
        <v>0</v>
      </c>
      <c r="CK181">
        <v>1</v>
      </c>
      <c r="CL181">
        <v>0</v>
      </c>
      <c r="CN181" t="s">
        <v>108</v>
      </c>
      <c r="CO181" t="s">
        <v>109</v>
      </c>
      <c r="CP181" t="s">
        <v>110</v>
      </c>
      <c r="CQ181">
        <v>3237104</v>
      </c>
      <c r="CR181" t="s">
        <v>678</v>
      </c>
      <c r="CS181" t="s">
        <v>679</v>
      </c>
      <c r="CT181">
        <v>180</v>
      </c>
    </row>
    <row r="182" spans="1:98">
      <c r="A182">
        <v>181</v>
      </c>
      <c r="B182" t="s">
        <v>131</v>
      </c>
      <c r="C182">
        <v>20</v>
      </c>
      <c r="D182" t="s">
        <v>98</v>
      </c>
      <c r="E182" t="s">
        <v>156</v>
      </c>
      <c r="F182" t="s">
        <v>100</v>
      </c>
      <c r="G182" t="s">
        <v>175</v>
      </c>
      <c r="J182" t="s">
        <v>371</v>
      </c>
      <c r="K182">
        <v>0</v>
      </c>
      <c r="L182">
        <v>0</v>
      </c>
      <c r="M182">
        <v>1</v>
      </c>
      <c r="N182">
        <v>0</v>
      </c>
      <c r="O182">
        <v>0</v>
      </c>
      <c r="P182">
        <v>0</v>
      </c>
      <c r="Q182">
        <v>0</v>
      </c>
      <c r="R182">
        <v>1</v>
      </c>
      <c r="X182" t="s">
        <v>151</v>
      </c>
      <c r="Y182">
        <v>0</v>
      </c>
      <c r="Z182">
        <v>0</v>
      </c>
      <c r="AA182">
        <v>0</v>
      </c>
      <c r="AB182">
        <v>1</v>
      </c>
      <c r="AC182">
        <v>1</v>
      </c>
      <c r="AD182">
        <v>0</v>
      </c>
      <c r="AE182">
        <v>0</v>
      </c>
      <c r="AG182" t="s">
        <v>185</v>
      </c>
      <c r="AH182" t="s">
        <v>105</v>
      </c>
      <c r="AI182">
        <v>0</v>
      </c>
      <c r="AJ182">
        <v>1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BA182" t="s">
        <v>106</v>
      </c>
      <c r="BB182" t="e">
        <f ca="1">- Useful but _xludf.not as good as a regular degree</f>
        <v>#NAME?</v>
      </c>
      <c r="BD182" t="s">
        <v>121</v>
      </c>
      <c r="BE182">
        <v>0</v>
      </c>
      <c r="BF182">
        <v>1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 t="s">
        <v>563</v>
      </c>
      <c r="BN182" t="s">
        <v>127</v>
      </c>
      <c r="BO182" t="s">
        <v>388</v>
      </c>
      <c r="BX182" t="s">
        <v>107</v>
      </c>
      <c r="BY182" t="e">
        <f ca="1">- Useful but _xludf.not as good as going to university</f>
        <v>#NAME?</v>
      </c>
      <c r="BZ182">
        <v>1</v>
      </c>
      <c r="CA182">
        <v>0</v>
      </c>
      <c r="CB182">
        <v>0</v>
      </c>
      <c r="CC182">
        <v>0</v>
      </c>
      <c r="CD182">
        <v>0</v>
      </c>
      <c r="CE182" t="e">
        <f ca="1">- Facebook groups/pages    Other</f>
        <v>#NAME?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1</v>
      </c>
      <c r="CL182">
        <v>1</v>
      </c>
      <c r="CM182" t="s">
        <v>231</v>
      </c>
      <c r="CN182" t="s">
        <v>108</v>
      </c>
      <c r="CO182" t="s">
        <v>109</v>
      </c>
      <c r="CP182" t="s">
        <v>110</v>
      </c>
      <c r="CQ182">
        <v>3229914</v>
      </c>
      <c r="CR182" t="s">
        <v>680</v>
      </c>
      <c r="CS182" t="s">
        <v>681</v>
      </c>
      <c r="CT182">
        <v>181</v>
      </c>
    </row>
    <row r="183" spans="1:98">
      <c r="A183">
        <v>182</v>
      </c>
      <c r="B183" t="s">
        <v>131</v>
      </c>
      <c r="C183">
        <v>23</v>
      </c>
      <c r="D183" t="s">
        <v>98</v>
      </c>
      <c r="E183" t="s">
        <v>142</v>
      </c>
      <c r="F183" t="s">
        <v>136</v>
      </c>
      <c r="G183" t="s">
        <v>113</v>
      </c>
      <c r="J183" t="s">
        <v>374</v>
      </c>
      <c r="K183">
        <v>0</v>
      </c>
      <c r="L183">
        <v>0</v>
      </c>
      <c r="M183">
        <v>1</v>
      </c>
      <c r="N183">
        <v>1</v>
      </c>
      <c r="O183">
        <v>0</v>
      </c>
      <c r="P183">
        <v>0</v>
      </c>
      <c r="Q183">
        <v>0</v>
      </c>
      <c r="R183">
        <v>0</v>
      </c>
      <c r="X183" t="s">
        <v>646</v>
      </c>
      <c r="Y183">
        <v>1</v>
      </c>
      <c r="Z183">
        <v>0</v>
      </c>
      <c r="AA183">
        <v>0</v>
      </c>
      <c r="AB183">
        <v>1</v>
      </c>
      <c r="AC183">
        <v>0</v>
      </c>
      <c r="AD183">
        <v>0</v>
      </c>
      <c r="AE183">
        <v>1</v>
      </c>
      <c r="AF183" t="s">
        <v>144</v>
      </c>
      <c r="AG183" t="s">
        <v>124</v>
      </c>
      <c r="AH183" t="s">
        <v>125</v>
      </c>
      <c r="AI183">
        <v>1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R183" t="s">
        <v>106</v>
      </c>
      <c r="AS183" t="e">
        <f ca="1">- Retrieving papers is expensive _xludf.now _xludf.and I Do _xludf.not have the money - have to go in person but can _xludf.not go _xludf.for security reasons   Other</f>
        <v>#NAME?</v>
      </c>
      <c r="AT183">
        <v>0</v>
      </c>
      <c r="AU183">
        <v>1</v>
      </c>
      <c r="AV183">
        <v>0</v>
      </c>
      <c r="AW183">
        <v>0</v>
      </c>
      <c r="AX183">
        <v>1</v>
      </c>
      <c r="AY183">
        <v>1</v>
      </c>
      <c r="AZ183" t="s">
        <v>257</v>
      </c>
      <c r="BA183" t="s">
        <v>106</v>
      </c>
      <c r="BB183" t="e">
        <f ca="1">- Useful but _xludf.not as good as a regular degree</f>
        <v>#NAME?</v>
      </c>
      <c r="BD183" t="e">
        <f ca="1">- Tourism / Restaurant _xludf.and hotel Management   Other</f>
        <v>#NAME?</v>
      </c>
      <c r="BE183">
        <v>0</v>
      </c>
      <c r="BF183">
        <v>1</v>
      </c>
      <c r="BG183">
        <v>0</v>
      </c>
      <c r="BH183">
        <v>1</v>
      </c>
      <c r="BI183">
        <v>0</v>
      </c>
      <c r="BJ183">
        <v>0</v>
      </c>
      <c r="BK183">
        <v>0</v>
      </c>
      <c r="BL183">
        <v>0</v>
      </c>
      <c r="BM183" t="s">
        <v>204</v>
      </c>
      <c r="BN183" t="s">
        <v>106</v>
      </c>
      <c r="BQ183" t="e">
        <f ca="1">- Do _xludf.not _xludf.count towards a recognized qualification - Cannot afford the courses</f>
        <v>#NAME?</v>
      </c>
      <c r="BR183">
        <v>0</v>
      </c>
      <c r="BS183">
        <v>1</v>
      </c>
      <c r="BT183">
        <v>0</v>
      </c>
      <c r="BU183">
        <v>0</v>
      </c>
      <c r="BV183">
        <v>1</v>
      </c>
      <c r="BW183">
        <v>0</v>
      </c>
      <c r="BX183" t="s">
        <v>107</v>
      </c>
      <c r="BY183" t="e">
        <f ca="1">- _xludf.not worth the _xludf.time _xludf.or money spent on it - Difficult to access</f>
        <v>#NAME?</v>
      </c>
      <c r="BZ183">
        <v>0</v>
      </c>
      <c r="CA183">
        <v>1</v>
      </c>
      <c r="CB183">
        <v>0</v>
      </c>
      <c r="CC183">
        <v>1</v>
      </c>
      <c r="CD183">
        <v>0</v>
      </c>
      <c r="CE183" t="e">
        <f ca="1">- Facebook groups/pages  - Friends</f>
        <v>#NAME?</v>
      </c>
      <c r="CF183">
        <v>1</v>
      </c>
      <c r="CG183">
        <v>0</v>
      </c>
      <c r="CH183">
        <v>0</v>
      </c>
      <c r="CI183">
        <v>0</v>
      </c>
      <c r="CJ183">
        <v>0</v>
      </c>
      <c r="CK183">
        <v>1</v>
      </c>
      <c r="CL183">
        <v>0</v>
      </c>
      <c r="CN183" t="s">
        <v>108</v>
      </c>
      <c r="CO183" t="s">
        <v>109</v>
      </c>
      <c r="CP183" t="s">
        <v>110</v>
      </c>
      <c r="CQ183">
        <v>3229884</v>
      </c>
      <c r="CR183" t="s">
        <v>682</v>
      </c>
      <c r="CS183" t="s">
        <v>683</v>
      </c>
      <c r="CT183">
        <v>182</v>
      </c>
    </row>
    <row r="184" spans="1:98">
      <c r="A184">
        <v>183</v>
      </c>
      <c r="B184" t="s">
        <v>97</v>
      </c>
      <c r="C184">
        <v>24</v>
      </c>
      <c r="D184" t="s">
        <v>98</v>
      </c>
      <c r="E184" t="s">
        <v>99</v>
      </c>
      <c r="F184" t="s">
        <v>100</v>
      </c>
      <c r="G184" t="s">
        <v>113</v>
      </c>
      <c r="J184" t="s">
        <v>684</v>
      </c>
      <c r="K184">
        <v>0</v>
      </c>
      <c r="L184">
        <v>1</v>
      </c>
      <c r="M184">
        <v>0</v>
      </c>
      <c r="N184">
        <v>0</v>
      </c>
      <c r="O184">
        <v>0</v>
      </c>
      <c r="P184">
        <v>1</v>
      </c>
      <c r="Q184">
        <v>0</v>
      </c>
      <c r="R184">
        <v>0</v>
      </c>
      <c r="S184" t="s">
        <v>685</v>
      </c>
      <c r="X184" t="s">
        <v>405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1</v>
      </c>
      <c r="AE184">
        <v>0</v>
      </c>
      <c r="AG184" t="s">
        <v>124</v>
      </c>
      <c r="AH184" t="s">
        <v>105</v>
      </c>
      <c r="AI184">
        <v>0</v>
      </c>
      <c r="AJ184">
        <v>1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BA184" t="s">
        <v>106</v>
      </c>
      <c r="BB184" t="e">
        <f ca="1">- Useful but _xludf.not as good as a regular degree</f>
        <v>#NAME?</v>
      </c>
      <c r="BD184" t="e">
        <f ca="1">- Tourism / Restaurant _xludf.and hotel Management</f>
        <v>#NAME?</v>
      </c>
      <c r="BE184">
        <v>0</v>
      </c>
      <c r="BF184">
        <v>0</v>
      </c>
      <c r="BG184">
        <v>0</v>
      </c>
      <c r="BH184">
        <v>1</v>
      </c>
      <c r="BI184">
        <v>0</v>
      </c>
      <c r="BJ184">
        <v>0</v>
      </c>
      <c r="BK184">
        <v>0</v>
      </c>
      <c r="BL184">
        <v>0</v>
      </c>
      <c r="BN184" t="s">
        <v>106</v>
      </c>
      <c r="BQ184" t="e">
        <f ca="1">- Donâ€™t know how to _xludf.find/enroll in a suitable program</f>
        <v>#NAME?</v>
      </c>
      <c r="BR184">
        <v>0</v>
      </c>
      <c r="BS184">
        <v>0</v>
      </c>
      <c r="BT184">
        <v>0</v>
      </c>
      <c r="BU184">
        <v>1</v>
      </c>
      <c r="BV184">
        <v>0</v>
      </c>
      <c r="BW184">
        <v>0</v>
      </c>
      <c r="BX184" t="s">
        <v>243</v>
      </c>
      <c r="BY184" t="e">
        <f ca="1">- Too Difficult to study alone</f>
        <v>#NAME?</v>
      </c>
      <c r="BZ184">
        <v>0</v>
      </c>
      <c r="CA184">
        <v>0</v>
      </c>
      <c r="CB184">
        <v>0</v>
      </c>
      <c r="CC184">
        <v>0</v>
      </c>
      <c r="CD184">
        <v>1</v>
      </c>
      <c r="CE184" t="e">
        <f ca="1">- Facebook groups/pages</f>
        <v>#NAME?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1</v>
      </c>
      <c r="CL184">
        <v>0</v>
      </c>
      <c r="CN184" t="s">
        <v>108</v>
      </c>
      <c r="CO184" t="s">
        <v>109</v>
      </c>
      <c r="CP184" t="s">
        <v>110</v>
      </c>
      <c r="CQ184">
        <v>3226091</v>
      </c>
      <c r="CR184" t="s">
        <v>686</v>
      </c>
      <c r="CS184" t="s">
        <v>687</v>
      </c>
      <c r="CT184">
        <v>183</v>
      </c>
    </row>
    <row r="185" spans="1:98">
      <c r="A185">
        <v>184</v>
      </c>
      <c r="B185" t="s">
        <v>688</v>
      </c>
      <c r="C185">
        <v>26</v>
      </c>
      <c r="D185" t="s">
        <v>98</v>
      </c>
      <c r="E185" t="s">
        <v>227</v>
      </c>
      <c r="F185" t="s">
        <v>100</v>
      </c>
      <c r="G185" t="s">
        <v>113</v>
      </c>
      <c r="J185" t="s">
        <v>318</v>
      </c>
      <c r="K185">
        <v>0</v>
      </c>
      <c r="L185">
        <v>0</v>
      </c>
      <c r="M185">
        <v>1</v>
      </c>
      <c r="N185">
        <v>0</v>
      </c>
      <c r="O185">
        <v>0</v>
      </c>
      <c r="P185">
        <v>0</v>
      </c>
      <c r="Q185">
        <v>0</v>
      </c>
      <c r="R185">
        <v>0</v>
      </c>
      <c r="X185" t="s">
        <v>689</v>
      </c>
      <c r="Y185">
        <v>0</v>
      </c>
      <c r="Z185">
        <v>0</v>
      </c>
      <c r="AA185">
        <v>0</v>
      </c>
      <c r="AB185">
        <v>0</v>
      </c>
      <c r="AC185">
        <v>1</v>
      </c>
      <c r="AD185">
        <v>0</v>
      </c>
      <c r="AE185">
        <v>0</v>
      </c>
      <c r="AG185" t="s">
        <v>116</v>
      </c>
      <c r="AH185" t="s">
        <v>105</v>
      </c>
      <c r="AI185">
        <v>0</v>
      </c>
      <c r="AJ185">
        <v>1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BA185" t="s">
        <v>106</v>
      </c>
      <c r="BB185" t="e">
        <f ca="1">- Useful but _xludf.not as good as a regular degree</f>
        <v>#NAME?</v>
      </c>
      <c r="BD185" t="e">
        <f ca="1">- Mechanics _xludf.and machinery</f>
        <v>#NAME?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1</v>
      </c>
      <c r="BL185">
        <v>0</v>
      </c>
      <c r="BN185" t="s">
        <v>127</v>
      </c>
      <c r="BO185" t="s">
        <v>388</v>
      </c>
      <c r="BX185" t="s">
        <v>107</v>
      </c>
      <c r="BY185" t="e">
        <f ca="1">- _xludf.not worth the _xludf.time _xludf.or money spent on it</f>
        <v>#NAME?</v>
      </c>
      <c r="BZ185">
        <v>0</v>
      </c>
      <c r="CA185">
        <v>1</v>
      </c>
      <c r="CB185">
        <v>0</v>
      </c>
      <c r="CC185">
        <v>0</v>
      </c>
      <c r="CD185">
        <v>0</v>
      </c>
      <c r="CE185" t="e">
        <f ca="1">- Facebook groups/pages</f>
        <v>#NAME?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1</v>
      </c>
      <c r="CL185">
        <v>0</v>
      </c>
      <c r="CN185" t="s">
        <v>108</v>
      </c>
      <c r="CO185" t="s">
        <v>109</v>
      </c>
      <c r="CP185" t="s">
        <v>110</v>
      </c>
      <c r="CQ185">
        <v>3430605</v>
      </c>
      <c r="CR185" t="s">
        <v>690</v>
      </c>
      <c r="CS185" t="s">
        <v>691</v>
      </c>
      <c r="CT185">
        <v>184</v>
      </c>
    </row>
    <row r="186" spans="1:98">
      <c r="A186">
        <v>185</v>
      </c>
      <c r="B186" t="s">
        <v>97</v>
      </c>
      <c r="C186">
        <v>26</v>
      </c>
      <c r="D186" t="s">
        <v>98</v>
      </c>
      <c r="E186" t="s">
        <v>99</v>
      </c>
      <c r="F186" t="s">
        <v>348</v>
      </c>
      <c r="G186" t="s">
        <v>113</v>
      </c>
      <c r="J186" t="s">
        <v>121</v>
      </c>
      <c r="K186">
        <v>1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T186" t="s">
        <v>692</v>
      </c>
      <c r="X186" t="s">
        <v>138</v>
      </c>
      <c r="Y186">
        <v>0</v>
      </c>
      <c r="Z186">
        <v>0</v>
      </c>
      <c r="AA186">
        <v>0</v>
      </c>
      <c r="AB186">
        <v>1</v>
      </c>
      <c r="AC186">
        <v>0</v>
      </c>
      <c r="AD186">
        <v>1</v>
      </c>
      <c r="AE186">
        <v>0</v>
      </c>
      <c r="AG186" t="s">
        <v>124</v>
      </c>
      <c r="AH186" t="s">
        <v>693</v>
      </c>
      <c r="AI186">
        <v>0</v>
      </c>
      <c r="AJ186">
        <v>1</v>
      </c>
      <c r="AK186">
        <v>0</v>
      </c>
      <c r="AL186">
        <v>1</v>
      </c>
      <c r="AM186">
        <v>0</v>
      </c>
      <c r="AN186">
        <v>1</v>
      </c>
      <c r="AO186">
        <v>0</v>
      </c>
      <c r="AP186">
        <v>1</v>
      </c>
      <c r="BA186" t="s">
        <v>106</v>
      </c>
      <c r="BB186" t="e">
        <f ca="1">- Very Useful _xludf.and provides a job opportunity _xludf.right away.</f>
        <v>#NAME?</v>
      </c>
      <c r="BD186" t="e">
        <f ca="1">- Project Management / Accountancy</f>
        <v>#NAME?</v>
      </c>
      <c r="BE186">
        <v>0</v>
      </c>
      <c r="BF186">
        <v>0</v>
      </c>
      <c r="BG186">
        <v>1</v>
      </c>
      <c r="BH186">
        <v>0</v>
      </c>
      <c r="BI186">
        <v>0</v>
      </c>
      <c r="BJ186">
        <v>0</v>
      </c>
      <c r="BK186">
        <v>0</v>
      </c>
      <c r="BL186">
        <v>0</v>
      </c>
      <c r="BN186" t="s">
        <v>106</v>
      </c>
      <c r="BQ186" t="e">
        <f ca="1">- Do _xludf.not _xludf.count towards a recognized qualification</f>
        <v>#NAME?</v>
      </c>
      <c r="BR186">
        <v>0</v>
      </c>
      <c r="BS186">
        <v>1</v>
      </c>
      <c r="BT186">
        <v>0</v>
      </c>
      <c r="BU186">
        <v>0</v>
      </c>
      <c r="BV186">
        <v>0</v>
      </c>
      <c r="BW186">
        <v>0</v>
      </c>
      <c r="BX186" t="s">
        <v>107</v>
      </c>
      <c r="BY186" t="e">
        <f ca="1">- _xludf.not worth the _xludf.time _xludf.or money spent on it</f>
        <v>#NAME?</v>
      </c>
      <c r="BZ186">
        <v>0</v>
      </c>
      <c r="CA186">
        <v>1</v>
      </c>
      <c r="CB186">
        <v>0</v>
      </c>
      <c r="CC186">
        <v>0</v>
      </c>
      <c r="CD186">
        <v>0</v>
      </c>
      <c r="CE186" t="e">
        <f ca="1">- DUBARAH</f>
        <v>#NAME?</v>
      </c>
      <c r="CF186">
        <v>0</v>
      </c>
      <c r="CG186">
        <v>1</v>
      </c>
      <c r="CH186">
        <v>0</v>
      </c>
      <c r="CI186">
        <v>0</v>
      </c>
      <c r="CJ186">
        <v>0</v>
      </c>
      <c r="CK186">
        <v>0</v>
      </c>
      <c r="CL186">
        <v>0</v>
      </c>
      <c r="CN186" t="s">
        <v>108</v>
      </c>
      <c r="CO186" t="s">
        <v>109</v>
      </c>
      <c r="CP186" t="s">
        <v>110</v>
      </c>
      <c r="CQ186">
        <v>3163978</v>
      </c>
      <c r="CR186" t="s">
        <v>694</v>
      </c>
      <c r="CS186" t="s">
        <v>695</v>
      </c>
      <c r="CT186">
        <v>185</v>
      </c>
    </row>
    <row r="187" spans="1:98">
      <c r="A187">
        <v>186</v>
      </c>
      <c r="B187" t="s">
        <v>97</v>
      </c>
      <c r="C187">
        <v>25</v>
      </c>
      <c r="D187" t="s">
        <v>148</v>
      </c>
      <c r="E187" t="s">
        <v>99</v>
      </c>
      <c r="F187" t="s">
        <v>348</v>
      </c>
      <c r="G187" t="s">
        <v>113</v>
      </c>
      <c r="J187" t="s">
        <v>374</v>
      </c>
      <c r="K187">
        <v>0</v>
      </c>
      <c r="L187">
        <v>0</v>
      </c>
      <c r="M187">
        <v>1</v>
      </c>
      <c r="N187">
        <v>1</v>
      </c>
      <c r="O187">
        <v>0</v>
      </c>
      <c r="P187">
        <v>0</v>
      </c>
      <c r="Q187">
        <v>0</v>
      </c>
      <c r="R187">
        <v>0</v>
      </c>
      <c r="X187" t="s">
        <v>115</v>
      </c>
      <c r="Y187">
        <v>0</v>
      </c>
      <c r="Z187">
        <v>0</v>
      </c>
      <c r="AA187">
        <v>0</v>
      </c>
      <c r="AB187">
        <v>1</v>
      </c>
      <c r="AC187">
        <v>0</v>
      </c>
      <c r="AD187">
        <v>0</v>
      </c>
      <c r="AE187">
        <v>0</v>
      </c>
      <c r="AG187" t="s">
        <v>124</v>
      </c>
      <c r="AH187" t="s">
        <v>693</v>
      </c>
      <c r="AI187">
        <v>0</v>
      </c>
      <c r="AJ187">
        <v>1</v>
      </c>
      <c r="AK187">
        <v>0</v>
      </c>
      <c r="AL187">
        <v>1</v>
      </c>
      <c r="AM187">
        <v>0</v>
      </c>
      <c r="AN187">
        <v>1</v>
      </c>
      <c r="AO187">
        <v>0</v>
      </c>
      <c r="AP187">
        <v>1</v>
      </c>
      <c r="BA187" t="s">
        <v>106</v>
      </c>
      <c r="BB187" t="e">
        <f ca="1">- Very Useful _xludf.and provides a job opportunity _xludf.right away.</f>
        <v>#NAME?</v>
      </c>
      <c r="BD187" t="e">
        <f ca="1">- Project Management / Accountancy</f>
        <v>#NAME?</v>
      </c>
      <c r="BE187">
        <v>0</v>
      </c>
      <c r="BF187">
        <v>0</v>
      </c>
      <c r="BG187">
        <v>1</v>
      </c>
      <c r="BH187">
        <v>0</v>
      </c>
      <c r="BI187">
        <v>0</v>
      </c>
      <c r="BJ187">
        <v>0</v>
      </c>
      <c r="BK187">
        <v>0</v>
      </c>
      <c r="BL187">
        <v>0</v>
      </c>
      <c r="BN187" t="s">
        <v>106</v>
      </c>
      <c r="BQ187" t="e">
        <f ca="1">- Donâ€™t know how to _xludf.find/enroll in a suitable program</f>
        <v>#NAME?</v>
      </c>
      <c r="BR187">
        <v>0</v>
      </c>
      <c r="BS187">
        <v>0</v>
      </c>
      <c r="BT187">
        <v>0</v>
      </c>
      <c r="BU187">
        <v>1</v>
      </c>
      <c r="BV187">
        <v>0</v>
      </c>
      <c r="BW187">
        <v>0</v>
      </c>
      <c r="BX187" t="s">
        <v>243</v>
      </c>
      <c r="BY187" t="e">
        <f ca="1">- Useful but _xludf.not as good as going to university</f>
        <v>#NAME?</v>
      </c>
      <c r="BZ187">
        <v>1</v>
      </c>
      <c r="CA187">
        <v>0</v>
      </c>
      <c r="CB187">
        <v>0</v>
      </c>
      <c r="CC187">
        <v>0</v>
      </c>
      <c r="CD187">
        <v>0</v>
      </c>
      <c r="CE187" t="s">
        <v>121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1</v>
      </c>
      <c r="CN187" t="s">
        <v>108</v>
      </c>
      <c r="CO187" t="s">
        <v>109</v>
      </c>
      <c r="CP187" t="s">
        <v>110</v>
      </c>
      <c r="CQ187">
        <v>3163947</v>
      </c>
      <c r="CR187" t="s">
        <v>696</v>
      </c>
      <c r="CS187" t="s">
        <v>697</v>
      </c>
      <c r="CT187">
        <v>186</v>
      </c>
    </row>
    <row r="188" spans="1:98">
      <c r="A188">
        <v>187</v>
      </c>
      <c r="B188" t="s">
        <v>97</v>
      </c>
      <c r="C188">
        <v>18</v>
      </c>
      <c r="D188" t="s">
        <v>98</v>
      </c>
      <c r="E188" t="s">
        <v>99</v>
      </c>
      <c r="F188" t="s">
        <v>136</v>
      </c>
      <c r="G188" t="s">
        <v>113</v>
      </c>
      <c r="J188" t="s">
        <v>121</v>
      </c>
      <c r="K188">
        <v>1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T188" t="s">
        <v>589</v>
      </c>
      <c r="X188" t="s">
        <v>123</v>
      </c>
      <c r="Y188">
        <v>0</v>
      </c>
      <c r="Z188">
        <v>1</v>
      </c>
      <c r="AA188">
        <v>0</v>
      </c>
      <c r="AB188">
        <v>1</v>
      </c>
      <c r="AC188">
        <v>0</v>
      </c>
      <c r="AD188">
        <v>0</v>
      </c>
      <c r="AE188">
        <v>0</v>
      </c>
      <c r="AG188" t="s">
        <v>124</v>
      </c>
      <c r="AH188" t="s">
        <v>121</v>
      </c>
      <c r="AI188">
        <v>0</v>
      </c>
      <c r="AJ188">
        <v>0</v>
      </c>
      <c r="AK188">
        <v>1</v>
      </c>
      <c r="AL188">
        <v>0</v>
      </c>
      <c r="AM188">
        <v>0</v>
      </c>
      <c r="AN188">
        <v>0</v>
      </c>
      <c r="AO188">
        <v>0</v>
      </c>
      <c r="AP188">
        <v>0</v>
      </c>
      <c r="AQ188" t="s">
        <v>287</v>
      </c>
      <c r="BA188" t="s">
        <v>106</v>
      </c>
      <c r="BB188" t="e">
        <f ca="1">- _xludf.not Useful</f>
        <v>#NAME?</v>
      </c>
      <c r="BD188" t="e">
        <f ca="1">- I am _xludf.not interested in vocational education</f>
        <v>#NAME?</v>
      </c>
      <c r="BE188">
        <v>1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N188" t="s">
        <v>106</v>
      </c>
      <c r="BQ188" t="e">
        <f ca="1">- Cannot afford the courses</f>
        <v>#NAME?</v>
      </c>
      <c r="BR188">
        <v>0</v>
      </c>
      <c r="BS188">
        <v>0</v>
      </c>
      <c r="BT188">
        <v>0</v>
      </c>
      <c r="BU188">
        <v>0</v>
      </c>
      <c r="BV188">
        <v>1</v>
      </c>
      <c r="BW188">
        <v>0</v>
      </c>
      <c r="BX188" t="s">
        <v>107</v>
      </c>
      <c r="BY188" t="e">
        <f ca="1">- _xludf.not worth the _xludf.time _xludf.or money spent on it - Useful but _xludf.not as good as going to university</f>
        <v>#NAME?</v>
      </c>
      <c r="BZ188">
        <v>1</v>
      </c>
      <c r="CA188">
        <v>1</v>
      </c>
      <c r="CB188">
        <v>0</v>
      </c>
      <c r="CC188">
        <v>0</v>
      </c>
      <c r="CD188">
        <v>0</v>
      </c>
      <c r="CE188" t="e">
        <f ca="1">- Friends</f>
        <v>#NAME?</v>
      </c>
      <c r="CF188">
        <v>1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N188" t="s">
        <v>108</v>
      </c>
      <c r="CO188" t="s">
        <v>109</v>
      </c>
      <c r="CP188" t="s">
        <v>110</v>
      </c>
      <c r="CQ188">
        <v>3163945</v>
      </c>
      <c r="CR188" t="s">
        <v>698</v>
      </c>
      <c r="CS188" t="s">
        <v>699</v>
      </c>
      <c r="CT188">
        <v>187</v>
      </c>
    </row>
    <row r="189" spans="1:98">
      <c r="A189">
        <v>188</v>
      </c>
      <c r="B189" t="s">
        <v>97</v>
      </c>
      <c r="C189">
        <v>19</v>
      </c>
      <c r="D189" t="s">
        <v>98</v>
      </c>
      <c r="E189" t="s">
        <v>99</v>
      </c>
      <c r="F189" t="s">
        <v>120</v>
      </c>
      <c r="G189" t="s">
        <v>113</v>
      </c>
      <c r="J189" t="s">
        <v>121</v>
      </c>
      <c r="K189">
        <v>1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T189" t="s">
        <v>122</v>
      </c>
      <c r="X189" t="s">
        <v>115</v>
      </c>
      <c r="Y189">
        <v>0</v>
      </c>
      <c r="Z189">
        <v>0</v>
      </c>
      <c r="AA189">
        <v>0</v>
      </c>
      <c r="AB189">
        <v>1</v>
      </c>
      <c r="AC189">
        <v>0</v>
      </c>
      <c r="AD189">
        <v>0</v>
      </c>
      <c r="AE189">
        <v>0</v>
      </c>
      <c r="AG189" t="s">
        <v>124</v>
      </c>
      <c r="AH189" t="s">
        <v>125</v>
      </c>
      <c r="AI189">
        <v>1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R189" t="s">
        <v>106</v>
      </c>
      <c r="AS189" t="e">
        <f ca="1">- Donâ€™t have family in Syria to _xludf.help me   Other</f>
        <v>#NAME?</v>
      </c>
      <c r="AT189">
        <v>0</v>
      </c>
      <c r="AU189">
        <v>0</v>
      </c>
      <c r="AV189">
        <v>0</v>
      </c>
      <c r="AW189">
        <v>1</v>
      </c>
      <c r="AX189">
        <v>0</v>
      </c>
      <c r="AY189">
        <v>1</v>
      </c>
      <c r="AZ189" t="s">
        <v>126</v>
      </c>
      <c r="BA189" t="s">
        <v>106</v>
      </c>
      <c r="BB189" t="e">
        <f ca="1">- Useful but _xludf.not as good as a regular degree</f>
        <v>#NAME?</v>
      </c>
      <c r="BD189" t="e">
        <f ca="1">- Tourism / Restaurant _xludf.and hotel Management</f>
        <v>#NAME?</v>
      </c>
      <c r="BE189">
        <v>0</v>
      </c>
      <c r="BF189">
        <v>0</v>
      </c>
      <c r="BG189">
        <v>0</v>
      </c>
      <c r="BH189">
        <v>1</v>
      </c>
      <c r="BI189">
        <v>0</v>
      </c>
      <c r="BJ189">
        <v>0</v>
      </c>
      <c r="BK189">
        <v>0</v>
      </c>
      <c r="BL189">
        <v>0</v>
      </c>
      <c r="BN189" t="s">
        <v>106</v>
      </c>
      <c r="BQ189" t="e">
        <f ca="1">- No internet connection / computer - Cannot afford the courses</f>
        <v>#NAME?</v>
      </c>
      <c r="BR189">
        <v>0</v>
      </c>
      <c r="BS189">
        <v>0</v>
      </c>
      <c r="BT189">
        <v>1</v>
      </c>
      <c r="BU189">
        <v>0</v>
      </c>
      <c r="BV189">
        <v>1</v>
      </c>
      <c r="BW189">
        <v>0</v>
      </c>
      <c r="BX189" t="s">
        <v>243</v>
      </c>
      <c r="BY189" t="e">
        <f ca="1">- Useful but _xludf.not as good as going to university</f>
        <v>#NAME?</v>
      </c>
      <c r="BZ189">
        <v>1</v>
      </c>
      <c r="CA189">
        <v>0</v>
      </c>
      <c r="CB189">
        <v>0</v>
      </c>
      <c r="CC189">
        <v>0</v>
      </c>
      <c r="CD189">
        <v>0</v>
      </c>
      <c r="CE189" t="e">
        <f ca="1">- Friends - Teachers</f>
        <v>#NAME?</v>
      </c>
      <c r="CF189">
        <v>1</v>
      </c>
      <c r="CG189">
        <v>0</v>
      </c>
      <c r="CH189">
        <v>1</v>
      </c>
      <c r="CI189">
        <v>0</v>
      </c>
      <c r="CJ189">
        <v>0</v>
      </c>
      <c r="CK189">
        <v>0</v>
      </c>
      <c r="CL189">
        <v>0</v>
      </c>
      <c r="CN189" t="s">
        <v>108</v>
      </c>
      <c r="CO189" t="s">
        <v>109</v>
      </c>
      <c r="CP189" t="s">
        <v>110</v>
      </c>
      <c r="CQ189">
        <v>3163943</v>
      </c>
      <c r="CR189" t="s">
        <v>700</v>
      </c>
      <c r="CS189" t="s">
        <v>701</v>
      </c>
      <c r="CT189">
        <v>188</v>
      </c>
    </row>
    <row r="190" spans="1:98">
      <c r="A190">
        <v>189</v>
      </c>
      <c r="B190" t="s">
        <v>97</v>
      </c>
      <c r="C190">
        <v>26</v>
      </c>
      <c r="D190" t="s">
        <v>98</v>
      </c>
      <c r="E190" t="s">
        <v>142</v>
      </c>
      <c r="F190" t="s">
        <v>344</v>
      </c>
      <c r="G190" t="s">
        <v>113</v>
      </c>
      <c r="J190" t="s">
        <v>162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</v>
      </c>
      <c r="R190">
        <v>0</v>
      </c>
      <c r="X190" t="s">
        <v>115</v>
      </c>
      <c r="Y190">
        <v>0</v>
      </c>
      <c r="Z190">
        <v>0</v>
      </c>
      <c r="AA190">
        <v>0</v>
      </c>
      <c r="AB190">
        <v>1</v>
      </c>
      <c r="AC190">
        <v>0</v>
      </c>
      <c r="AD190">
        <v>0</v>
      </c>
      <c r="AE190">
        <v>0</v>
      </c>
      <c r="AG190" t="s">
        <v>116</v>
      </c>
      <c r="AH190" t="s">
        <v>125</v>
      </c>
      <c r="AI190">
        <v>1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R190" t="s">
        <v>106</v>
      </c>
      <c r="AS190" t="e">
        <f ca="1">- Cannot contact public servants _xludf.or Teachers - have to go in person but can _xludf.not go _xludf.for security reasons</f>
        <v>#NAME?</v>
      </c>
      <c r="AT190">
        <v>0</v>
      </c>
      <c r="AU190">
        <v>1</v>
      </c>
      <c r="AV190">
        <v>1</v>
      </c>
      <c r="AW190">
        <v>0</v>
      </c>
      <c r="AX190">
        <v>0</v>
      </c>
      <c r="AY190">
        <v>0</v>
      </c>
      <c r="BA190" t="s">
        <v>106</v>
      </c>
      <c r="BB190" t="e">
        <f ca="1">- Very Useful _xludf.and provides a job opportunity _xludf.right away.</f>
        <v>#NAME?</v>
      </c>
      <c r="BD190" t="e">
        <f ca="1">- Mechanics _xludf.and machinery- Tourism / Restaurant _xludf.and hotel Management</f>
        <v>#NAME?</v>
      </c>
      <c r="BE190">
        <v>0</v>
      </c>
      <c r="BF190">
        <v>0</v>
      </c>
      <c r="BG190">
        <v>0</v>
      </c>
      <c r="BH190">
        <v>1</v>
      </c>
      <c r="BI190">
        <v>0</v>
      </c>
      <c r="BJ190">
        <v>0</v>
      </c>
      <c r="BK190">
        <v>1</v>
      </c>
      <c r="BL190">
        <v>0</v>
      </c>
      <c r="BN190" t="s">
        <v>106</v>
      </c>
      <c r="BQ190" t="e">
        <f ca="1">- Cannot afford the courses</f>
        <v>#NAME?</v>
      </c>
      <c r="BR190">
        <v>0</v>
      </c>
      <c r="BS190">
        <v>0</v>
      </c>
      <c r="BT190">
        <v>0</v>
      </c>
      <c r="BU190">
        <v>0</v>
      </c>
      <c r="BV190">
        <v>1</v>
      </c>
      <c r="BW190">
        <v>0</v>
      </c>
      <c r="BX190" t="s">
        <v>243</v>
      </c>
      <c r="BY190" t="e">
        <f ca="1">- _xludf.not worth the _xludf.time _xludf.or money spent on it - Useful but _xludf.not as good as going to university</f>
        <v>#NAME?</v>
      </c>
      <c r="BZ190">
        <v>1</v>
      </c>
      <c r="CA190">
        <v>1</v>
      </c>
      <c r="CB190">
        <v>0</v>
      </c>
      <c r="CC190">
        <v>0</v>
      </c>
      <c r="CD190">
        <v>0</v>
      </c>
      <c r="CE190" t="e">
        <f ca="1">- Facebook groups/pages DUBARAH</f>
        <v>#NAME?</v>
      </c>
      <c r="CF190">
        <v>0</v>
      </c>
      <c r="CG190">
        <v>1</v>
      </c>
      <c r="CH190">
        <v>0</v>
      </c>
      <c r="CI190">
        <v>0</v>
      </c>
      <c r="CJ190">
        <v>0</v>
      </c>
      <c r="CK190">
        <v>1</v>
      </c>
      <c r="CL190">
        <v>0</v>
      </c>
      <c r="CN190" t="s">
        <v>108</v>
      </c>
      <c r="CO190" t="s">
        <v>109</v>
      </c>
      <c r="CP190" t="s">
        <v>110</v>
      </c>
      <c r="CQ190">
        <v>3163888</v>
      </c>
      <c r="CR190" t="s">
        <v>702</v>
      </c>
      <c r="CS190" t="s">
        <v>703</v>
      </c>
      <c r="CT190">
        <v>189</v>
      </c>
    </row>
    <row r="191" spans="1:98">
      <c r="A191">
        <v>190</v>
      </c>
      <c r="B191" t="s">
        <v>97</v>
      </c>
      <c r="C191">
        <v>26</v>
      </c>
      <c r="D191" t="s">
        <v>98</v>
      </c>
      <c r="E191" t="s">
        <v>99</v>
      </c>
      <c r="F191" t="s">
        <v>344</v>
      </c>
      <c r="G191" t="s">
        <v>113</v>
      </c>
      <c r="J191" t="s">
        <v>180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1</v>
      </c>
      <c r="X191" t="s">
        <v>405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1</v>
      </c>
      <c r="AE191">
        <v>0</v>
      </c>
      <c r="AG191" t="s">
        <v>124</v>
      </c>
      <c r="AH191" t="s">
        <v>601</v>
      </c>
      <c r="AI191">
        <v>0</v>
      </c>
      <c r="AJ191">
        <v>1</v>
      </c>
      <c r="AK191">
        <v>0</v>
      </c>
      <c r="AL191">
        <v>1</v>
      </c>
      <c r="AM191">
        <v>0</v>
      </c>
      <c r="AN191">
        <v>1</v>
      </c>
      <c r="AO191">
        <v>0</v>
      </c>
      <c r="AP191">
        <v>0</v>
      </c>
      <c r="BA191" t="s">
        <v>106</v>
      </c>
      <c r="BB191" t="e">
        <f ca="1">- _xludf.not Useful</f>
        <v>#NAME?</v>
      </c>
      <c r="BD191" t="e">
        <f ca="1">- I am _xludf.not interested in vocational education</f>
        <v>#NAME?</v>
      </c>
      <c r="BE191">
        <v>1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N191" t="s">
        <v>106</v>
      </c>
      <c r="BQ191" t="e">
        <f ca="1">- Do _xludf.not _xludf.count towards a recognized qualification</f>
        <v>#NAME?</v>
      </c>
      <c r="BR191">
        <v>0</v>
      </c>
      <c r="BS191">
        <v>1</v>
      </c>
      <c r="BT191">
        <v>0</v>
      </c>
      <c r="BU191">
        <v>0</v>
      </c>
      <c r="BV191">
        <v>0</v>
      </c>
      <c r="BW191">
        <v>0</v>
      </c>
      <c r="BX191" t="s">
        <v>243</v>
      </c>
      <c r="BY191" t="e">
        <f ca="1">- _xludf.not worth the _xludf.time _xludf.or money spent on it - Useful but _xludf.not as good as going to university</f>
        <v>#NAME?</v>
      </c>
      <c r="BZ191">
        <v>1</v>
      </c>
      <c r="CA191">
        <v>1</v>
      </c>
      <c r="CB191">
        <v>0</v>
      </c>
      <c r="CC191">
        <v>0</v>
      </c>
      <c r="CD191">
        <v>0</v>
      </c>
      <c r="CE191" t="e">
        <f ca="1">- Facebook groups/pages  - Friends</f>
        <v>#NAME?</v>
      </c>
      <c r="CF191">
        <v>1</v>
      </c>
      <c r="CG191">
        <v>0</v>
      </c>
      <c r="CH191">
        <v>0</v>
      </c>
      <c r="CI191">
        <v>0</v>
      </c>
      <c r="CJ191">
        <v>0</v>
      </c>
      <c r="CK191">
        <v>1</v>
      </c>
      <c r="CL191">
        <v>0</v>
      </c>
      <c r="CN191" t="s">
        <v>108</v>
      </c>
      <c r="CO191" t="s">
        <v>109</v>
      </c>
      <c r="CP191" t="s">
        <v>110</v>
      </c>
      <c r="CQ191">
        <v>3163861</v>
      </c>
      <c r="CR191" t="s">
        <v>704</v>
      </c>
      <c r="CS191" t="s">
        <v>705</v>
      </c>
      <c r="CT191">
        <v>190</v>
      </c>
    </row>
    <row r="192" spans="1:98">
      <c r="A192">
        <v>191</v>
      </c>
      <c r="B192" t="s">
        <v>97</v>
      </c>
      <c r="C192">
        <v>28</v>
      </c>
      <c r="D192" t="s">
        <v>98</v>
      </c>
      <c r="E192" t="s">
        <v>211</v>
      </c>
      <c r="F192" t="s">
        <v>344</v>
      </c>
      <c r="G192" t="s">
        <v>113</v>
      </c>
      <c r="J192" t="s">
        <v>121</v>
      </c>
      <c r="K192">
        <v>1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T192" t="s">
        <v>122</v>
      </c>
      <c r="X192" t="s">
        <v>138</v>
      </c>
      <c r="Y192">
        <v>0</v>
      </c>
      <c r="Z192">
        <v>0</v>
      </c>
      <c r="AA192">
        <v>0</v>
      </c>
      <c r="AB192">
        <v>1</v>
      </c>
      <c r="AC192">
        <v>0</v>
      </c>
      <c r="AD192">
        <v>1</v>
      </c>
      <c r="AE192">
        <v>0</v>
      </c>
      <c r="AG192" t="s">
        <v>124</v>
      </c>
      <c r="AH192" t="s">
        <v>125</v>
      </c>
      <c r="AI192">
        <v>1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R192" t="s">
        <v>106</v>
      </c>
      <c r="AS192" t="e">
        <f ca="1">- Cannot contact public servants _xludf.or Teachers - School, college _xludf.or directorate out of service</f>
        <v>#NAME?</v>
      </c>
      <c r="AT192">
        <v>1</v>
      </c>
      <c r="AU192">
        <v>0</v>
      </c>
      <c r="AV192">
        <v>1</v>
      </c>
      <c r="AW192">
        <v>0</v>
      </c>
      <c r="AX192">
        <v>0</v>
      </c>
      <c r="AY192">
        <v>0</v>
      </c>
      <c r="BA192" t="s">
        <v>127</v>
      </c>
      <c r="BB192" t="e">
        <f ca="1">- Very Useful _xludf.and provides a job opportunity _xludf.right away.</f>
        <v>#NAME?</v>
      </c>
      <c r="BD192" t="e">
        <f ca="1">- Mechanics _xludf.and machinery</f>
        <v>#NAME?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1</v>
      </c>
      <c r="BL192">
        <v>0</v>
      </c>
      <c r="BN192" t="s">
        <v>106</v>
      </c>
      <c r="BQ192" t="e">
        <f ca="1">- Cannot afford the courses</f>
        <v>#NAME?</v>
      </c>
      <c r="BR192">
        <v>0</v>
      </c>
      <c r="BS192">
        <v>0</v>
      </c>
      <c r="BT192">
        <v>0</v>
      </c>
      <c r="BU192">
        <v>0</v>
      </c>
      <c r="BV192">
        <v>1</v>
      </c>
      <c r="BW192">
        <v>0</v>
      </c>
      <c r="BX192" t="s">
        <v>107</v>
      </c>
      <c r="BY192" t="e">
        <f ca="1">- _xludf.not worth the _xludf.time _xludf.or money spent on it - Useful but _xludf.not as good as going to university</f>
        <v>#NAME?</v>
      </c>
      <c r="BZ192">
        <v>1</v>
      </c>
      <c r="CA192">
        <v>1</v>
      </c>
      <c r="CB192">
        <v>0</v>
      </c>
      <c r="CC192">
        <v>0</v>
      </c>
      <c r="CD192">
        <v>0</v>
      </c>
      <c r="CE192" t="e">
        <f ca="1">- Facebook groups/pages  - Friends</f>
        <v>#NAME?</v>
      </c>
      <c r="CF192">
        <v>1</v>
      </c>
      <c r="CG192">
        <v>0</v>
      </c>
      <c r="CH192">
        <v>0</v>
      </c>
      <c r="CI192">
        <v>0</v>
      </c>
      <c r="CJ192">
        <v>0</v>
      </c>
      <c r="CK192">
        <v>1</v>
      </c>
      <c r="CL192">
        <v>0</v>
      </c>
      <c r="CN192" t="s">
        <v>108</v>
      </c>
      <c r="CO192" t="s">
        <v>109</v>
      </c>
      <c r="CP192" t="s">
        <v>110</v>
      </c>
      <c r="CQ192">
        <v>3163795</v>
      </c>
      <c r="CR192" s="1" t="s">
        <v>706</v>
      </c>
      <c r="CS192" t="s">
        <v>707</v>
      </c>
      <c r="CT192">
        <v>191</v>
      </c>
    </row>
    <row r="193" spans="1:98">
      <c r="A193">
        <v>192</v>
      </c>
      <c r="B193" t="s">
        <v>97</v>
      </c>
      <c r="C193">
        <v>26</v>
      </c>
      <c r="D193" t="s">
        <v>98</v>
      </c>
      <c r="E193" t="s">
        <v>211</v>
      </c>
      <c r="F193" t="s">
        <v>344</v>
      </c>
      <c r="G193" t="s">
        <v>113</v>
      </c>
      <c r="J193" t="s">
        <v>162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</v>
      </c>
      <c r="R193">
        <v>0</v>
      </c>
      <c r="X193" t="s">
        <v>242</v>
      </c>
      <c r="Y193">
        <v>0</v>
      </c>
      <c r="Z193">
        <v>0</v>
      </c>
      <c r="AA193">
        <v>0</v>
      </c>
      <c r="AB193">
        <v>0</v>
      </c>
      <c r="AC193">
        <v>1</v>
      </c>
      <c r="AD193">
        <v>0</v>
      </c>
      <c r="AE193">
        <v>0</v>
      </c>
      <c r="AG193" t="s">
        <v>124</v>
      </c>
      <c r="AH193" t="s">
        <v>708</v>
      </c>
      <c r="AI193">
        <v>0</v>
      </c>
      <c r="AJ193">
        <v>1</v>
      </c>
      <c r="AK193">
        <v>0</v>
      </c>
      <c r="AL193">
        <v>0</v>
      </c>
      <c r="AM193">
        <v>0</v>
      </c>
      <c r="AN193">
        <v>1</v>
      </c>
      <c r="AO193">
        <v>0</v>
      </c>
      <c r="AP193">
        <v>0</v>
      </c>
      <c r="BA193" t="s">
        <v>106</v>
      </c>
      <c r="BB193" t="e">
        <f ca="1">- Useful but _xludf.not as good as a regular degree</f>
        <v>#NAME?</v>
      </c>
      <c r="BD193" t="e">
        <f ca="1">- Tourism / Restaurant _xludf.and hotel Management</f>
        <v>#NAME?</v>
      </c>
      <c r="BE193">
        <v>0</v>
      </c>
      <c r="BF193">
        <v>0</v>
      </c>
      <c r="BG193">
        <v>0</v>
      </c>
      <c r="BH193">
        <v>1</v>
      </c>
      <c r="BI193">
        <v>0</v>
      </c>
      <c r="BJ193">
        <v>0</v>
      </c>
      <c r="BK193">
        <v>0</v>
      </c>
      <c r="BL193">
        <v>0</v>
      </c>
      <c r="BN193" t="s">
        <v>106</v>
      </c>
      <c r="BQ193" t="e">
        <f ca="1">- Cannot afford the courses</f>
        <v>#NAME?</v>
      </c>
      <c r="BR193">
        <v>0</v>
      </c>
      <c r="BS193">
        <v>0</v>
      </c>
      <c r="BT193">
        <v>0</v>
      </c>
      <c r="BU193">
        <v>0</v>
      </c>
      <c r="BV193">
        <v>1</v>
      </c>
      <c r="BW193">
        <v>0</v>
      </c>
      <c r="BX193" t="s">
        <v>107</v>
      </c>
      <c r="BY193" t="e">
        <f ca="1">- Useful but _xludf.not as good as going to university</f>
        <v>#NAME?</v>
      </c>
      <c r="BZ193">
        <v>1</v>
      </c>
      <c r="CA193">
        <v>0</v>
      </c>
      <c r="CB193">
        <v>0</v>
      </c>
      <c r="CC193">
        <v>0</v>
      </c>
      <c r="CD193">
        <v>0</v>
      </c>
      <c r="CE193" t="e">
        <f ca="1">- Facebook groups/pages DUBARAH</f>
        <v>#NAME?</v>
      </c>
      <c r="CF193">
        <v>0</v>
      </c>
      <c r="CG193">
        <v>1</v>
      </c>
      <c r="CH193">
        <v>0</v>
      </c>
      <c r="CI193">
        <v>0</v>
      </c>
      <c r="CJ193">
        <v>0</v>
      </c>
      <c r="CK193">
        <v>1</v>
      </c>
      <c r="CL193">
        <v>0</v>
      </c>
      <c r="CN193" t="s">
        <v>108</v>
      </c>
      <c r="CO193" t="s">
        <v>109</v>
      </c>
      <c r="CP193" t="s">
        <v>110</v>
      </c>
      <c r="CQ193">
        <v>3163763</v>
      </c>
      <c r="CR193" t="s">
        <v>709</v>
      </c>
      <c r="CS193" t="s">
        <v>710</v>
      </c>
      <c r="CT193">
        <v>192</v>
      </c>
    </row>
    <row r="194" spans="1:98">
      <c r="A194">
        <v>193</v>
      </c>
      <c r="B194" t="s">
        <v>131</v>
      </c>
      <c r="C194">
        <v>19</v>
      </c>
      <c r="D194" t="s">
        <v>98</v>
      </c>
      <c r="E194" t="s">
        <v>99</v>
      </c>
      <c r="F194" t="s">
        <v>100</v>
      </c>
      <c r="G194" t="s">
        <v>175</v>
      </c>
      <c r="J194" t="s">
        <v>318</v>
      </c>
      <c r="K194">
        <v>0</v>
      </c>
      <c r="L194">
        <v>0</v>
      </c>
      <c r="M194">
        <v>1</v>
      </c>
      <c r="N194">
        <v>0</v>
      </c>
      <c r="O194">
        <v>0</v>
      </c>
      <c r="P194">
        <v>0</v>
      </c>
      <c r="Q194">
        <v>0</v>
      </c>
      <c r="R194">
        <v>0</v>
      </c>
      <c r="X194" t="s">
        <v>242</v>
      </c>
      <c r="Y194">
        <v>0</v>
      </c>
      <c r="Z194">
        <v>0</v>
      </c>
      <c r="AA194">
        <v>0</v>
      </c>
      <c r="AB194">
        <v>0</v>
      </c>
      <c r="AC194">
        <v>1</v>
      </c>
      <c r="AD194">
        <v>0</v>
      </c>
      <c r="AE194">
        <v>0</v>
      </c>
      <c r="AG194" t="s">
        <v>124</v>
      </c>
      <c r="AH194" t="s">
        <v>105</v>
      </c>
      <c r="AI194">
        <v>0</v>
      </c>
      <c r="AJ194">
        <v>1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BA194" t="s">
        <v>106</v>
      </c>
      <c r="BB194" t="e">
        <f ca="1">- Useful but _xludf.not as good as a regular degree</f>
        <v>#NAME?</v>
      </c>
      <c r="BD194" t="s">
        <v>121</v>
      </c>
      <c r="BE194">
        <v>0</v>
      </c>
      <c r="BF194">
        <v>1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 t="s">
        <v>711</v>
      </c>
      <c r="BN194" t="s">
        <v>106</v>
      </c>
      <c r="BQ194" t="e">
        <f ca="1">- _xludf.not available in subjects I want to study</f>
        <v>#NAME?</v>
      </c>
      <c r="BR194">
        <v>1</v>
      </c>
      <c r="BS194">
        <v>0</v>
      </c>
      <c r="BT194">
        <v>0</v>
      </c>
      <c r="BU194">
        <v>0</v>
      </c>
      <c r="BV194">
        <v>0</v>
      </c>
      <c r="BW194">
        <v>0</v>
      </c>
      <c r="BX194" t="s">
        <v>310</v>
      </c>
      <c r="BY194" t="e">
        <f ca="1">- _xludf.not worth the _xludf.time _xludf.or money spent on it - Too Difficult to study alone</f>
        <v>#NAME?</v>
      </c>
      <c r="BZ194">
        <v>0</v>
      </c>
      <c r="CA194">
        <v>1</v>
      </c>
      <c r="CB194">
        <v>0</v>
      </c>
      <c r="CC194">
        <v>0</v>
      </c>
      <c r="CD194">
        <v>1</v>
      </c>
      <c r="CE194" t="e">
        <f ca="1">- Facebook groups/pages  - Friends</f>
        <v>#NAME?</v>
      </c>
      <c r="CF194">
        <v>1</v>
      </c>
      <c r="CG194">
        <v>0</v>
      </c>
      <c r="CH194">
        <v>0</v>
      </c>
      <c r="CI194">
        <v>0</v>
      </c>
      <c r="CJ194">
        <v>0</v>
      </c>
      <c r="CK194">
        <v>1</v>
      </c>
      <c r="CL194">
        <v>0</v>
      </c>
      <c r="CN194" t="s">
        <v>108</v>
      </c>
      <c r="CO194" t="s">
        <v>109</v>
      </c>
      <c r="CP194" t="s">
        <v>110</v>
      </c>
      <c r="CQ194">
        <v>3228655</v>
      </c>
      <c r="CR194" t="s">
        <v>712</v>
      </c>
      <c r="CS194" t="s">
        <v>713</v>
      </c>
      <c r="CT194">
        <v>193</v>
      </c>
    </row>
    <row r="195" spans="1:98">
      <c r="A195">
        <v>194</v>
      </c>
      <c r="B195" t="s">
        <v>131</v>
      </c>
      <c r="C195">
        <v>17</v>
      </c>
      <c r="D195" t="s">
        <v>98</v>
      </c>
      <c r="E195" t="s">
        <v>156</v>
      </c>
      <c r="F195" t="s">
        <v>100</v>
      </c>
      <c r="G195" t="s">
        <v>175</v>
      </c>
      <c r="J195" t="s">
        <v>318</v>
      </c>
      <c r="K195">
        <v>0</v>
      </c>
      <c r="L195">
        <v>0</v>
      </c>
      <c r="M195">
        <v>1</v>
      </c>
      <c r="N195">
        <v>0</v>
      </c>
      <c r="O195">
        <v>0</v>
      </c>
      <c r="P195">
        <v>0</v>
      </c>
      <c r="Q195">
        <v>0</v>
      </c>
      <c r="R195">
        <v>0</v>
      </c>
      <c r="X195" t="s">
        <v>714</v>
      </c>
      <c r="Y195">
        <v>1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G195" t="s">
        <v>124</v>
      </c>
      <c r="AH195" t="s">
        <v>125</v>
      </c>
      <c r="AI195">
        <v>1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R195" t="s">
        <v>127</v>
      </c>
      <c r="AS195" t="e">
        <f ca="1">- Cannot contact public servants _xludf.or Teachers - have to go in person but can _xludf.not go _xludf.for security reasons</f>
        <v>#NAME?</v>
      </c>
      <c r="AT195">
        <v>0</v>
      </c>
      <c r="AU195">
        <v>1</v>
      </c>
      <c r="AV195">
        <v>1</v>
      </c>
      <c r="AW195">
        <v>0</v>
      </c>
      <c r="AX195">
        <v>0</v>
      </c>
      <c r="AY195">
        <v>0</v>
      </c>
      <c r="BA195" t="s">
        <v>106</v>
      </c>
      <c r="BB195" t="e">
        <f ca="1">- Useful but _xludf.not as good as a regular degree</f>
        <v>#NAME?</v>
      </c>
      <c r="BD195" t="s">
        <v>121</v>
      </c>
      <c r="BE195">
        <v>0</v>
      </c>
      <c r="BF195">
        <v>1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 t="s">
        <v>711</v>
      </c>
      <c r="BN195" t="s">
        <v>106</v>
      </c>
      <c r="BQ195" t="e">
        <f ca="1">- _xludf.not available in subjects I want to study</f>
        <v>#NAME?</v>
      </c>
      <c r="BR195">
        <v>1</v>
      </c>
      <c r="BS195">
        <v>0</v>
      </c>
      <c r="BT195">
        <v>0</v>
      </c>
      <c r="BU195">
        <v>0</v>
      </c>
      <c r="BV195">
        <v>0</v>
      </c>
      <c r="BW195">
        <v>0</v>
      </c>
      <c r="BX195" t="s">
        <v>107</v>
      </c>
      <c r="BY195" t="e">
        <f ca="1">- _xludf.not worth the _xludf.time _xludf.or money spent on it - Too Difficult to study alone</f>
        <v>#NAME?</v>
      </c>
      <c r="BZ195">
        <v>0</v>
      </c>
      <c r="CA195">
        <v>1</v>
      </c>
      <c r="CB195">
        <v>0</v>
      </c>
      <c r="CC195">
        <v>0</v>
      </c>
      <c r="CD195">
        <v>1</v>
      </c>
      <c r="CE195" t="e">
        <f ca="1">- Friends</f>
        <v>#NAME?</v>
      </c>
      <c r="CF195">
        <v>1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N195" t="s">
        <v>108</v>
      </c>
      <c r="CO195" t="s">
        <v>109</v>
      </c>
      <c r="CP195" t="s">
        <v>110</v>
      </c>
      <c r="CQ195">
        <v>3228648</v>
      </c>
      <c r="CR195" t="s">
        <v>715</v>
      </c>
      <c r="CS195" t="s">
        <v>716</v>
      </c>
      <c r="CT195">
        <v>194</v>
      </c>
    </row>
    <row r="196" spans="1:98">
      <c r="A196">
        <v>195</v>
      </c>
      <c r="B196" t="s">
        <v>131</v>
      </c>
      <c r="C196">
        <v>18</v>
      </c>
      <c r="D196" t="s">
        <v>148</v>
      </c>
      <c r="E196" t="s">
        <v>174</v>
      </c>
      <c r="F196" t="s">
        <v>136</v>
      </c>
      <c r="G196" t="s">
        <v>175</v>
      </c>
      <c r="J196" t="s">
        <v>180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1</v>
      </c>
      <c r="X196" t="s">
        <v>717</v>
      </c>
      <c r="Y196">
        <v>1</v>
      </c>
      <c r="Z196">
        <v>0</v>
      </c>
      <c r="AA196">
        <v>0</v>
      </c>
      <c r="AB196">
        <v>0</v>
      </c>
      <c r="AC196">
        <v>1</v>
      </c>
      <c r="AD196">
        <v>0</v>
      </c>
      <c r="AE196">
        <v>0</v>
      </c>
      <c r="AG196" t="s">
        <v>124</v>
      </c>
      <c r="AH196" t="s">
        <v>125</v>
      </c>
      <c r="AI196">
        <v>1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R196" t="s">
        <v>106</v>
      </c>
      <c r="AS196" t="e">
        <f ca="1">- Retrieving papers is expensive _xludf.now _xludf.and I Do _xludf.not have the money - Donâ€™t have family in Syria to _xludf.help me</f>
        <v>#NAME?</v>
      </c>
      <c r="AT196">
        <v>0</v>
      </c>
      <c r="AU196">
        <v>0</v>
      </c>
      <c r="AV196">
        <v>0</v>
      </c>
      <c r="AW196">
        <v>1</v>
      </c>
      <c r="AX196">
        <v>1</v>
      </c>
      <c r="AY196">
        <v>0</v>
      </c>
      <c r="BA196" t="s">
        <v>127</v>
      </c>
      <c r="BB196" t="e">
        <f ca="1">- Very Useful _xludf.and provides a job opportunity _xludf.right away.</f>
        <v>#NAME?</v>
      </c>
      <c r="BD196" t="e">
        <f ca="1">- Nursing / medical care</f>
        <v>#NAME?</v>
      </c>
      <c r="BE196">
        <v>0</v>
      </c>
      <c r="BF196">
        <v>0</v>
      </c>
      <c r="BG196">
        <v>0</v>
      </c>
      <c r="BH196">
        <v>0</v>
      </c>
      <c r="BI196">
        <v>1</v>
      </c>
      <c r="BJ196">
        <v>0</v>
      </c>
      <c r="BK196">
        <v>0</v>
      </c>
      <c r="BL196">
        <v>0</v>
      </c>
      <c r="BN196" t="s">
        <v>106</v>
      </c>
      <c r="BQ196" t="e">
        <f ca="1">- Cannot afford the courses - Donâ€™t know how to _xludf.find/enroll in a suitable program</f>
        <v>#NAME?</v>
      </c>
      <c r="BR196">
        <v>0</v>
      </c>
      <c r="BS196">
        <v>0</v>
      </c>
      <c r="BT196">
        <v>0</v>
      </c>
      <c r="BU196">
        <v>1</v>
      </c>
      <c r="BV196">
        <v>1</v>
      </c>
      <c r="BW196">
        <v>0</v>
      </c>
      <c r="BX196" t="s">
        <v>107</v>
      </c>
      <c r="BY196" t="s">
        <v>139</v>
      </c>
      <c r="BZ196">
        <v>1</v>
      </c>
      <c r="CA196">
        <v>0</v>
      </c>
      <c r="CB196">
        <v>0</v>
      </c>
      <c r="CC196">
        <v>0</v>
      </c>
      <c r="CD196">
        <v>1</v>
      </c>
      <c r="CE196" t="e">
        <f ca="1">- Facebook groups/pages  - Teachers</f>
        <v>#NAME?</v>
      </c>
      <c r="CF196">
        <v>0</v>
      </c>
      <c r="CG196">
        <v>0</v>
      </c>
      <c r="CH196">
        <v>1</v>
      </c>
      <c r="CI196">
        <v>0</v>
      </c>
      <c r="CJ196">
        <v>0</v>
      </c>
      <c r="CK196">
        <v>1</v>
      </c>
      <c r="CL196">
        <v>0</v>
      </c>
      <c r="CN196" t="s">
        <v>108</v>
      </c>
      <c r="CO196" t="s">
        <v>109</v>
      </c>
      <c r="CP196" t="s">
        <v>110</v>
      </c>
      <c r="CQ196">
        <v>3228638</v>
      </c>
      <c r="CR196" t="s">
        <v>718</v>
      </c>
      <c r="CS196" t="s">
        <v>719</v>
      </c>
      <c r="CT196">
        <v>195</v>
      </c>
    </row>
    <row r="197" spans="1:98">
      <c r="A197">
        <v>196</v>
      </c>
      <c r="B197" t="s">
        <v>131</v>
      </c>
      <c r="C197">
        <v>19</v>
      </c>
      <c r="D197" t="s">
        <v>148</v>
      </c>
      <c r="E197" t="s">
        <v>211</v>
      </c>
      <c r="F197" t="s">
        <v>100</v>
      </c>
      <c r="G197" t="s">
        <v>101</v>
      </c>
      <c r="H197" t="s">
        <v>102</v>
      </c>
      <c r="U197" t="s">
        <v>121</v>
      </c>
      <c r="W197" t="s">
        <v>720</v>
      </c>
      <c r="AG197" t="s">
        <v>104</v>
      </c>
      <c r="AH197" t="s">
        <v>105</v>
      </c>
      <c r="AI197">
        <v>0</v>
      </c>
      <c r="AJ197">
        <v>1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BA197" t="s">
        <v>127</v>
      </c>
      <c r="BB197" t="e">
        <f ca="1">- Useful but _xludf.not as good as a regular degree</f>
        <v>#NAME?</v>
      </c>
      <c r="BD197" t="e">
        <f ca="1">- Tourism / Restaurant _xludf.and hotel Management - Nursing / medical care</f>
        <v>#NAME?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</v>
      </c>
      <c r="BK197">
        <v>0</v>
      </c>
      <c r="BL197">
        <v>0</v>
      </c>
      <c r="BN197" t="s">
        <v>127</v>
      </c>
      <c r="BO197" t="s">
        <v>398</v>
      </c>
      <c r="BX197" t="s">
        <v>107</v>
      </c>
      <c r="BY197" t="e">
        <f ca="1">- Very Useful, as good as a regular degree - Useful but _xludf.not as good as going to university</f>
        <v>#NAME?</v>
      </c>
      <c r="BZ197">
        <v>1</v>
      </c>
      <c r="CA197">
        <v>0</v>
      </c>
      <c r="CB197">
        <v>1</v>
      </c>
      <c r="CC197">
        <v>0</v>
      </c>
      <c r="CD197">
        <v>0</v>
      </c>
      <c r="CE197" t="e">
        <f ca="1">- DUBARAH - Friends</f>
        <v>#NAME?</v>
      </c>
      <c r="CF197">
        <v>1</v>
      </c>
      <c r="CG197">
        <v>1</v>
      </c>
      <c r="CH197">
        <v>0</v>
      </c>
      <c r="CI197">
        <v>0</v>
      </c>
      <c r="CJ197">
        <v>0</v>
      </c>
      <c r="CK197">
        <v>0</v>
      </c>
      <c r="CL197">
        <v>0</v>
      </c>
      <c r="CN197" t="s">
        <v>108</v>
      </c>
      <c r="CO197" t="s">
        <v>109</v>
      </c>
      <c r="CP197" t="s">
        <v>110</v>
      </c>
      <c r="CQ197">
        <v>3228616</v>
      </c>
      <c r="CR197" t="s">
        <v>721</v>
      </c>
      <c r="CS197" t="s">
        <v>722</v>
      </c>
      <c r="CT197">
        <v>196</v>
      </c>
    </row>
    <row r="198" spans="1:98">
      <c r="A198">
        <v>197</v>
      </c>
      <c r="B198" t="s">
        <v>131</v>
      </c>
      <c r="C198">
        <v>23</v>
      </c>
      <c r="D198" t="s">
        <v>148</v>
      </c>
      <c r="E198" t="s">
        <v>227</v>
      </c>
      <c r="F198" t="s">
        <v>100</v>
      </c>
      <c r="G198" t="s">
        <v>101</v>
      </c>
      <c r="H198" t="s">
        <v>102</v>
      </c>
      <c r="U198" t="s">
        <v>162</v>
      </c>
      <c r="AG198" t="s">
        <v>104</v>
      </c>
      <c r="AH198" t="s">
        <v>105</v>
      </c>
      <c r="AI198">
        <v>0</v>
      </c>
      <c r="AJ198">
        <v>1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BA198" t="s">
        <v>127</v>
      </c>
      <c r="BB198" t="e">
        <f ca="1">- Useful but _xludf.not as good as a regular degree</f>
        <v>#NAME?</v>
      </c>
      <c r="BD198" t="e">
        <f ca="1">- Tourism / Restaurant _xludf.and hotel Management - Nursing / medical care</f>
        <v>#NAME?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</v>
      </c>
      <c r="BK198">
        <v>0</v>
      </c>
      <c r="BL198">
        <v>0</v>
      </c>
      <c r="BN198" t="s">
        <v>106</v>
      </c>
      <c r="BQ198" t="e">
        <f ca="1">- Do _xludf.not _xludf.count towards a recognized qualification - _xludf.not available in _xludf.Arabic</f>
        <v>#NAME?</v>
      </c>
      <c r="BR198">
        <v>0</v>
      </c>
      <c r="BS198">
        <v>1</v>
      </c>
      <c r="BT198">
        <v>0</v>
      </c>
      <c r="BU198">
        <v>0</v>
      </c>
      <c r="BV198">
        <v>0</v>
      </c>
      <c r="BW198">
        <v>1</v>
      </c>
      <c r="BX198" t="s">
        <v>107</v>
      </c>
      <c r="BY198" t="e">
        <f ca="1">- _xludf.not worth the _xludf.time _xludf.or money spent on it - Difficult to access</f>
        <v>#NAME?</v>
      </c>
      <c r="BZ198">
        <v>0</v>
      </c>
      <c r="CA198">
        <v>1</v>
      </c>
      <c r="CB198">
        <v>0</v>
      </c>
      <c r="CC198">
        <v>1</v>
      </c>
      <c r="CD198">
        <v>0</v>
      </c>
      <c r="CE198" t="e">
        <f ca="1">- Facebook groups/pages  - Twitter</f>
        <v>#NAME?</v>
      </c>
      <c r="CF198">
        <v>0</v>
      </c>
      <c r="CG198">
        <v>0</v>
      </c>
      <c r="CH198">
        <v>0</v>
      </c>
      <c r="CI198">
        <v>0</v>
      </c>
      <c r="CJ198">
        <v>1</v>
      </c>
      <c r="CK198">
        <v>1</v>
      </c>
      <c r="CL198">
        <v>0</v>
      </c>
      <c r="CN198" t="s">
        <v>108</v>
      </c>
      <c r="CO198" t="s">
        <v>109</v>
      </c>
      <c r="CP198" t="s">
        <v>110</v>
      </c>
      <c r="CQ198">
        <v>3228611</v>
      </c>
      <c r="CR198" t="s">
        <v>723</v>
      </c>
      <c r="CS198" t="s">
        <v>724</v>
      </c>
      <c r="CT198">
        <v>197</v>
      </c>
    </row>
    <row r="199" spans="1:98">
      <c r="A199">
        <v>198</v>
      </c>
      <c r="B199" t="s">
        <v>97</v>
      </c>
      <c r="C199">
        <v>23</v>
      </c>
      <c r="D199" t="s">
        <v>98</v>
      </c>
      <c r="E199" t="s">
        <v>285</v>
      </c>
      <c r="F199" t="s">
        <v>644</v>
      </c>
      <c r="G199" t="s">
        <v>113</v>
      </c>
      <c r="J199" t="s">
        <v>234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1</v>
      </c>
      <c r="Q199">
        <v>1</v>
      </c>
      <c r="R199">
        <v>0</v>
      </c>
      <c r="X199" t="s">
        <v>115</v>
      </c>
      <c r="Y199">
        <v>0</v>
      </c>
      <c r="Z199">
        <v>0</v>
      </c>
      <c r="AA199">
        <v>0</v>
      </c>
      <c r="AB199">
        <v>1</v>
      </c>
      <c r="AC199">
        <v>0</v>
      </c>
      <c r="AD199">
        <v>0</v>
      </c>
      <c r="AE199">
        <v>0</v>
      </c>
      <c r="AG199" t="s">
        <v>124</v>
      </c>
      <c r="AH199" t="s">
        <v>105</v>
      </c>
      <c r="AI199">
        <v>0</v>
      </c>
      <c r="AJ199">
        <v>1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BA199" t="s">
        <v>106</v>
      </c>
      <c r="BB199" t="e">
        <f ca="1">- _xludf.not Useful</f>
        <v>#NAME?</v>
      </c>
      <c r="BD199" t="e">
        <f ca="1">- I am _xludf.not interested in vocational education</f>
        <v>#NAME?</v>
      </c>
      <c r="BE199">
        <v>1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N199" t="s">
        <v>127</v>
      </c>
      <c r="BO199" t="s">
        <v>388</v>
      </c>
      <c r="BX199" t="s">
        <v>107</v>
      </c>
      <c r="BY199" t="e">
        <f ca="1">- Useful but _xludf.not as good as going to university</f>
        <v>#NAME?</v>
      </c>
      <c r="BZ199">
        <v>1</v>
      </c>
      <c r="CA199">
        <v>0</v>
      </c>
      <c r="CB199">
        <v>0</v>
      </c>
      <c r="CC199">
        <v>0</v>
      </c>
      <c r="CD199">
        <v>0</v>
      </c>
      <c r="CE199" t="e">
        <f ca="1">- Friends</f>
        <v>#NAME?</v>
      </c>
      <c r="CF199">
        <v>1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N199" t="s">
        <v>108</v>
      </c>
      <c r="CO199" t="s">
        <v>109</v>
      </c>
      <c r="CP199" t="s">
        <v>110</v>
      </c>
      <c r="CQ199">
        <v>3163659</v>
      </c>
      <c r="CR199" t="s">
        <v>725</v>
      </c>
      <c r="CS199" t="s">
        <v>726</v>
      </c>
      <c r="CT199">
        <v>198</v>
      </c>
    </row>
    <row r="200" spans="1:98">
      <c r="A200">
        <v>199</v>
      </c>
      <c r="B200" t="s">
        <v>97</v>
      </c>
      <c r="C200">
        <v>20</v>
      </c>
      <c r="D200" t="s">
        <v>148</v>
      </c>
      <c r="E200" t="s">
        <v>99</v>
      </c>
      <c r="F200" t="s">
        <v>100</v>
      </c>
      <c r="G200" t="s">
        <v>101</v>
      </c>
      <c r="H200" t="s">
        <v>394</v>
      </c>
      <c r="U200" t="s">
        <v>162</v>
      </c>
      <c r="AG200" t="s">
        <v>116</v>
      </c>
      <c r="AH200" t="s">
        <v>105</v>
      </c>
      <c r="AI200">
        <v>0</v>
      </c>
      <c r="AJ200">
        <v>1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BA200" t="s">
        <v>106</v>
      </c>
      <c r="BB200" t="e">
        <f ca="1">- Useful but _xludf.not as good as a regular degree</f>
        <v>#NAME?</v>
      </c>
      <c r="BD200" t="e">
        <f ca="1">- I am _xludf.not interested in vocational education</f>
        <v>#NAME?</v>
      </c>
      <c r="BE200">
        <v>1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N200" t="s">
        <v>127</v>
      </c>
      <c r="BO200" t="s">
        <v>388</v>
      </c>
      <c r="BX200" t="s">
        <v>310</v>
      </c>
      <c r="BY200" t="e">
        <f ca="1">- Useful but _xludf.not as good as going to university</f>
        <v>#NAME?</v>
      </c>
      <c r="BZ200">
        <v>1</v>
      </c>
      <c r="CA200">
        <v>0</v>
      </c>
      <c r="CB200">
        <v>0</v>
      </c>
      <c r="CC200">
        <v>0</v>
      </c>
      <c r="CD200">
        <v>0</v>
      </c>
      <c r="CE200" t="e">
        <f ca="1">- Facebook groups/pages DUBARAH</f>
        <v>#NAME?</v>
      </c>
      <c r="CF200">
        <v>0</v>
      </c>
      <c r="CG200">
        <v>1</v>
      </c>
      <c r="CH200">
        <v>0</v>
      </c>
      <c r="CI200">
        <v>0</v>
      </c>
      <c r="CJ200">
        <v>0</v>
      </c>
      <c r="CK200">
        <v>1</v>
      </c>
      <c r="CL200">
        <v>0</v>
      </c>
      <c r="CN200" t="s">
        <v>108</v>
      </c>
      <c r="CO200" t="s">
        <v>109</v>
      </c>
      <c r="CP200" t="s">
        <v>110</v>
      </c>
      <c r="CQ200">
        <v>3163652</v>
      </c>
      <c r="CR200" t="s">
        <v>727</v>
      </c>
      <c r="CS200" t="s">
        <v>728</v>
      </c>
      <c r="CT200">
        <v>199</v>
      </c>
    </row>
    <row r="201" spans="1:98">
      <c r="A201">
        <v>200</v>
      </c>
      <c r="B201" t="s">
        <v>135</v>
      </c>
      <c r="C201">
        <v>23</v>
      </c>
      <c r="D201" t="s">
        <v>98</v>
      </c>
      <c r="E201" t="s">
        <v>99</v>
      </c>
      <c r="F201" t="s">
        <v>136</v>
      </c>
      <c r="G201" t="s">
        <v>113</v>
      </c>
      <c r="J201" t="s">
        <v>318</v>
      </c>
      <c r="K201">
        <v>0</v>
      </c>
      <c r="L201">
        <v>0</v>
      </c>
      <c r="M201">
        <v>1</v>
      </c>
      <c r="N201">
        <v>0</v>
      </c>
      <c r="O201">
        <v>0</v>
      </c>
      <c r="P201">
        <v>0</v>
      </c>
      <c r="Q201">
        <v>0</v>
      </c>
      <c r="R201">
        <v>0</v>
      </c>
      <c r="X201" t="s">
        <v>115</v>
      </c>
      <c r="Y201">
        <v>0</v>
      </c>
      <c r="Z201">
        <v>0</v>
      </c>
      <c r="AA201">
        <v>0</v>
      </c>
      <c r="AB201">
        <v>1</v>
      </c>
      <c r="AC201">
        <v>0</v>
      </c>
      <c r="AD201">
        <v>0</v>
      </c>
      <c r="AE201">
        <v>0</v>
      </c>
      <c r="AG201" t="s">
        <v>124</v>
      </c>
      <c r="AH201" t="s">
        <v>105</v>
      </c>
      <c r="AI201">
        <v>0</v>
      </c>
      <c r="AJ201">
        <v>1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BA201" t="s">
        <v>106</v>
      </c>
      <c r="BB201" t="e">
        <f ca="1">- Very Useful _xludf.and provides a job opportunity _xludf.right away.</f>
        <v>#NAME?</v>
      </c>
      <c r="BD201" t="s">
        <v>121</v>
      </c>
      <c r="BE201">
        <v>0</v>
      </c>
      <c r="BF201">
        <v>1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 t="s">
        <v>325</v>
      </c>
      <c r="BN201" t="s">
        <v>106</v>
      </c>
      <c r="BQ201" t="e">
        <f ca="1">- _xludf.not available in subjects I want to study</f>
        <v>#NAME?</v>
      </c>
      <c r="BR201">
        <v>1</v>
      </c>
      <c r="BS201">
        <v>0</v>
      </c>
      <c r="BT201">
        <v>0</v>
      </c>
      <c r="BU201">
        <v>0</v>
      </c>
      <c r="BV201">
        <v>0</v>
      </c>
      <c r="BW201">
        <v>0</v>
      </c>
      <c r="BX201" t="s">
        <v>107</v>
      </c>
      <c r="BY201" t="s">
        <v>139</v>
      </c>
      <c r="BZ201">
        <v>1</v>
      </c>
      <c r="CA201">
        <v>0</v>
      </c>
      <c r="CB201">
        <v>0</v>
      </c>
      <c r="CC201">
        <v>0</v>
      </c>
      <c r="CD201">
        <v>1</v>
      </c>
      <c r="CE201" t="e">
        <f ca="1">- Facebook groups/pages  - Friends</f>
        <v>#NAME?</v>
      </c>
      <c r="CF201">
        <v>1</v>
      </c>
      <c r="CG201">
        <v>0</v>
      </c>
      <c r="CH201">
        <v>0</v>
      </c>
      <c r="CI201">
        <v>0</v>
      </c>
      <c r="CJ201">
        <v>0</v>
      </c>
      <c r="CK201">
        <v>1</v>
      </c>
      <c r="CL201">
        <v>0</v>
      </c>
      <c r="CN201" t="s">
        <v>108</v>
      </c>
      <c r="CO201" t="s">
        <v>109</v>
      </c>
      <c r="CP201" t="s">
        <v>110</v>
      </c>
      <c r="CQ201">
        <v>3329788</v>
      </c>
      <c r="CR201" t="s">
        <v>729</v>
      </c>
      <c r="CS201" t="s">
        <v>730</v>
      </c>
      <c r="CT201">
        <v>200</v>
      </c>
    </row>
    <row r="202" spans="1:98">
      <c r="A202">
        <v>201</v>
      </c>
      <c r="B202" t="s">
        <v>135</v>
      </c>
      <c r="C202">
        <v>18</v>
      </c>
      <c r="D202" t="s">
        <v>148</v>
      </c>
      <c r="E202" t="s">
        <v>99</v>
      </c>
      <c r="F202" t="s">
        <v>136</v>
      </c>
      <c r="G202" t="s">
        <v>113</v>
      </c>
      <c r="J202" t="s">
        <v>569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1</v>
      </c>
      <c r="Q202">
        <v>0</v>
      </c>
      <c r="R202">
        <v>1</v>
      </c>
      <c r="X202" t="s">
        <v>405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1</v>
      </c>
      <c r="AE202">
        <v>0</v>
      </c>
      <c r="AG202" t="s">
        <v>124</v>
      </c>
      <c r="AH202" t="s">
        <v>121</v>
      </c>
      <c r="AI202">
        <v>0</v>
      </c>
      <c r="AJ202">
        <v>0</v>
      </c>
      <c r="AK202">
        <v>1</v>
      </c>
      <c r="AL202">
        <v>0</v>
      </c>
      <c r="AM202">
        <v>0</v>
      </c>
      <c r="AN202">
        <v>0</v>
      </c>
      <c r="AO202">
        <v>0</v>
      </c>
      <c r="AP202">
        <v>0</v>
      </c>
      <c r="AQ202" t="s">
        <v>287</v>
      </c>
      <c r="BA202" t="s">
        <v>106</v>
      </c>
      <c r="BB202" t="e">
        <f ca="1">- Useful but _xludf.not as good as a regular degree</f>
        <v>#NAME?</v>
      </c>
      <c r="BD202" t="e">
        <f ca="1">- Nursing / medical care</f>
        <v>#NAME?</v>
      </c>
      <c r="BE202">
        <v>0</v>
      </c>
      <c r="BF202">
        <v>0</v>
      </c>
      <c r="BG202">
        <v>0</v>
      </c>
      <c r="BH202">
        <v>0</v>
      </c>
      <c r="BI202">
        <v>1</v>
      </c>
      <c r="BJ202">
        <v>0</v>
      </c>
      <c r="BK202">
        <v>0</v>
      </c>
      <c r="BL202">
        <v>0</v>
      </c>
      <c r="BN202" t="s">
        <v>127</v>
      </c>
      <c r="BO202" t="s">
        <v>398</v>
      </c>
      <c r="BX202" t="s">
        <v>310</v>
      </c>
      <c r="BY202" t="e">
        <f ca="1">- Useful but _xludf.not as good as going to university</f>
        <v>#NAME?</v>
      </c>
      <c r="BZ202">
        <v>1</v>
      </c>
      <c r="CA202">
        <v>0</v>
      </c>
      <c r="CB202">
        <v>0</v>
      </c>
      <c r="CC202">
        <v>0</v>
      </c>
      <c r="CD202">
        <v>0</v>
      </c>
      <c r="CE202" t="e">
        <f ca="1">- Friends - Teachers</f>
        <v>#NAME?</v>
      </c>
      <c r="CF202">
        <v>1</v>
      </c>
      <c r="CG202">
        <v>0</v>
      </c>
      <c r="CH202">
        <v>1</v>
      </c>
      <c r="CI202">
        <v>0</v>
      </c>
      <c r="CJ202">
        <v>0</v>
      </c>
      <c r="CK202">
        <v>0</v>
      </c>
      <c r="CL202">
        <v>0</v>
      </c>
      <c r="CN202" t="s">
        <v>108</v>
      </c>
      <c r="CO202" t="s">
        <v>109</v>
      </c>
      <c r="CP202" t="s">
        <v>110</v>
      </c>
      <c r="CQ202">
        <v>3329771</v>
      </c>
      <c r="CR202" t="s">
        <v>731</v>
      </c>
      <c r="CS202" t="s">
        <v>732</v>
      </c>
      <c r="CT202">
        <v>201</v>
      </c>
    </row>
    <row r="203" spans="1:98">
      <c r="A203">
        <v>202</v>
      </c>
      <c r="B203" t="s">
        <v>135</v>
      </c>
      <c r="C203">
        <v>18</v>
      </c>
      <c r="D203" t="s">
        <v>98</v>
      </c>
      <c r="E203" t="s">
        <v>99</v>
      </c>
      <c r="F203" t="s">
        <v>120</v>
      </c>
      <c r="G203" t="s">
        <v>113</v>
      </c>
      <c r="J203" t="s">
        <v>103</v>
      </c>
      <c r="K203">
        <v>0</v>
      </c>
      <c r="L203">
        <v>0</v>
      </c>
      <c r="M203">
        <v>0</v>
      </c>
      <c r="N203">
        <v>1</v>
      </c>
      <c r="O203">
        <v>0</v>
      </c>
      <c r="P203">
        <v>0</v>
      </c>
      <c r="Q203">
        <v>0</v>
      </c>
      <c r="R203">
        <v>0</v>
      </c>
      <c r="X203" t="s">
        <v>123</v>
      </c>
      <c r="Y203">
        <v>0</v>
      </c>
      <c r="Z203">
        <v>1</v>
      </c>
      <c r="AA203">
        <v>0</v>
      </c>
      <c r="AB203">
        <v>1</v>
      </c>
      <c r="AC203">
        <v>0</v>
      </c>
      <c r="AD203">
        <v>0</v>
      </c>
      <c r="AE203">
        <v>0</v>
      </c>
      <c r="AG203" t="s">
        <v>124</v>
      </c>
      <c r="AH203" t="s">
        <v>125</v>
      </c>
      <c r="AI203">
        <v>1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R203" t="s">
        <v>127</v>
      </c>
      <c r="AS203" t="e">
        <f ca="1">- Donâ€™t have family in Syria to _xludf.help me</f>
        <v>#NAME?</v>
      </c>
      <c r="AT203">
        <v>0</v>
      </c>
      <c r="AU203">
        <v>0</v>
      </c>
      <c r="AV203">
        <v>0</v>
      </c>
      <c r="AW203">
        <v>1</v>
      </c>
      <c r="AX203">
        <v>0</v>
      </c>
      <c r="AY203">
        <v>0</v>
      </c>
      <c r="BA203" t="s">
        <v>106</v>
      </c>
      <c r="BB203" t="e">
        <f ca="1">- Very Useful _xludf.and provides a job opportunity _xludf.right away.</f>
        <v>#NAME?</v>
      </c>
      <c r="BD203" t="e">
        <f ca="1">- Tourism / Restaurant _xludf.and hotel Management</f>
        <v>#NAME?</v>
      </c>
      <c r="BE203">
        <v>0</v>
      </c>
      <c r="BF203">
        <v>0</v>
      </c>
      <c r="BG203">
        <v>0</v>
      </c>
      <c r="BH203">
        <v>1</v>
      </c>
      <c r="BI203">
        <v>0</v>
      </c>
      <c r="BJ203">
        <v>0</v>
      </c>
      <c r="BK203">
        <v>0</v>
      </c>
      <c r="BL203">
        <v>0</v>
      </c>
      <c r="BN203" t="s">
        <v>106</v>
      </c>
      <c r="BQ203" t="e">
        <f ca="1">- Donâ€™t know how to _xludf.find/enroll in a suitable program</f>
        <v>#NAME?</v>
      </c>
      <c r="BR203">
        <v>0</v>
      </c>
      <c r="BS203">
        <v>0</v>
      </c>
      <c r="BT203">
        <v>0</v>
      </c>
      <c r="BU203">
        <v>1</v>
      </c>
      <c r="BV203">
        <v>0</v>
      </c>
      <c r="BW203">
        <v>0</v>
      </c>
      <c r="BX203" t="s">
        <v>107</v>
      </c>
      <c r="BY203" t="e">
        <f ca="1">- Useful but _xludf.not as good as going to university</f>
        <v>#NAME?</v>
      </c>
      <c r="BZ203">
        <v>1</v>
      </c>
      <c r="CA203">
        <v>0</v>
      </c>
      <c r="CB203">
        <v>0</v>
      </c>
      <c r="CC203">
        <v>0</v>
      </c>
      <c r="CD203">
        <v>0</v>
      </c>
      <c r="CE203" t="e">
        <f ca="1">- Facebook groups/pages</f>
        <v>#NAME?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1</v>
      </c>
      <c r="CL203">
        <v>0</v>
      </c>
      <c r="CN203" t="s">
        <v>108</v>
      </c>
      <c r="CO203" t="s">
        <v>109</v>
      </c>
      <c r="CP203" t="s">
        <v>110</v>
      </c>
      <c r="CQ203">
        <v>3329711</v>
      </c>
      <c r="CR203" t="s">
        <v>733</v>
      </c>
      <c r="CS203" t="s">
        <v>734</v>
      </c>
      <c r="CT203">
        <v>202</v>
      </c>
    </row>
    <row r="204" spans="1:98">
      <c r="A204">
        <v>203</v>
      </c>
      <c r="B204" t="s">
        <v>135</v>
      </c>
      <c r="C204">
        <v>17</v>
      </c>
      <c r="D204" t="s">
        <v>98</v>
      </c>
      <c r="E204" t="s">
        <v>99</v>
      </c>
      <c r="F204" t="s">
        <v>120</v>
      </c>
      <c r="G204" t="s">
        <v>113</v>
      </c>
      <c r="J204" t="s">
        <v>114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1</v>
      </c>
      <c r="Q204">
        <v>0</v>
      </c>
      <c r="R204">
        <v>0</v>
      </c>
      <c r="X204" t="s">
        <v>368</v>
      </c>
      <c r="Y204">
        <v>0</v>
      </c>
      <c r="Z204">
        <v>1</v>
      </c>
      <c r="AA204">
        <v>0</v>
      </c>
      <c r="AB204">
        <v>0</v>
      </c>
      <c r="AC204">
        <v>0</v>
      </c>
      <c r="AD204">
        <v>0</v>
      </c>
      <c r="AE204">
        <v>0</v>
      </c>
      <c r="AG204" t="s">
        <v>124</v>
      </c>
      <c r="AH204" t="s">
        <v>125</v>
      </c>
      <c r="AI204">
        <v>1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R204" t="s">
        <v>127</v>
      </c>
      <c r="AS204" t="e">
        <f ca="1">- Donâ€™t have family in Syria to _xludf.help me</f>
        <v>#NAME?</v>
      </c>
      <c r="AT204">
        <v>0</v>
      </c>
      <c r="AU204">
        <v>0</v>
      </c>
      <c r="AV204">
        <v>0</v>
      </c>
      <c r="AW204">
        <v>1</v>
      </c>
      <c r="AX204">
        <v>0</v>
      </c>
      <c r="AY204">
        <v>0</v>
      </c>
      <c r="BA204" t="s">
        <v>106</v>
      </c>
      <c r="BB204" t="e">
        <f ca="1">- _xludf.not Useful</f>
        <v>#NAME?</v>
      </c>
      <c r="BD204" t="e">
        <f ca="1">- I am _xludf.not interested in vocational education</f>
        <v>#NAME?</v>
      </c>
      <c r="BE204">
        <v>1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N204" t="s">
        <v>106</v>
      </c>
      <c r="BQ204" t="e">
        <f ca="1">- No internet connection / computer</f>
        <v>#NAME?</v>
      </c>
      <c r="BR204">
        <v>0</v>
      </c>
      <c r="BS204">
        <v>0</v>
      </c>
      <c r="BT204">
        <v>1</v>
      </c>
      <c r="BU204">
        <v>0</v>
      </c>
      <c r="BV204">
        <v>0</v>
      </c>
      <c r="BW204">
        <v>0</v>
      </c>
      <c r="BX204" t="s">
        <v>107</v>
      </c>
      <c r="BY204" t="e">
        <f ca="1">- Useful but _xludf.not as good as going to university</f>
        <v>#NAME?</v>
      </c>
      <c r="BZ204">
        <v>1</v>
      </c>
      <c r="CA204">
        <v>0</v>
      </c>
      <c r="CB204">
        <v>0</v>
      </c>
      <c r="CC204">
        <v>0</v>
      </c>
      <c r="CD204">
        <v>0</v>
      </c>
      <c r="CE204" t="e">
        <f ca="1">- Facebook groups/pages  - Teachers</f>
        <v>#NAME?</v>
      </c>
      <c r="CF204">
        <v>0</v>
      </c>
      <c r="CG204">
        <v>0</v>
      </c>
      <c r="CH204">
        <v>1</v>
      </c>
      <c r="CI204">
        <v>0</v>
      </c>
      <c r="CJ204">
        <v>0</v>
      </c>
      <c r="CK204">
        <v>1</v>
      </c>
      <c r="CL204">
        <v>0</v>
      </c>
      <c r="CN204" t="s">
        <v>108</v>
      </c>
      <c r="CO204" t="s">
        <v>109</v>
      </c>
      <c r="CP204" t="s">
        <v>110</v>
      </c>
      <c r="CQ204">
        <v>3329636</v>
      </c>
      <c r="CR204" t="s">
        <v>735</v>
      </c>
      <c r="CS204" t="s">
        <v>736</v>
      </c>
      <c r="CT204">
        <v>203</v>
      </c>
    </row>
    <row r="205" spans="1:98">
      <c r="A205">
        <v>204</v>
      </c>
      <c r="B205" t="s">
        <v>135</v>
      </c>
      <c r="C205">
        <v>24</v>
      </c>
      <c r="D205" t="s">
        <v>98</v>
      </c>
      <c r="E205" t="s">
        <v>227</v>
      </c>
      <c r="F205" t="s">
        <v>149</v>
      </c>
      <c r="G205" t="s">
        <v>113</v>
      </c>
      <c r="J205" t="s">
        <v>103</v>
      </c>
      <c r="K205">
        <v>0</v>
      </c>
      <c r="L205">
        <v>0</v>
      </c>
      <c r="M205">
        <v>0</v>
      </c>
      <c r="N205">
        <v>1</v>
      </c>
      <c r="O205">
        <v>0</v>
      </c>
      <c r="P205">
        <v>0</v>
      </c>
      <c r="Q205">
        <v>0</v>
      </c>
      <c r="R205">
        <v>0</v>
      </c>
      <c r="X205" t="s">
        <v>138</v>
      </c>
      <c r="Y205">
        <v>0</v>
      </c>
      <c r="Z205">
        <v>0</v>
      </c>
      <c r="AA205">
        <v>0</v>
      </c>
      <c r="AB205">
        <v>1</v>
      </c>
      <c r="AC205">
        <v>0</v>
      </c>
      <c r="AD205">
        <v>1</v>
      </c>
      <c r="AE205">
        <v>0</v>
      </c>
      <c r="AG205" t="s">
        <v>124</v>
      </c>
      <c r="AH205" t="s">
        <v>125</v>
      </c>
      <c r="AI205">
        <v>1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R205" t="s">
        <v>106</v>
      </c>
      <c r="AS205" t="e">
        <f ca="1">- have to go in person but can _xludf.not go _xludf.for security reasons</f>
        <v>#NAME?</v>
      </c>
      <c r="AT205">
        <v>0</v>
      </c>
      <c r="AU205">
        <v>1</v>
      </c>
      <c r="AV205">
        <v>0</v>
      </c>
      <c r="AW205">
        <v>0</v>
      </c>
      <c r="AX205">
        <v>0</v>
      </c>
      <c r="AY205">
        <v>0</v>
      </c>
      <c r="BA205" t="s">
        <v>106</v>
      </c>
      <c r="BB205" t="e">
        <f ca="1">- Useful but _xludf.not as good as a regular degree</f>
        <v>#NAME?</v>
      </c>
      <c r="BD205" t="e">
        <f ca="1">- Project Management / Accountancy</f>
        <v>#NAME?</v>
      </c>
      <c r="BE205">
        <v>0</v>
      </c>
      <c r="BF205">
        <v>0</v>
      </c>
      <c r="BG205">
        <v>1</v>
      </c>
      <c r="BH205">
        <v>0</v>
      </c>
      <c r="BI205">
        <v>0</v>
      </c>
      <c r="BJ205">
        <v>0</v>
      </c>
      <c r="BK205">
        <v>0</v>
      </c>
      <c r="BL205">
        <v>0</v>
      </c>
      <c r="BN205" t="s">
        <v>106</v>
      </c>
      <c r="BQ205" t="e">
        <f ca="1">- No internet connection / computer</f>
        <v>#NAME?</v>
      </c>
      <c r="BR205">
        <v>0</v>
      </c>
      <c r="BS205">
        <v>0</v>
      </c>
      <c r="BT205">
        <v>1</v>
      </c>
      <c r="BU205">
        <v>0</v>
      </c>
      <c r="BV205">
        <v>0</v>
      </c>
      <c r="BW205">
        <v>0</v>
      </c>
      <c r="BX205" t="s">
        <v>107</v>
      </c>
      <c r="BY205" t="e">
        <f ca="1">- Useful but _xludf.not as good as going to university</f>
        <v>#NAME?</v>
      </c>
      <c r="BZ205">
        <v>1</v>
      </c>
      <c r="CA205">
        <v>0</v>
      </c>
      <c r="CB205">
        <v>0</v>
      </c>
      <c r="CC205">
        <v>0</v>
      </c>
      <c r="CD205">
        <v>0</v>
      </c>
      <c r="CE205" t="e">
        <f ca="1">- Teachers</f>
        <v>#NAME?</v>
      </c>
      <c r="CF205">
        <v>0</v>
      </c>
      <c r="CG205">
        <v>0</v>
      </c>
      <c r="CH205">
        <v>1</v>
      </c>
      <c r="CI205">
        <v>0</v>
      </c>
      <c r="CJ205">
        <v>0</v>
      </c>
      <c r="CK205">
        <v>0</v>
      </c>
      <c r="CL205">
        <v>0</v>
      </c>
      <c r="CN205" t="s">
        <v>108</v>
      </c>
      <c r="CO205" t="s">
        <v>109</v>
      </c>
      <c r="CP205" t="s">
        <v>110</v>
      </c>
      <c r="CQ205">
        <v>3329627</v>
      </c>
      <c r="CR205" t="s">
        <v>737</v>
      </c>
      <c r="CS205" t="s">
        <v>738</v>
      </c>
      <c r="CT205">
        <v>204</v>
      </c>
    </row>
    <row r="206" spans="1:98">
      <c r="A206">
        <v>205</v>
      </c>
      <c r="B206" t="s">
        <v>135</v>
      </c>
      <c r="C206">
        <v>27</v>
      </c>
      <c r="D206" t="s">
        <v>98</v>
      </c>
      <c r="E206" t="s">
        <v>99</v>
      </c>
      <c r="F206" t="s">
        <v>344</v>
      </c>
      <c r="G206" t="s">
        <v>113</v>
      </c>
      <c r="J206" t="s">
        <v>114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1</v>
      </c>
      <c r="Q206">
        <v>0</v>
      </c>
      <c r="R206">
        <v>0</v>
      </c>
      <c r="X206" t="s">
        <v>739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G206" t="s">
        <v>124</v>
      </c>
      <c r="AH206" t="s">
        <v>349</v>
      </c>
      <c r="AI206">
        <v>0</v>
      </c>
      <c r="AJ206">
        <v>1</v>
      </c>
      <c r="AK206">
        <v>0</v>
      </c>
      <c r="AL206">
        <v>0</v>
      </c>
      <c r="AM206">
        <v>0</v>
      </c>
      <c r="AN206">
        <v>0</v>
      </c>
      <c r="AO206">
        <v>1</v>
      </c>
      <c r="AP206">
        <v>0</v>
      </c>
      <c r="BA206" t="s">
        <v>106</v>
      </c>
      <c r="BB206" t="e">
        <f ca="1">- _xludf.not Useful</f>
        <v>#NAME?</v>
      </c>
      <c r="BD206" t="e">
        <f ca="1">- I am _xludf.not interested in vocational education</f>
        <v>#NAME?</v>
      </c>
      <c r="BE206">
        <v>1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N206" t="s">
        <v>106</v>
      </c>
      <c r="BQ206" t="e">
        <f ca="1">- Do _xludf.not _xludf.count towards a recognized qualification</f>
        <v>#NAME?</v>
      </c>
      <c r="BR206">
        <v>0</v>
      </c>
      <c r="BS206">
        <v>1</v>
      </c>
      <c r="BT206">
        <v>0</v>
      </c>
      <c r="BU206">
        <v>0</v>
      </c>
      <c r="BV206">
        <v>0</v>
      </c>
      <c r="BW206">
        <v>0</v>
      </c>
      <c r="BX206" t="s">
        <v>107</v>
      </c>
      <c r="BY206" t="e">
        <f ca="1">- Difficult to access</f>
        <v>#NAME?</v>
      </c>
      <c r="BZ206">
        <v>0</v>
      </c>
      <c r="CA206">
        <v>0</v>
      </c>
      <c r="CB206">
        <v>0</v>
      </c>
      <c r="CC206">
        <v>1</v>
      </c>
      <c r="CD206">
        <v>0</v>
      </c>
      <c r="CE206" t="e">
        <f ca="1">- DUBARAH</f>
        <v>#NAME?</v>
      </c>
      <c r="CF206">
        <v>0</v>
      </c>
      <c r="CG206">
        <v>1</v>
      </c>
      <c r="CH206">
        <v>0</v>
      </c>
      <c r="CI206">
        <v>0</v>
      </c>
      <c r="CJ206">
        <v>0</v>
      </c>
      <c r="CK206">
        <v>0</v>
      </c>
      <c r="CL206">
        <v>0</v>
      </c>
      <c r="CN206" t="s">
        <v>108</v>
      </c>
      <c r="CO206" t="s">
        <v>109</v>
      </c>
      <c r="CP206" t="s">
        <v>110</v>
      </c>
      <c r="CQ206">
        <v>3329598</v>
      </c>
      <c r="CR206" t="s">
        <v>740</v>
      </c>
      <c r="CS206" t="s">
        <v>741</v>
      </c>
      <c r="CT206">
        <v>205</v>
      </c>
    </row>
    <row r="207" spans="1:98">
      <c r="A207">
        <v>206</v>
      </c>
      <c r="B207" t="s">
        <v>135</v>
      </c>
      <c r="C207">
        <v>23</v>
      </c>
      <c r="D207" t="s">
        <v>98</v>
      </c>
      <c r="E207" t="s">
        <v>99</v>
      </c>
      <c r="F207" t="s">
        <v>644</v>
      </c>
      <c r="G207" t="s">
        <v>113</v>
      </c>
      <c r="J207" t="s">
        <v>742</v>
      </c>
      <c r="K207">
        <v>0</v>
      </c>
      <c r="L207">
        <v>0</v>
      </c>
      <c r="M207">
        <v>0</v>
      </c>
      <c r="N207">
        <v>0</v>
      </c>
      <c r="O207">
        <v>1</v>
      </c>
      <c r="P207">
        <v>0</v>
      </c>
      <c r="Q207">
        <v>1</v>
      </c>
      <c r="R207">
        <v>0</v>
      </c>
      <c r="X207" t="s">
        <v>242</v>
      </c>
      <c r="Y207">
        <v>0</v>
      </c>
      <c r="Z207">
        <v>0</v>
      </c>
      <c r="AA207">
        <v>0</v>
      </c>
      <c r="AB207">
        <v>0</v>
      </c>
      <c r="AC207">
        <v>1</v>
      </c>
      <c r="AD207">
        <v>0</v>
      </c>
      <c r="AE207">
        <v>0</v>
      </c>
      <c r="AG207" t="s">
        <v>116</v>
      </c>
      <c r="AH207" t="s">
        <v>105</v>
      </c>
      <c r="AI207">
        <v>0</v>
      </c>
      <c r="AJ207">
        <v>1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BA207" t="s">
        <v>106</v>
      </c>
      <c r="BB207" t="e">
        <f ca="1">- Useful but _xludf.not as good as a regular degree</f>
        <v>#NAME?</v>
      </c>
      <c r="BD207" t="s">
        <v>637</v>
      </c>
      <c r="BE207">
        <v>0</v>
      </c>
      <c r="BF207">
        <v>0</v>
      </c>
      <c r="BG207">
        <v>1</v>
      </c>
      <c r="BH207">
        <v>0</v>
      </c>
      <c r="BI207">
        <v>0</v>
      </c>
      <c r="BJ207">
        <v>0</v>
      </c>
      <c r="BK207">
        <v>0</v>
      </c>
      <c r="BL207">
        <v>1</v>
      </c>
      <c r="BN207" t="s">
        <v>106</v>
      </c>
      <c r="BQ207" t="e">
        <f ca="1">- Do _xludf.not _xludf.count towards a recognized qualification</f>
        <v>#NAME?</v>
      </c>
      <c r="BR207">
        <v>0</v>
      </c>
      <c r="BS207">
        <v>1</v>
      </c>
      <c r="BT207">
        <v>0</v>
      </c>
      <c r="BU207">
        <v>0</v>
      </c>
      <c r="BV207">
        <v>0</v>
      </c>
      <c r="BW207">
        <v>0</v>
      </c>
      <c r="BX207" t="s">
        <v>243</v>
      </c>
      <c r="BY207" t="e">
        <f ca="1">- Useful but _xludf.not as good as going to university</f>
        <v>#NAME?</v>
      </c>
      <c r="BZ207">
        <v>1</v>
      </c>
      <c r="CA207">
        <v>0</v>
      </c>
      <c r="CB207">
        <v>0</v>
      </c>
      <c r="CC207">
        <v>0</v>
      </c>
      <c r="CD207">
        <v>0</v>
      </c>
      <c r="CE207" t="e">
        <f ca="1">- Facebook groups/pages  - Friends</f>
        <v>#NAME?</v>
      </c>
      <c r="CF207">
        <v>1</v>
      </c>
      <c r="CG207">
        <v>0</v>
      </c>
      <c r="CH207">
        <v>0</v>
      </c>
      <c r="CI207">
        <v>0</v>
      </c>
      <c r="CJ207">
        <v>0</v>
      </c>
      <c r="CK207">
        <v>1</v>
      </c>
      <c r="CL207">
        <v>0</v>
      </c>
      <c r="CN207" t="s">
        <v>108</v>
      </c>
      <c r="CO207" t="s">
        <v>109</v>
      </c>
      <c r="CP207" t="s">
        <v>110</v>
      </c>
      <c r="CQ207">
        <v>3329587</v>
      </c>
      <c r="CR207" t="s">
        <v>743</v>
      </c>
      <c r="CS207" t="s">
        <v>744</v>
      </c>
      <c r="CT207">
        <v>206</v>
      </c>
    </row>
    <row r="208" spans="1:98">
      <c r="A208">
        <v>207</v>
      </c>
      <c r="B208" t="s">
        <v>135</v>
      </c>
      <c r="C208">
        <v>19</v>
      </c>
      <c r="D208" t="s">
        <v>98</v>
      </c>
      <c r="E208" t="s">
        <v>99</v>
      </c>
      <c r="F208" t="s">
        <v>120</v>
      </c>
      <c r="G208" t="s">
        <v>113</v>
      </c>
      <c r="J208" t="s">
        <v>103</v>
      </c>
      <c r="K208">
        <v>0</v>
      </c>
      <c r="L208">
        <v>0</v>
      </c>
      <c r="M208">
        <v>0</v>
      </c>
      <c r="N208">
        <v>1</v>
      </c>
      <c r="O208">
        <v>0</v>
      </c>
      <c r="P208">
        <v>0</v>
      </c>
      <c r="Q208">
        <v>0</v>
      </c>
      <c r="R208">
        <v>0</v>
      </c>
      <c r="X208" t="s">
        <v>256</v>
      </c>
      <c r="Y208">
        <v>1</v>
      </c>
      <c r="Z208">
        <v>1</v>
      </c>
      <c r="AA208">
        <v>0</v>
      </c>
      <c r="AB208">
        <v>0</v>
      </c>
      <c r="AC208">
        <v>0</v>
      </c>
      <c r="AD208">
        <v>0</v>
      </c>
      <c r="AE208">
        <v>0</v>
      </c>
      <c r="AG208" t="s">
        <v>124</v>
      </c>
      <c r="AH208" t="s">
        <v>125</v>
      </c>
      <c r="AI208">
        <v>1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R208" t="s">
        <v>127</v>
      </c>
      <c r="AS208" t="e">
        <f ca="1">- Retrieving papers is expensive _xludf.now _xludf.and I Do _xludf.not have the money</f>
        <v>#NAME?</v>
      </c>
      <c r="AT208">
        <v>0</v>
      </c>
      <c r="AU208">
        <v>0</v>
      </c>
      <c r="AV208">
        <v>0</v>
      </c>
      <c r="AW208">
        <v>0</v>
      </c>
      <c r="AX208">
        <v>1</v>
      </c>
      <c r="AY208">
        <v>0</v>
      </c>
      <c r="BA208" t="s">
        <v>106</v>
      </c>
      <c r="BB208" t="e">
        <f ca="1">- Useful but _xludf.not as good as a regular degree</f>
        <v>#NAME?</v>
      </c>
      <c r="BD208" t="e">
        <f ca="1">- Construction (builder, carpenter, electrician, blacksmith)</f>
        <v>#NAME?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1</v>
      </c>
      <c r="BK208">
        <v>0</v>
      </c>
      <c r="BL208">
        <v>0</v>
      </c>
      <c r="BN208" t="s">
        <v>106</v>
      </c>
      <c r="BQ208" t="e">
        <f ca="1">- Cannot afford the courses</f>
        <v>#NAME?</v>
      </c>
      <c r="BR208">
        <v>0</v>
      </c>
      <c r="BS208">
        <v>0</v>
      </c>
      <c r="BT208">
        <v>0</v>
      </c>
      <c r="BU208">
        <v>0</v>
      </c>
      <c r="BV208">
        <v>1</v>
      </c>
      <c r="BW208">
        <v>0</v>
      </c>
      <c r="BX208" t="s">
        <v>107</v>
      </c>
      <c r="BY208" t="e">
        <f ca="1">- Difficult to access</f>
        <v>#NAME?</v>
      </c>
      <c r="BZ208">
        <v>0</v>
      </c>
      <c r="CA208">
        <v>0</v>
      </c>
      <c r="CB208">
        <v>0</v>
      </c>
      <c r="CC208">
        <v>1</v>
      </c>
      <c r="CD208">
        <v>0</v>
      </c>
      <c r="CE208" t="e">
        <f ca="1">- Facebook groups/pages  - Friends</f>
        <v>#NAME?</v>
      </c>
      <c r="CF208">
        <v>1</v>
      </c>
      <c r="CG208">
        <v>0</v>
      </c>
      <c r="CH208">
        <v>0</v>
      </c>
      <c r="CI208">
        <v>0</v>
      </c>
      <c r="CJ208">
        <v>0</v>
      </c>
      <c r="CK208">
        <v>1</v>
      </c>
      <c r="CL208">
        <v>0</v>
      </c>
      <c r="CN208" t="s">
        <v>108</v>
      </c>
      <c r="CO208" t="s">
        <v>109</v>
      </c>
      <c r="CP208" t="s">
        <v>110</v>
      </c>
      <c r="CQ208">
        <v>3329572</v>
      </c>
      <c r="CR208" t="s">
        <v>745</v>
      </c>
      <c r="CS208" t="s">
        <v>746</v>
      </c>
      <c r="CT208">
        <v>207</v>
      </c>
    </row>
    <row r="209" spans="1:98">
      <c r="A209">
        <v>208</v>
      </c>
      <c r="B209" t="s">
        <v>135</v>
      </c>
      <c r="C209">
        <v>18</v>
      </c>
      <c r="D209" t="s">
        <v>98</v>
      </c>
      <c r="E209" t="s">
        <v>99</v>
      </c>
      <c r="F209" t="s">
        <v>120</v>
      </c>
      <c r="G209" t="s">
        <v>113</v>
      </c>
      <c r="J209" t="s">
        <v>103</v>
      </c>
      <c r="K209">
        <v>0</v>
      </c>
      <c r="L209">
        <v>0</v>
      </c>
      <c r="M209">
        <v>0</v>
      </c>
      <c r="N209">
        <v>1</v>
      </c>
      <c r="O209">
        <v>0</v>
      </c>
      <c r="P209">
        <v>0</v>
      </c>
      <c r="Q209">
        <v>0</v>
      </c>
      <c r="R209">
        <v>0</v>
      </c>
      <c r="X209" t="s">
        <v>115</v>
      </c>
      <c r="Y209">
        <v>0</v>
      </c>
      <c r="Z209">
        <v>0</v>
      </c>
      <c r="AA209">
        <v>0</v>
      </c>
      <c r="AB209">
        <v>1</v>
      </c>
      <c r="AC209">
        <v>0</v>
      </c>
      <c r="AD209">
        <v>0</v>
      </c>
      <c r="AE209">
        <v>0</v>
      </c>
      <c r="AG209" t="s">
        <v>124</v>
      </c>
      <c r="AH209" t="s">
        <v>125</v>
      </c>
      <c r="AI209">
        <v>1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R209" t="s">
        <v>106</v>
      </c>
      <c r="AS209" t="e">
        <f ca="1">- Cannot contact public servants _xludf.or Teachers</f>
        <v>#NAME?</v>
      </c>
      <c r="AT209">
        <v>0</v>
      </c>
      <c r="AU209">
        <v>0</v>
      </c>
      <c r="AV209">
        <v>1</v>
      </c>
      <c r="AW209">
        <v>0</v>
      </c>
      <c r="AX209">
        <v>0</v>
      </c>
      <c r="AY209">
        <v>0</v>
      </c>
      <c r="BA209" t="s">
        <v>106</v>
      </c>
      <c r="BB209" t="e">
        <f ca="1">- Useful but _xludf.not as good as a regular degree</f>
        <v>#NAME?</v>
      </c>
      <c r="BD209" t="s">
        <v>477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1</v>
      </c>
      <c r="BN209" t="s">
        <v>106</v>
      </c>
      <c r="BQ209" t="e">
        <f ca="1">- No internet connection / computer</f>
        <v>#NAME?</v>
      </c>
      <c r="BR209">
        <v>0</v>
      </c>
      <c r="BS209">
        <v>0</v>
      </c>
      <c r="BT209">
        <v>1</v>
      </c>
      <c r="BU209">
        <v>0</v>
      </c>
      <c r="BV209">
        <v>0</v>
      </c>
      <c r="BW209">
        <v>0</v>
      </c>
      <c r="BX209" t="s">
        <v>107</v>
      </c>
      <c r="BY209" t="e">
        <f ca="1">- _xludf.not worth the _xludf.time _xludf.or money spent on it</f>
        <v>#NAME?</v>
      </c>
      <c r="BZ209">
        <v>0</v>
      </c>
      <c r="CA209">
        <v>1</v>
      </c>
      <c r="CB209">
        <v>0</v>
      </c>
      <c r="CC209">
        <v>0</v>
      </c>
      <c r="CD209">
        <v>0</v>
      </c>
      <c r="CE209" t="e">
        <f ca="1">- Teachers</f>
        <v>#NAME?</v>
      </c>
      <c r="CF209">
        <v>0</v>
      </c>
      <c r="CG209">
        <v>0</v>
      </c>
      <c r="CH209">
        <v>1</v>
      </c>
      <c r="CI209">
        <v>0</v>
      </c>
      <c r="CJ209">
        <v>0</v>
      </c>
      <c r="CK209">
        <v>0</v>
      </c>
      <c r="CL209">
        <v>0</v>
      </c>
      <c r="CN209" t="s">
        <v>108</v>
      </c>
      <c r="CO209" t="s">
        <v>109</v>
      </c>
      <c r="CP209" t="s">
        <v>110</v>
      </c>
      <c r="CQ209">
        <v>3329561</v>
      </c>
      <c r="CR209" t="s">
        <v>747</v>
      </c>
      <c r="CS209" t="s">
        <v>748</v>
      </c>
      <c r="CT209">
        <v>208</v>
      </c>
    </row>
    <row r="210" spans="1:98">
      <c r="A210">
        <v>209</v>
      </c>
      <c r="B210" t="s">
        <v>135</v>
      </c>
      <c r="C210">
        <v>25</v>
      </c>
      <c r="D210" t="s">
        <v>148</v>
      </c>
      <c r="E210" t="s">
        <v>99</v>
      </c>
      <c r="F210" t="s">
        <v>100</v>
      </c>
      <c r="G210" t="s">
        <v>113</v>
      </c>
      <c r="J210" t="s">
        <v>286</v>
      </c>
      <c r="K210">
        <v>0</v>
      </c>
      <c r="L210">
        <v>0</v>
      </c>
      <c r="M210">
        <v>0</v>
      </c>
      <c r="N210">
        <v>0</v>
      </c>
      <c r="O210">
        <v>1</v>
      </c>
      <c r="P210">
        <v>0</v>
      </c>
      <c r="Q210">
        <v>0</v>
      </c>
      <c r="R210">
        <v>0</v>
      </c>
      <c r="X210" t="s">
        <v>405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1</v>
      </c>
      <c r="AE210">
        <v>0</v>
      </c>
      <c r="AG210" t="s">
        <v>124</v>
      </c>
      <c r="AH210" t="s">
        <v>125</v>
      </c>
      <c r="AI210">
        <v>1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R210" t="s">
        <v>127</v>
      </c>
      <c r="AS210" t="e">
        <f ca="1">- Donâ€™t have family in Syria to _xludf.help me - have to go in person but can _xludf.not go _xludf.for security reasons</f>
        <v>#NAME?</v>
      </c>
      <c r="AT210">
        <v>0</v>
      </c>
      <c r="AU210">
        <v>1</v>
      </c>
      <c r="AV210">
        <v>0</v>
      </c>
      <c r="AW210">
        <v>1</v>
      </c>
      <c r="AX210">
        <v>0</v>
      </c>
      <c r="AY210">
        <v>0</v>
      </c>
      <c r="BA210" t="s">
        <v>106</v>
      </c>
      <c r="BB210" t="e">
        <f ca="1">- Useful but _xludf.not as good as a regular degree</f>
        <v>#NAME?</v>
      </c>
      <c r="BD210" t="e">
        <f ca="1">- Project Management / Accountancy</f>
        <v>#NAME?</v>
      </c>
      <c r="BE210">
        <v>0</v>
      </c>
      <c r="BF210">
        <v>0</v>
      </c>
      <c r="BG210">
        <v>1</v>
      </c>
      <c r="BH210">
        <v>0</v>
      </c>
      <c r="BI210">
        <v>0</v>
      </c>
      <c r="BJ210">
        <v>0</v>
      </c>
      <c r="BK210">
        <v>0</v>
      </c>
      <c r="BL210">
        <v>0</v>
      </c>
      <c r="BN210" t="s">
        <v>106</v>
      </c>
      <c r="BQ210" t="e">
        <f ca="1">- Do _xludf.not _xludf.count towards a recognized qualification</f>
        <v>#NAME?</v>
      </c>
      <c r="BR210">
        <v>0</v>
      </c>
      <c r="BS210">
        <v>1</v>
      </c>
      <c r="BT210">
        <v>0</v>
      </c>
      <c r="BU210">
        <v>0</v>
      </c>
      <c r="BV210">
        <v>0</v>
      </c>
      <c r="BW210">
        <v>0</v>
      </c>
      <c r="BX210" t="s">
        <v>107</v>
      </c>
      <c r="BY210" t="e">
        <f ca="1">- Useful but _xludf.not as good as going to university</f>
        <v>#NAME?</v>
      </c>
      <c r="BZ210">
        <v>1</v>
      </c>
      <c r="CA210">
        <v>0</v>
      </c>
      <c r="CB210">
        <v>0</v>
      </c>
      <c r="CC210">
        <v>0</v>
      </c>
      <c r="CD210">
        <v>0</v>
      </c>
      <c r="CE210" t="e">
        <f ca="1">- Teachers</f>
        <v>#NAME?</v>
      </c>
      <c r="CF210">
        <v>0</v>
      </c>
      <c r="CG210">
        <v>0</v>
      </c>
      <c r="CH210">
        <v>1</v>
      </c>
      <c r="CI210">
        <v>0</v>
      </c>
      <c r="CJ210">
        <v>0</v>
      </c>
      <c r="CK210">
        <v>0</v>
      </c>
      <c r="CL210">
        <v>0</v>
      </c>
      <c r="CN210" t="s">
        <v>108</v>
      </c>
      <c r="CO210" t="s">
        <v>109</v>
      </c>
      <c r="CP210" t="s">
        <v>110</v>
      </c>
      <c r="CQ210">
        <v>3329547</v>
      </c>
      <c r="CR210" t="s">
        <v>749</v>
      </c>
      <c r="CS210" t="s">
        <v>750</v>
      </c>
      <c r="CT210">
        <v>209</v>
      </c>
    </row>
    <row r="211" spans="1:98">
      <c r="A211">
        <v>210</v>
      </c>
      <c r="B211" t="s">
        <v>97</v>
      </c>
      <c r="C211">
        <v>19</v>
      </c>
      <c r="D211" t="s">
        <v>98</v>
      </c>
      <c r="E211" t="s">
        <v>99</v>
      </c>
      <c r="F211" t="s">
        <v>136</v>
      </c>
      <c r="G211" t="s">
        <v>113</v>
      </c>
      <c r="J211" t="s">
        <v>121</v>
      </c>
      <c r="K211">
        <v>1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T211" t="s">
        <v>462</v>
      </c>
      <c r="X211" t="s">
        <v>138</v>
      </c>
      <c r="Y211">
        <v>0</v>
      </c>
      <c r="Z211">
        <v>0</v>
      </c>
      <c r="AA211">
        <v>0</v>
      </c>
      <c r="AB211">
        <v>1</v>
      </c>
      <c r="AC211">
        <v>0</v>
      </c>
      <c r="AD211">
        <v>1</v>
      </c>
      <c r="AE211">
        <v>0</v>
      </c>
      <c r="AG211" t="s">
        <v>124</v>
      </c>
      <c r="AH211" t="s">
        <v>121</v>
      </c>
      <c r="AI211">
        <v>0</v>
      </c>
      <c r="AJ211">
        <v>0</v>
      </c>
      <c r="AK211">
        <v>1</v>
      </c>
      <c r="AL211">
        <v>0</v>
      </c>
      <c r="AM211">
        <v>0</v>
      </c>
      <c r="AN211">
        <v>0</v>
      </c>
      <c r="AO211">
        <v>0</v>
      </c>
      <c r="AP211">
        <v>0</v>
      </c>
      <c r="AQ211" t="s">
        <v>287</v>
      </c>
      <c r="BA211" t="s">
        <v>106</v>
      </c>
      <c r="BB211" t="e">
        <f ca="1">- Useful but _xludf.not as good as a regular degree</f>
        <v>#NAME?</v>
      </c>
      <c r="BD211" t="e">
        <f ca="1">- Project Management / Accountancy</f>
        <v>#NAME?</v>
      </c>
      <c r="BE211">
        <v>0</v>
      </c>
      <c r="BF211">
        <v>0</v>
      </c>
      <c r="BG211">
        <v>1</v>
      </c>
      <c r="BH211">
        <v>0</v>
      </c>
      <c r="BI211">
        <v>0</v>
      </c>
      <c r="BJ211">
        <v>0</v>
      </c>
      <c r="BK211">
        <v>0</v>
      </c>
      <c r="BL211">
        <v>0</v>
      </c>
      <c r="BN211" t="s">
        <v>106</v>
      </c>
      <c r="BQ211" t="e">
        <f ca="1">- Donâ€™t know how to _xludf.find/enroll in a suitable program</f>
        <v>#NAME?</v>
      </c>
      <c r="BR211">
        <v>0</v>
      </c>
      <c r="BS211">
        <v>0</v>
      </c>
      <c r="BT211">
        <v>0</v>
      </c>
      <c r="BU211">
        <v>1</v>
      </c>
      <c r="BV211">
        <v>0</v>
      </c>
      <c r="BW211">
        <v>0</v>
      </c>
      <c r="BX211" t="s">
        <v>310</v>
      </c>
      <c r="BY211" t="e">
        <f ca="1">- Useful but _xludf.not as good as going to university</f>
        <v>#NAME?</v>
      </c>
      <c r="BZ211">
        <v>1</v>
      </c>
      <c r="CA211">
        <v>0</v>
      </c>
      <c r="CB211">
        <v>0</v>
      </c>
      <c r="CC211">
        <v>0</v>
      </c>
      <c r="CD211">
        <v>0</v>
      </c>
      <c r="CE211" t="e">
        <f ca="1">- Facebook groups/pages  - Friends</f>
        <v>#NAME?</v>
      </c>
      <c r="CF211">
        <v>1</v>
      </c>
      <c r="CG211">
        <v>0</v>
      </c>
      <c r="CH211">
        <v>0</v>
      </c>
      <c r="CI211">
        <v>0</v>
      </c>
      <c r="CJ211">
        <v>0</v>
      </c>
      <c r="CK211">
        <v>1</v>
      </c>
      <c r="CL211">
        <v>0</v>
      </c>
      <c r="CN211" t="s">
        <v>108</v>
      </c>
      <c r="CO211" t="s">
        <v>109</v>
      </c>
      <c r="CP211" t="s">
        <v>110</v>
      </c>
      <c r="CQ211">
        <v>3171017</v>
      </c>
      <c r="CR211" t="s">
        <v>751</v>
      </c>
      <c r="CS211" t="s">
        <v>752</v>
      </c>
      <c r="CT211">
        <v>210</v>
      </c>
    </row>
    <row r="212" spans="1:98">
      <c r="A212">
        <v>211</v>
      </c>
      <c r="C212">
        <v>27</v>
      </c>
      <c r="D212" t="s">
        <v>98</v>
      </c>
      <c r="E212" t="s">
        <v>99</v>
      </c>
      <c r="F212" t="s">
        <v>344</v>
      </c>
      <c r="G212" t="s">
        <v>175</v>
      </c>
      <c r="J212" t="s">
        <v>234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1</v>
      </c>
      <c r="Q212">
        <v>1</v>
      </c>
      <c r="R212">
        <v>0</v>
      </c>
      <c r="X212" t="s">
        <v>200</v>
      </c>
      <c r="Y212">
        <v>0</v>
      </c>
      <c r="Z212">
        <v>0</v>
      </c>
      <c r="AA212">
        <v>0</v>
      </c>
      <c r="AB212">
        <v>0</v>
      </c>
      <c r="AC212">
        <v>1</v>
      </c>
      <c r="AD212">
        <v>1</v>
      </c>
      <c r="AE212">
        <v>0</v>
      </c>
      <c r="AG212" t="s">
        <v>116</v>
      </c>
      <c r="AH212" t="s">
        <v>365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1</v>
      </c>
      <c r="AO212">
        <v>1</v>
      </c>
      <c r="AP212">
        <v>0</v>
      </c>
      <c r="BA212" t="s">
        <v>106</v>
      </c>
      <c r="BB212" t="e">
        <f ca="1">- Useful but _xludf.not as good as a regular degree</f>
        <v>#NAME?</v>
      </c>
      <c r="BD212" t="e">
        <f ca="1">- Mechanics _xludf.and machineryAgriculture</f>
        <v>#NAME?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1</v>
      </c>
      <c r="BL212">
        <v>1</v>
      </c>
      <c r="BN212" t="s">
        <v>127</v>
      </c>
      <c r="BO212" t="s">
        <v>121</v>
      </c>
      <c r="BP212" t="s">
        <v>753</v>
      </c>
      <c r="BX212" t="s">
        <v>243</v>
      </c>
      <c r="BY212" t="s">
        <v>139</v>
      </c>
      <c r="BZ212">
        <v>1</v>
      </c>
      <c r="CA212">
        <v>0</v>
      </c>
      <c r="CB212">
        <v>0</v>
      </c>
      <c r="CC212">
        <v>0</v>
      </c>
      <c r="CD212">
        <v>1</v>
      </c>
      <c r="CE212" t="e">
        <f ca="1">- Friends - Teachers</f>
        <v>#NAME?</v>
      </c>
      <c r="CF212">
        <v>1</v>
      </c>
      <c r="CG212">
        <v>0</v>
      </c>
      <c r="CH212">
        <v>1</v>
      </c>
      <c r="CI212">
        <v>0</v>
      </c>
      <c r="CJ212">
        <v>0</v>
      </c>
      <c r="CK212">
        <v>0</v>
      </c>
      <c r="CL212">
        <v>0</v>
      </c>
      <c r="CN212" t="s">
        <v>108</v>
      </c>
      <c r="CO212" t="s">
        <v>109</v>
      </c>
      <c r="CP212" t="s">
        <v>754</v>
      </c>
      <c r="CQ212">
        <v>3072900</v>
      </c>
      <c r="CR212" t="s">
        <v>755</v>
      </c>
      <c r="CS212" t="s">
        <v>756</v>
      </c>
      <c r="CT212">
        <v>211</v>
      </c>
    </row>
    <row r="213" spans="1:98">
      <c r="A213">
        <v>212</v>
      </c>
      <c r="B213" t="s">
        <v>688</v>
      </c>
      <c r="C213">
        <v>23</v>
      </c>
      <c r="D213" t="s">
        <v>98</v>
      </c>
      <c r="E213" t="s">
        <v>156</v>
      </c>
      <c r="F213" t="s">
        <v>149</v>
      </c>
      <c r="G213" t="s">
        <v>175</v>
      </c>
      <c r="J213" t="s">
        <v>121</v>
      </c>
      <c r="K213">
        <v>1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T213" t="s">
        <v>757</v>
      </c>
      <c r="X213" t="s">
        <v>714</v>
      </c>
      <c r="Y213">
        <v>1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G213" t="s">
        <v>124</v>
      </c>
      <c r="AH213" t="s">
        <v>125</v>
      </c>
      <c r="AI213">
        <v>1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R213" t="s">
        <v>127</v>
      </c>
      <c r="AS213" t="e">
        <f ca="1">- have to go in person but can _xludf.not go _xludf.for security reasons</f>
        <v>#NAME?</v>
      </c>
      <c r="AT213">
        <v>0</v>
      </c>
      <c r="AU213">
        <v>1</v>
      </c>
      <c r="AV213">
        <v>0</v>
      </c>
      <c r="AW213">
        <v>0</v>
      </c>
      <c r="AX213">
        <v>0</v>
      </c>
      <c r="AY213">
        <v>0</v>
      </c>
      <c r="BA213" t="s">
        <v>106</v>
      </c>
      <c r="BB213" t="e">
        <f ca="1">- Useful but _xludf.not as good as a regular degree</f>
        <v>#NAME?</v>
      </c>
      <c r="BD213" t="e">
        <f ca="1">- Tourism / Restaurant _xludf.and hotel Management</f>
        <v>#NAME?</v>
      </c>
      <c r="BE213">
        <v>0</v>
      </c>
      <c r="BF213">
        <v>0</v>
      </c>
      <c r="BG213">
        <v>0</v>
      </c>
      <c r="BH213">
        <v>1</v>
      </c>
      <c r="BI213">
        <v>0</v>
      </c>
      <c r="BJ213">
        <v>0</v>
      </c>
      <c r="BK213">
        <v>0</v>
      </c>
      <c r="BL213">
        <v>0</v>
      </c>
      <c r="BN213" t="s">
        <v>127</v>
      </c>
      <c r="BO213" t="s">
        <v>388</v>
      </c>
      <c r="BX213" t="s">
        <v>243</v>
      </c>
      <c r="BY213" t="e">
        <f ca="1">- _xludf.not worth the _xludf.time _xludf.or money spent on it</f>
        <v>#NAME?</v>
      </c>
      <c r="BZ213">
        <v>0</v>
      </c>
      <c r="CA213">
        <v>1</v>
      </c>
      <c r="CB213">
        <v>0</v>
      </c>
      <c r="CC213">
        <v>0</v>
      </c>
      <c r="CD213">
        <v>0</v>
      </c>
      <c r="CE213" t="e">
        <f ca="1">- Facebook groups/pages  - Friends</f>
        <v>#NAME?</v>
      </c>
      <c r="CF213">
        <v>1</v>
      </c>
      <c r="CG213">
        <v>0</v>
      </c>
      <c r="CH213">
        <v>0</v>
      </c>
      <c r="CI213">
        <v>0</v>
      </c>
      <c r="CJ213">
        <v>0</v>
      </c>
      <c r="CK213">
        <v>1</v>
      </c>
      <c r="CL213">
        <v>0</v>
      </c>
      <c r="CN213" t="s">
        <v>108</v>
      </c>
      <c r="CO213" t="s">
        <v>109</v>
      </c>
      <c r="CP213" t="s">
        <v>110</v>
      </c>
      <c r="CQ213">
        <v>3436411</v>
      </c>
      <c r="CR213" t="s">
        <v>758</v>
      </c>
      <c r="CS213" t="s">
        <v>759</v>
      </c>
      <c r="CT213">
        <v>212</v>
      </c>
    </row>
    <row r="214" spans="1:98">
      <c r="A214">
        <v>213</v>
      </c>
      <c r="B214" t="s">
        <v>97</v>
      </c>
      <c r="C214">
        <v>24</v>
      </c>
      <c r="D214" t="s">
        <v>98</v>
      </c>
      <c r="E214" t="s">
        <v>99</v>
      </c>
      <c r="F214" t="s">
        <v>100</v>
      </c>
      <c r="G214" t="s">
        <v>113</v>
      </c>
      <c r="J214" t="s">
        <v>121</v>
      </c>
      <c r="K214">
        <v>1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T214" t="s">
        <v>760</v>
      </c>
      <c r="X214" t="s">
        <v>115</v>
      </c>
      <c r="Y214">
        <v>0</v>
      </c>
      <c r="Z214">
        <v>0</v>
      </c>
      <c r="AA214">
        <v>0</v>
      </c>
      <c r="AB214">
        <v>1</v>
      </c>
      <c r="AC214">
        <v>0</v>
      </c>
      <c r="AD214">
        <v>0</v>
      </c>
      <c r="AE214">
        <v>0</v>
      </c>
      <c r="AG214" t="s">
        <v>116</v>
      </c>
      <c r="AH214" t="s">
        <v>105</v>
      </c>
      <c r="AI214">
        <v>0</v>
      </c>
      <c r="AJ214">
        <v>1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BA214" t="s">
        <v>106</v>
      </c>
      <c r="BB214" t="e">
        <f ca="1">- Useful but _xludf.not as good as a regular degree</f>
        <v>#NAME?</v>
      </c>
      <c r="BD214" t="e">
        <f ca="1">- Tourism / Restaurant _xludf.and hotel Management</f>
        <v>#NAME?</v>
      </c>
      <c r="BE214">
        <v>0</v>
      </c>
      <c r="BF214">
        <v>0</v>
      </c>
      <c r="BG214">
        <v>0</v>
      </c>
      <c r="BH214">
        <v>1</v>
      </c>
      <c r="BI214">
        <v>0</v>
      </c>
      <c r="BJ214">
        <v>0</v>
      </c>
      <c r="BK214">
        <v>0</v>
      </c>
      <c r="BL214">
        <v>0</v>
      </c>
      <c r="BN214" t="s">
        <v>106</v>
      </c>
      <c r="BQ214" t="e">
        <f ca="1">- _xludf.not available in _xludf.Arabic</f>
        <v>#NAME?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1</v>
      </c>
      <c r="BX214" t="s">
        <v>107</v>
      </c>
      <c r="BY214" t="e">
        <f ca="1">- Very Useful, as good as a regular degree</f>
        <v>#NAME?</v>
      </c>
      <c r="BZ214">
        <v>0</v>
      </c>
      <c r="CA214">
        <v>0</v>
      </c>
      <c r="CB214">
        <v>1</v>
      </c>
      <c r="CC214">
        <v>0</v>
      </c>
      <c r="CD214">
        <v>0</v>
      </c>
      <c r="CE214" t="e">
        <f ca="1">- Facebook groups/pages</f>
        <v>#NAME?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1</v>
      </c>
      <c r="CL214">
        <v>0</v>
      </c>
      <c r="CN214" t="s">
        <v>108</v>
      </c>
      <c r="CO214" t="s">
        <v>109</v>
      </c>
      <c r="CP214" t="s">
        <v>383</v>
      </c>
      <c r="CQ214">
        <v>3123337</v>
      </c>
      <c r="CR214" t="s">
        <v>761</v>
      </c>
      <c r="CS214" t="s">
        <v>762</v>
      </c>
      <c r="CT214">
        <v>213</v>
      </c>
    </row>
    <row r="215" spans="1:98">
      <c r="A215">
        <v>214</v>
      </c>
      <c r="B215" t="s">
        <v>97</v>
      </c>
      <c r="C215">
        <v>23</v>
      </c>
      <c r="D215" t="s">
        <v>98</v>
      </c>
      <c r="E215" t="s">
        <v>227</v>
      </c>
      <c r="F215" t="s">
        <v>149</v>
      </c>
      <c r="G215" t="s">
        <v>113</v>
      </c>
      <c r="J215" t="s">
        <v>103</v>
      </c>
      <c r="K215">
        <v>0</v>
      </c>
      <c r="L215">
        <v>0</v>
      </c>
      <c r="M215">
        <v>0</v>
      </c>
      <c r="N215">
        <v>1</v>
      </c>
      <c r="O215">
        <v>0</v>
      </c>
      <c r="P215">
        <v>0</v>
      </c>
      <c r="Q215">
        <v>0</v>
      </c>
      <c r="R215">
        <v>0</v>
      </c>
      <c r="X215" t="s">
        <v>115</v>
      </c>
      <c r="Y215">
        <v>0</v>
      </c>
      <c r="Z215">
        <v>0</v>
      </c>
      <c r="AA215">
        <v>0</v>
      </c>
      <c r="AB215">
        <v>1</v>
      </c>
      <c r="AC215">
        <v>0</v>
      </c>
      <c r="AD215">
        <v>0</v>
      </c>
      <c r="AE215">
        <v>0</v>
      </c>
      <c r="AG215" t="s">
        <v>116</v>
      </c>
      <c r="AH215" t="s">
        <v>361</v>
      </c>
      <c r="AI215">
        <v>0</v>
      </c>
      <c r="AJ215">
        <v>0</v>
      </c>
      <c r="AK215">
        <v>0</v>
      </c>
      <c r="AL215">
        <v>0</v>
      </c>
      <c r="AM215">
        <v>1</v>
      </c>
      <c r="AN215">
        <v>0</v>
      </c>
      <c r="AO215">
        <v>0</v>
      </c>
      <c r="AP215">
        <v>0</v>
      </c>
      <c r="BA215" t="s">
        <v>106</v>
      </c>
      <c r="BB215" t="e">
        <f ca="1">- Useful but _xludf.not as good as a regular degree</f>
        <v>#NAME?</v>
      </c>
      <c r="BD215" t="e">
        <f ca="1">- Project Management / Accountancy</f>
        <v>#NAME?</v>
      </c>
      <c r="BE215">
        <v>0</v>
      </c>
      <c r="BF215">
        <v>0</v>
      </c>
      <c r="BG215">
        <v>1</v>
      </c>
      <c r="BH215">
        <v>0</v>
      </c>
      <c r="BI215">
        <v>0</v>
      </c>
      <c r="BJ215">
        <v>0</v>
      </c>
      <c r="BK215">
        <v>0</v>
      </c>
      <c r="BL215">
        <v>0</v>
      </c>
      <c r="BN215" t="s">
        <v>106</v>
      </c>
      <c r="BQ215" t="e">
        <f ca="1">- Cannot afford the courses</f>
        <v>#NAME?</v>
      </c>
      <c r="BR215">
        <v>0</v>
      </c>
      <c r="BS215">
        <v>0</v>
      </c>
      <c r="BT215">
        <v>0</v>
      </c>
      <c r="BU215">
        <v>0</v>
      </c>
      <c r="BV215">
        <v>1</v>
      </c>
      <c r="BW215">
        <v>0</v>
      </c>
      <c r="BX215" t="s">
        <v>243</v>
      </c>
      <c r="BY215" t="e">
        <f ca="1">- Very Useful, as good as a regular degree</f>
        <v>#NAME?</v>
      </c>
      <c r="BZ215">
        <v>0</v>
      </c>
      <c r="CA215">
        <v>0</v>
      </c>
      <c r="CB215">
        <v>1</v>
      </c>
      <c r="CC215">
        <v>0</v>
      </c>
      <c r="CD215">
        <v>0</v>
      </c>
      <c r="CE215" t="e">
        <f ca="1">- DUBARAH</f>
        <v>#NAME?</v>
      </c>
      <c r="CF215">
        <v>0</v>
      </c>
      <c r="CG215">
        <v>1</v>
      </c>
      <c r="CH215">
        <v>0</v>
      </c>
      <c r="CI215">
        <v>0</v>
      </c>
      <c r="CJ215">
        <v>0</v>
      </c>
      <c r="CK215">
        <v>0</v>
      </c>
      <c r="CL215">
        <v>0</v>
      </c>
      <c r="CN215" t="s">
        <v>108</v>
      </c>
      <c r="CO215" t="s">
        <v>109</v>
      </c>
      <c r="CP215" t="s">
        <v>383</v>
      </c>
      <c r="CQ215">
        <v>3123369</v>
      </c>
      <c r="CR215" t="s">
        <v>763</v>
      </c>
      <c r="CS215" t="s">
        <v>764</v>
      </c>
      <c r="CT215">
        <v>214</v>
      </c>
    </row>
    <row r="216" spans="1:98">
      <c r="A216">
        <v>215</v>
      </c>
      <c r="B216" t="s">
        <v>97</v>
      </c>
      <c r="C216">
        <v>24</v>
      </c>
      <c r="D216" t="s">
        <v>98</v>
      </c>
      <c r="E216" t="s">
        <v>142</v>
      </c>
      <c r="F216" t="s">
        <v>100</v>
      </c>
      <c r="G216" t="s">
        <v>113</v>
      </c>
      <c r="J216" t="s">
        <v>103</v>
      </c>
      <c r="K216">
        <v>0</v>
      </c>
      <c r="L216">
        <v>0</v>
      </c>
      <c r="M216">
        <v>0</v>
      </c>
      <c r="N216">
        <v>1</v>
      </c>
      <c r="O216">
        <v>0</v>
      </c>
      <c r="P216">
        <v>0</v>
      </c>
      <c r="Q216">
        <v>0</v>
      </c>
      <c r="R216">
        <v>0</v>
      </c>
      <c r="X216" t="s">
        <v>159</v>
      </c>
      <c r="Y216">
        <v>1</v>
      </c>
      <c r="Z216">
        <v>0</v>
      </c>
      <c r="AA216">
        <v>0</v>
      </c>
      <c r="AB216">
        <v>1</v>
      </c>
      <c r="AC216">
        <v>0</v>
      </c>
      <c r="AD216">
        <v>0</v>
      </c>
      <c r="AE216">
        <v>0</v>
      </c>
      <c r="AG216" t="s">
        <v>124</v>
      </c>
      <c r="AH216" t="s">
        <v>105</v>
      </c>
      <c r="AI216">
        <v>0</v>
      </c>
      <c r="AJ216">
        <v>1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BA216" t="s">
        <v>106</v>
      </c>
      <c r="BB216" t="e">
        <f ca="1">- Very Useful _xludf.and provides a job opportunity _xludf.right away.</f>
        <v>#NAME?</v>
      </c>
      <c r="BD216" t="e">
        <f ca="1">- Construction (builder, carpenter, electrician, blacksmith)</f>
        <v>#NAME?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1</v>
      </c>
      <c r="BK216">
        <v>0</v>
      </c>
      <c r="BL216">
        <v>0</v>
      </c>
      <c r="BN216" t="s">
        <v>106</v>
      </c>
      <c r="BQ216" t="e">
        <f ca="1">- Donâ€™t know how to _xludf.find/enroll in a suitable program</f>
        <v>#NAME?</v>
      </c>
      <c r="BR216">
        <v>0</v>
      </c>
      <c r="BS216">
        <v>0</v>
      </c>
      <c r="BT216">
        <v>0</v>
      </c>
      <c r="BU216">
        <v>1</v>
      </c>
      <c r="BV216">
        <v>0</v>
      </c>
      <c r="BW216">
        <v>0</v>
      </c>
      <c r="BX216" t="s">
        <v>310</v>
      </c>
      <c r="BY216" t="e">
        <f ca="1">- Difficult to access</f>
        <v>#NAME?</v>
      </c>
      <c r="BZ216">
        <v>0</v>
      </c>
      <c r="CA216">
        <v>0</v>
      </c>
      <c r="CB216">
        <v>0</v>
      </c>
      <c r="CC216">
        <v>1</v>
      </c>
      <c r="CD216">
        <v>0</v>
      </c>
      <c r="CE216" t="e">
        <f ca="1">- Facebook groups/pages  - Friends</f>
        <v>#NAME?</v>
      </c>
      <c r="CF216">
        <v>1</v>
      </c>
      <c r="CG216">
        <v>0</v>
      </c>
      <c r="CH216">
        <v>0</v>
      </c>
      <c r="CI216">
        <v>0</v>
      </c>
      <c r="CJ216">
        <v>0</v>
      </c>
      <c r="CK216">
        <v>1</v>
      </c>
      <c r="CL216">
        <v>0</v>
      </c>
      <c r="CN216" t="s">
        <v>108</v>
      </c>
      <c r="CO216" t="s">
        <v>109</v>
      </c>
      <c r="CP216" t="s">
        <v>383</v>
      </c>
      <c r="CQ216">
        <v>3123388</v>
      </c>
      <c r="CR216" t="s">
        <v>765</v>
      </c>
      <c r="CS216" t="s">
        <v>766</v>
      </c>
      <c r="CT216">
        <v>215</v>
      </c>
    </row>
    <row r="217" spans="1:98">
      <c r="A217">
        <v>216</v>
      </c>
      <c r="B217" t="s">
        <v>97</v>
      </c>
      <c r="C217">
        <v>27</v>
      </c>
      <c r="D217" t="s">
        <v>98</v>
      </c>
      <c r="E217" t="s">
        <v>274</v>
      </c>
      <c r="F217" t="s">
        <v>344</v>
      </c>
      <c r="G217" t="s">
        <v>113</v>
      </c>
      <c r="J217" t="s">
        <v>318</v>
      </c>
      <c r="K217">
        <v>0</v>
      </c>
      <c r="L217">
        <v>0</v>
      </c>
      <c r="M217">
        <v>1</v>
      </c>
      <c r="N217">
        <v>0</v>
      </c>
      <c r="O217">
        <v>0</v>
      </c>
      <c r="P217">
        <v>0</v>
      </c>
      <c r="Q217">
        <v>0</v>
      </c>
      <c r="R217">
        <v>0</v>
      </c>
      <c r="X217" t="s">
        <v>183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1</v>
      </c>
      <c r="AF217" t="s">
        <v>282</v>
      </c>
      <c r="AG217" t="s">
        <v>124</v>
      </c>
      <c r="AH217" t="s">
        <v>767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1</v>
      </c>
      <c r="AO217">
        <v>0</v>
      </c>
      <c r="AP217">
        <v>0</v>
      </c>
      <c r="BA217" t="s">
        <v>127</v>
      </c>
      <c r="BB217" t="e">
        <f ca="1">- Very Useful _xludf.and provides a job opportunity _xludf.right away.</f>
        <v>#NAME?</v>
      </c>
      <c r="BD217" t="e">
        <f ca="1">- Mechanics _xludf.and machinery</f>
        <v>#NAME?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1</v>
      </c>
      <c r="BL217">
        <v>0</v>
      </c>
      <c r="BN217" t="s">
        <v>106</v>
      </c>
      <c r="BQ217" t="e">
        <f ca="1">- Do _xludf.not _xludf.count towards a recognized qualification</f>
        <v>#NAME?</v>
      </c>
      <c r="BR217">
        <v>0</v>
      </c>
      <c r="BS217">
        <v>1</v>
      </c>
      <c r="BT217">
        <v>0</v>
      </c>
      <c r="BU217">
        <v>0</v>
      </c>
      <c r="BV217">
        <v>0</v>
      </c>
      <c r="BW217">
        <v>0</v>
      </c>
      <c r="BX217" t="s">
        <v>107</v>
      </c>
      <c r="BY217" t="e">
        <f ca="1">- Too Difficult to study alone</f>
        <v>#NAME?</v>
      </c>
      <c r="BZ217">
        <v>0</v>
      </c>
      <c r="CA217">
        <v>0</v>
      </c>
      <c r="CB217">
        <v>0</v>
      </c>
      <c r="CC217">
        <v>0</v>
      </c>
      <c r="CD217">
        <v>1</v>
      </c>
      <c r="CE217" t="e">
        <f ca="1">- Friends - Teachers</f>
        <v>#NAME?</v>
      </c>
      <c r="CF217">
        <v>1</v>
      </c>
      <c r="CG217">
        <v>0</v>
      </c>
      <c r="CH217">
        <v>1</v>
      </c>
      <c r="CI217">
        <v>0</v>
      </c>
      <c r="CJ217">
        <v>0</v>
      </c>
      <c r="CK217">
        <v>0</v>
      </c>
      <c r="CL217">
        <v>0</v>
      </c>
      <c r="CN217" t="s">
        <v>108</v>
      </c>
      <c r="CO217" t="s">
        <v>109</v>
      </c>
      <c r="CP217" t="s">
        <v>383</v>
      </c>
      <c r="CQ217">
        <v>3123423</v>
      </c>
      <c r="CR217" t="s">
        <v>768</v>
      </c>
      <c r="CS217" t="s">
        <v>769</v>
      </c>
      <c r="CT217">
        <v>216</v>
      </c>
    </row>
    <row r="218" spans="1:98">
      <c r="A218">
        <v>217</v>
      </c>
      <c r="B218" t="s">
        <v>97</v>
      </c>
      <c r="C218">
        <v>28</v>
      </c>
      <c r="D218" t="s">
        <v>98</v>
      </c>
      <c r="E218" t="s">
        <v>99</v>
      </c>
      <c r="F218" t="s">
        <v>364</v>
      </c>
      <c r="G218" t="s">
        <v>113</v>
      </c>
      <c r="J218" t="s">
        <v>114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1</v>
      </c>
      <c r="Q218">
        <v>0</v>
      </c>
      <c r="R218">
        <v>0</v>
      </c>
      <c r="X218" t="s">
        <v>115</v>
      </c>
      <c r="Y218">
        <v>0</v>
      </c>
      <c r="Z218">
        <v>0</v>
      </c>
      <c r="AA218">
        <v>0</v>
      </c>
      <c r="AB218">
        <v>1</v>
      </c>
      <c r="AC218">
        <v>0</v>
      </c>
      <c r="AD218">
        <v>0</v>
      </c>
      <c r="AE218">
        <v>0</v>
      </c>
      <c r="AG218" t="s">
        <v>116</v>
      </c>
      <c r="AH218" t="s">
        <v>770</v>
      </c>
      <c r="AI218">
        <v>0</v>
      </c>
      <c r="AJ218">
        <v>0</v>
      </c>
      <c r="AK218">
        <v>0</v>
      </c>
      <c r="AL218">
        <v>1</v>
      </c>
      <c r="AM218">
        <v>0</v>
      </c>
      <c r="AN218">
        <v>1</v>
      </c>
      <c r="AO218">
        <v>0</v>
      </c>
      <c r="AP218">
        <v>0</v>
      </c>
      <c r="BA218" t="s">
        <v>106</v>
      </c>
      <c r="BB218" t="e">
        <f ca="1">- Very Useful _xludf.and provides a job opportunity _xludf.right away.</f>
        <v>#NAME?</v>
      </c>
      <c r="BD218" t="e">
        <f ca="1">- Project Management / Accountancy</f>
        <v>#NAME?</v>
      </c>
      <c r="BE218">
        <v>0</v>
      </c>
      <c r="BF218">
        <v>0</v>
      </c>
      <c r="BG218">
        <v>1</v>
      </c>
      <c r="BH218">
        <v>0</v>
      </c>
      <c r="BI218">
        <v>0</v>
      </c>
      <c r="BJ218">
        <v>0</v>
      </c>
      <c r="BK218">
        <v>0</v>
      </c>
      <c r="BL218">
        <v>0</v>
      </c>
      <c r="BN218" t="s">
        <v>106</v>
      </c>
      <c r="BQ218" t="e">
        <f ca="1">- Do _xludf.not _xludf.count towards a recognized qualification</f>
        <v>#NAME?</v>
      </c>
      <c r="BR218">
        <v>0</v>
      </c>
      <c r="BS218">
        <v>1</v>
      </c>
      <c r="BT218">
        <v>0</v>
      </c>
      <c r="BU218">
        <v>0</v>
      </c>
      <c r="BV218">
        <v>0</v>
      </c>
      <c r="BW218">
        <v>0</v>
      </c>
      <c r="BX218" t="s">
        <v>459</v>
      </c>
      <c r="BY218" t="e">
        <f ca="1">- Useful but _xludf.not as good as going to university</f>
        <v>#NAME?</v>
      </c>
      <c r="BZ218">
        <v>1</v>
      </c>
      <c r="CA218">
        <v>0</v>
      </c>
      <c r="CB218">
        <v>0</v>
      </c>
      <c r="CC218">
        <v>0</v>
      </c>
      <c r="CD218">
        <v>0</v>
      </c>
      <c r="CE218" t="e">
        <f ca="1">- Friends</f>
        <v>#NAME?</v>
      </c>
      <c r="CF218">
        <v>1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N218" t="s">
        <v>108</v>
      </c>
      <c r="CO218" t="s">
        <v>109</v>
      </c>
      <c r="CP218" t="s">
        <v>383</v>
      </c>
      <c r="CQ218">
        <v>3123481</v>
      </c>
      <c r="CR218" t="s">
        <v>771</v>
      </c>
      <c r="CS218" t="s">
        <v>772</v>
      </c>
      <c r="CT218">
        <v>217</v>
      </c>
    </row>
    <row r="219" spans="1:98">
      <c r="A219">
        <v>218</v>
      </c>
      <c r="B219" t="s">
        <v>97</v>
      </c>
      <c r="C219">
        <v>27</v>
      </c>
      <c r="D219" t="s">
        <v>98</v>
      </c>
      <c r="E219" t="s">
        <v>211</v>
      </c>
      <c r="F219" t="s">
        <v>149</v>
      </c>
      <c r="G219" t="s">
        <v>113</v>
      </c>
      <c r="J219" t="s">
        <v>121</v>
      </c>
      <c r="K219">
        <v>1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T219" t="s">
        <v>773</v>
      </c>
      <c r="X219" t="s">
        <v>159</v>
      </c>
      <c r="Y219">
        <v>1</v>
      </c>
      <c r="Z219">
        <v>0</v>
      </c>
      <c r="AA219">
        <v>0</v>
      </c>
      <c r="AB219">
        <v>1</v>
      </c>
      <c r="AC219">
        <v>0</v>
      </c>
      <c r="AD219">
        <v>0</v>
      </c>
      <c r="AE219">
        <v>0</v>
      </c>
      <c r="AG219" t="s">
        <v>124</v>
      </c>
      <c r="AH219" t="s">
        <v>125</v>
      </c>
      <c r="AI219">
        <v>1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R219" t="s">
        <v>106</v>
      </c>
      <c r="AS219" t="e">
        <f ca="1">- Cannot contact public servants _xludf.or Teachers</f>
        <v>#NAME?</v>
      </c>
      <c r="AT219">
        <v>0</v>
      </c>
      <c r="AU219">
        <v>0</v>
      </c>
      <c r="AV219">
        <v>1</v>
      </c>
      <c r="AW219">
        <v>0</v>
      </c>
      <c r="AX219">
        <v>0</v>
      </c>
      <c r="AY219">
        <v>0</v>
      </c>
      <c r="BA219" t="s">
        <v>106</v>
      </c>
      <c r="BB219" t="e">
        <f ca="1">- Very Useful _xludf.and provides a job opportunity _xludf.right away.</f>
        <v>#NAME?</v>
      </c>
      <c r="BD219" t="e">
        <f ca="1">- Mechanics _xludf.and machinery</f>
        <v>#NAME?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1</v>
      </c>
      <c r="BL219">
        <v>0</v>
      </c>
      <c r="BN219" t="s">
        <v>106</v>
      </c>
      <c r="BQ219" t="e">
        <f ca="1">- Do _xludf.not _xludf.count towards a recognized qualification</f>
        <v>#NAME?</v>
      </c>
      <c r="BR219">
        <v>0</v>
      </c>
      <c r="BS219">
        <v>1</v>
      </c>
      <c r="BT219">
        <v>0</v>
      </c>
      <c r="BU219">
        <v>0</v>
      </c>
      <c r="BV219">
        <v>0</v>
      </c>
      <c r="BW219">
        <v>0</v>
      </c>
      <c r="BX219" t="s">
        <v>310</v>
      </c>
      <c r="BY219" t="e">
        <f ca="1">- Useful but _xludf.not as good as going to university</f>
        <v>#NAME?</v>
      </c>
      <c r="BZ219">
        <v>1</v>
      </c>
      <c r="CA219">
        <v>0</v>
      </c>
      <c r="CB219">
        <v>0</v>
      </c>
      <c r="CC219">
        <v>0</v>
      </c>
      <c r="CD219">
        <v>0</v>
      </c>
      <c r="CE219" t="e">
        <f ca="1">- Facebook groups/pages</f>
        <v>#NAME?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1</v>
      </c>
      <c r="CL219">
        <v>0</v>
      </c>
      <c r="CN219" t="s">
        <v>108</v>
      </c>
      <c r="CO219" t="s">
        <v>109</v>
      </c>
      <c r="CP219" t="s">
        <v>383</v>
      </c>
      <c r="CQ219">
        <v>3123529</v>
      </c>
      <c r="CR219" t="s">
        <v>774</v>
      </c>
      <c r="CS219" t="s">
        <v>775</v>
      </c>
      <c r="CT219">
        <v>218</v>
      </c>
    </row>
    <row r="220" spans="1:98">
      <c r="A220">
        <v>219</v>
      </c>
      <c r="B220" t="s">
        <v>97</v>
      </c>
      <c r="C220">
        <v>19</v>
      </c>
      <c r="D220" t="s">
        <v>148</v>
      </c>
      <c r="E220" t="s">
        <v>142</v>
      </c>
      <c r="F220" t="s">
        <v>136</v>
      </c>
      <c r="G220" t="s">
        <v>175</v>
      </c>
      <c r="J220" t="s">
        <v>776</v>
      </c>
      <c r="K220">
        <v>0</v>
      </c>
      <c r="L220">
        <v>1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 t="s">
        <v>617</v>
      </c>
      <c r="X220" t="s">
        <v>368</v>
      </c>
      <c r="Y220">
        <v>0</v>
      </c>
      <c r="Z220">
        <v>1</v>
      </c>
      <c r="AA220">
        <v>0</v>
      </c>
      <c r="AB220">
        <v>0</v>
      </c>
      <c r="AC220">
        <v>0</v>
      </c>
      <c r="AD220">
        <v>0</v>
      </c>
      <c r="AE220">
        <v>0</v>
      </c>
      <c r="AG220" t="s">
        <v>116</v>
      </c>
      <c r="AH220" t="s">
        <v>125</v>
      </c>
      <c r="AI220">
        <v>1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R220" t="s">
        <v>106</v>
      </c>
      <c r="AS220" t="e">
        <f ca="1">- Donâ€™t have family in Syria to _xludf.help me</f>
        <v>#NAME?</v>
      </c>
      <c r="AT220">
        <v>0</v>
      </c>
      <c r="AU220">
        <v>0</v>
      </c>
      <c r="AV220">
        <v>0</v>
      </c>
      <c r="AW220">
        <v>1</v>
      </c>
      <c r="AX220">
        <v>0</v>
      </c>
      <c r="AY220">
        <v>0</v>
      </c>
      <c r="BA220" t="s">
        <v>127</v>
      </c>
      <c r="BB220" t="e">
        <f ca="1">- Useful but _xludf.not as good as a regular degree</f>
        <v>#NAME?</v>
      </c>
      <c r="BD220" t="e">
        <f ca="1">- Nursing / medical care</f>
        <v>#NAME?</v>
      </c>
      <c r="BE220">
        <v>0</v>
      </c>
      <c r="BF220">
        <v>0</v>
      </c>
      <c r="BG220">
        <v>0</v>
      </c>
      <c r="BH220">
        <v>0</v>
      </c>
      <c r="BI220">
        <v>1</v>
      </c>
      <c r="BJ220">
        <v>0</v>
      </c>
      <c r="BK220">
        <v>0</v>
      </c>
      <c r="BL220">
        <v>0</v>
      </c>
      <c r="BN220" t="s">
        <v>106</v>
      </c>
      <c r="BQ220" t="e">
        <f ca="1">- _xludf.not available in subjects I want to study</f>
        <v>#NAME?</v>
      </c>
      <c r="BR220">
        <v>1</v>
      </c>
      <c r="BS220">
        <v>0</v>
      </c>
      <c r="BT220">
        <v>0</v>
      </c>
      <c r="BU220">
        <v>0</v>
      </c>
      <c r="BV220">
        <v>0</v>
      </c>
      <c r="BW220">
        <v>0</v>
      </c>
      <c r="BX220" t="s">
        <v>107</v>
      </c>
      <c r="BY220" t="e">
        <f ca="1">- Very Useful, as good as a regular degree</f>
        <v>#NAME?</v>
      </c>
      <c r="BZ220">
        <v>0</v>
      </c>
      <c r="CA220">
        <v>0</v>
      </c>
      <c r="CB220">
        <v>1</v>
      </c>
      <c r="CC220">
        <v>0</v>
      </c>
      <c r="CD220">
        <v>0</v>
      </c>
      <c r="CE220" t="e">
        <f ca="1">- Friends</f>
        <v>#NAME?</v>
      </c>
      <c r="CF220">
        <v>1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N220" t="s">
        <v>108</v>
      </c>
      <c r="CO220" t="s">
        <v>109</v>
      </c>
      <c r="CP220" t="s">
        <v>383</v>
      </c>
      <c r="CQ220">
        <v>3123591</v>
      </c>
      <c r="CR220" t="s">
        <v>777</v>
      </c>
      <c r="CS220" t="s">
        <v>778</v>
      </c>
      <c r="CT220">
        <v>219</v>
      </c>
    </row>
    <row r="221" spans="1:98">
      <c r="A221">
        <v>220</v>
      </c>
      <c r="B221" t="s">
        <v>97</v>
      </c>
      <c r="C221">
        <v>26</v>
      </c>
      <c r="D221" t="s">
        <v>148</v>
      </c>
      <c r="E221" t="s">
        <v>99</v>
      </c>
      <c r="F221" t="s">
        <v>364</v>
      </c>
      <c r="G221" t="s">
        <v>113</v>
      </c>
      <c r="J221" t="s">
        <v>121</v>
      </c>
      <c r="K221">
        <v>1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T221" t="s">
        <v>457</v>
      </c>
      <c r="X221" t="s">
        <v>115</v>
      </c>
      <c r="Y221">
        <v>0</v>
      </c>
      <c r="Z221">
        <v>0</v>
      </c>
      <c r="AA221">
        <v>0</v>
      </c>
      <c r="AB221">
        <v>1</v>
      </c>
      <c r="AC221">
        <v>0</v>
      </c>
      <c r="AD221">
        <v>0</v>
      </c>
      <c r="AE221">
        <v>0</v>
      </c>
      <c r="AG221" t="s">
        <v>124</v>
      </c>
      <c r="AH221" t="s">
        <v>693</v>
      </c>
      <c r="AI221">
        <v>0</v>
      </c>
      <c r="AJ221">
        <v>1</v>
      </c>
      <c r="AK221">
        <v>0</v>
      </c>
      <c r="AL221">
        <v>1</v>
      </c>
      <c r="AM221">
        <v>0</v>
      </c>
      <c r="AN221">
        <v>1</v>
      </c>
      <c r="AO221">
        <v>0</v>
      </c>
      <c r="AP221">
        <v>1</v>
      </c>
      <c r="BA221" t="s">
        <v>106</v>
      </c>
      <c r="BB221" t="e">
        <f ca="1">- Useful but _xludf.not as good as a regular degree</f>
        <v>#NAME?</v>
      </c>
      <c r="BD221" t="e">
        <f ca="1">- Project Management / Accountancy</f>
        <v>#NAME?</v>
      </c>
      <c r="BE221">
        <v>0</v>
      </c>
      <c r="BF221">
        <v>0</v>
      </c>
      <c r="BG221">
        <v>1</v>
      </c>
      <c r="BH221">
        <v>0</v>
      </c>
      <c r="BI221">
        <v>0</v>
      </c>
      <c r="BJ221">
        <v>0</v>
      </c>
      <c r="BK221">
        <v>0</v>
      </c>
      <c r="BL221">
        <v>0</v>
      </c>
      <c r="BN221" t="s">
        <v>106</v>
      </c>
      <c r="BQ221" t="e">
        <f ca="1">- Do _xludf.not _xludf.count towards a recognized qualification</f>
        <v>#NAME?</v>
      </c>
      <c r="BR221">
        <v>0</v>
      </c>
      <c r="BS221">
        <v>1</v>
      </c>
      <c r="BT221">
        <v>0</v>
      </c>
      <c r="BU221">
        <v>0</v>
      </c>
      <c r="BV221">
        <v>0</v>
      </c>
      <c r="BW221">
        <v>0</v>
      </c>
      <c r="BX221" t="s">
        <v>107</v>
      </c>
      <c r="BY221" t="e">
        <f ca="1">- Useful but _xludf.not as good as going to university</f>
        <v>#NAME?</v>
      </c>
      <c r="BZ221">
        <v>1</v>
      </c>
      <c r="CA221">
        <v>0</v>
      </c>
      <c r="CB221">
        <v>0</v>
      </c>
      <c r="CC221">
        <v>0</v>
      </c>
      <c r="CD221">
        <v>0</v>
      </c>
      <c r="CE221" t="e">
        <f ca="1">- DUBARAH - Friends</f>
        <v>#NAME?</v>
      </c>
      <c r="CF221">
        <v>1</v>
      </c>
      <c r="CG221">
        <v>1</v>
      </c>
      <c r="CH221">
        <v>0</v>
      </c>
      <c r="CI221">
        <v>0</v>
      </c>
      <c r="CJ221">
        <v>0</v>
      </c>
      <c r="CK221">
        <v>0</v>
      </c>
      <c r="CL221">
        <v>0</v>
      </c>
      <c r="CN221" t="s">
        <v>108</v>
      </c>
      <c r="CO221" t="s">
        <v>109</v>
      </c>
      <c r="CP221" t="s">
        <v>383</v>
      </c>
      <c r="CQ221">
        <v>3123646</v>
      </c>
      <c r="CR221" t="s">
        <v>779</v>
      </c>
      <c r="CS221" t="s">
        <v>780</v>
      </c>
      <c r="CT221">
        <v>220</v>
      </c>
    </row>
    <row r="222" spans="1:98">
      <c r="A222">
        <v>221</v>
      </c>
      <c r="B222" t="s">
        <v>97</v>
      </c>
      <c r="C222">
        <v>24</v>
      </c>
      <c r="D222" t="s">
        <v>148</v>
      </c>
      <c r="E222" t="s">
        <v>99</v>
      </c>
      <c r="F222" t="s">
        <v>100</v>
      </c>
      <c r="G222" t="s">
        <v>113</v>
      </c>
      <c r="J222" t="s">
        <v>114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1</v>
      </c>
      <c r="Q222">
        <v>0</v>
      </c>
      <c r="R222">
        <v>0</v>
      </c>
      <c r="X222" t="s">
        <v>405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1</v>
      </c>
      <c r="AE222">
        <v>0</v>
      </c>
      <c r="AG222" t="s">
        <v>124</v>
      </c>
      <c r="AH222" t="s">
        <v>105</v>
      </c>
      <c r="AI222">
        <v>0</v>
      </c>
      <c r="AJ222">
        <v>1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BA222" t="s">
        <v>127</v>
      </c>
      <c r="BB222" t="e">
        <f ca="1">- Useful but _xludf.not as good as a regular degree</f>
        <v>#NAME?</v>
      </c>
      <c r="BD222" t="e">
        <f ca="1">- I am _xludf.not interested in vocational education</f>
        <v>#NAME?</v>
      </c>
      <c r="BE222">
        <v>1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N222" t="s">
        <v>106</v>
      </c>
      <c r="BQ222" t="e">
        <f ca="1">- _xludf.not available in _xludf.Arabic - Cannot afford the courses</f>
        <v>#NAME?</v>
      </c>
      <c r="BR222">
        <v>0</v>
      </c>
      <c r="BS222">
        <v>0</v>
      </c>
      <c r="BT222">
        <v>0</v>
      </c>
      <c r="BU222">
        <v>0</v>
      </c>
      <c r="BV222">
        <v>1</v>
      </c>
      <c r="BW222">
        <v>1</v>
      </c>
      <c r="BX222" t="s">
        <v>107</v>
      </c>
      <c r="BY222" t="e">
        <f ca="1">- Useful but _xludf.not as good as going to university</f>
        <v>#NAME?</v>
      </c>
      <c r="BZ222">
        <v>1</v>
      </c>
      <c r="CA222">
        <v>0</v>
      </c>
      <c r="CB222">
        <v>0</v>
      </c>
      <c r="CC222">
        <v>0</v>
      </c>
      <c r="CD222">
        <v>0</v>
      </c>
      <c r="CE222" t="e">
        <f ca="1">- Facebook groups/pages  - Friends</f>
        <v>#NAME?</v>
      </c>
      <c r="CF222">
        <v>1</v>
      </c>
      <c r="CG222">
        <v>0</v>
      </c>
      <c r="CH222">
        <v>0</v>
      </c>
      <c r="CI222">
        <v>0</v>
      </c>
      <c r="CJ222">
        <v>0</v>
      </c>
      <c r="CK222">
        <v>1</v>
      </c>
      <c r="CL222">
        <v>0</v>
      </c>
      <c r="CN222" t="s">
        <v>108</v>
      </c>
      <c r="CO222" t="s">
        <v>109</v>
      </c>
      <c r="CP222" t="s">
        <v>383</v>
      </c>
      <c r="CQ222">
        <v>3123648</v>
      </c>
      <c r="CR222" s="1" t="s">
        <v>781</v>
      </c>
      <c r="CS222" t="s">
        <v>782</v>
      </c>
      <c r="CT222">
        <v>221</v>
      </c>
    </row>
    <row r="223" spans="1:98">
      <c r="A223">
        <v>222</v>
      </c>
      <c r="B223" t="s">
        <v>97</v>
      </c>
      <c r="C223">
        <v>25</v>
      </c>
      <c r="D223" t="s">
        <v>148</v>
      </c>
      <c r="E223" t="s">
        <v>142</v>
      </c>
      <c r="F223" t="s">
        <v>364</v>
      </c>
      <c r="G223" t="s">
        <v>113</v>
      </c>
      <c r="J223" t="s">
        <v>121</v>
      </c>
      <c r="K223">
        <v>1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T223" t="s">
        <v>457</v>
      </c>
      <c r="X223" t="s">
        <v>783</v>
      </c>
      <c r="Y223">
        <v>0</v>
      </c>
      <c r="Z223">
        <v>0</v>
      </c>
      <c r="AA223">
        <v>1</v>
      </c>
      <c r="AB223">
        <v>1</v>
      </c>
      <c r="AC223">
        <v>0</v>
      </c>
      <c r="AD223">
        <v>0</v>
      </c>
      <c r="AE223">
        <v>0</v>
      </c>
      <c r="AG223" t="s">
        <v>116</v>
      </c>
      <c r="AH223" t="s">
        <v>601</v>
      </c>
      <c r="AI223">
        <v>0</v>
      </c>
      <c r="AJ223">
        <v>1</v>
      </c>
      <c r="AK223">
        <v>0</v>
      </c>
      <c r="AL223">
        <v>1</v>
      </c>
      <c r="AM223">
        <v>0</v>
      </c>
      <c r="AN223">
        <v>1</v>
      </c>
      <c r="AO223">
        <v>0</v>
      </c>
      <c r="AP223">
        <v>0</v>
      </c>
      <c r="BA223" t="s">
        <v>127</v>
      </c>
      <c r="BB223" t="e">
        <f ca="1">- Very Useful _xludf.and provides a job opportunity _xludf.right away.</f>
        <v>#NAME?</v>
      </c>
      <c r="BD223" t="e">
        <f ca="1">- Nursing / medical care</f>
        <v>#NAME?</v>
      </c>
      <c r="BE223">
        <v>0</v>
      </c>
      <c r="BF223">
        <v>0</v>
      </c>
      <c r="BG223">
        <v>0</v>
      </c>
      <c r="BH223">
        <v>0</v>
      </c>
      <c r="BI223">
        <v>1</v>
      </c>
      <c r="BJ223">
        <v>0</v>
      </c>
      <c r="BK223">
        <v>0</v>
      </c>
      <c r="BL223">
        <v>0</v>
      </c>
      <c r="BN223" t="s">
        <v>106</v>
      </c>
      <c r="BQ223" t="e">
        <f ca="1">- No internet connection / computer</f>
        <v>#NAME?</v>
      </c>
      <c r="BR223">
        <v>0</v>
      </c>
      <c r="BS223">
        <v>0</v>
      </c>
      <c r="BT223">
        <v>1</v>
      </c>
      <c r="BU223">
        <v>0</v>
      </c>
      <c r="BV223">
        <v>0</v>
      </c>
      <c r="BW223">
        <v>0</v>
      </c>
      <c r="BX223" t="s">
        <v>107</v>
      </c>
      <c r="BY223" t="e">
        <f ca="1">- Very Useful, as good as a regular degree</f>
        <v>#NAME?</v>
      </c>
      <c r="BZ223">
        <v>0</v>
      </c>
      <c r="CA223">
        <v>0</v>
      </c>
      <c r="CB223">
        <v>1</v>
      </c>
      <c r="CC223">
        <v>0</v>
      </c>
      <c r="CD223">
        <v>0</v>
      </c>
      <c r="CE223" t="e">
        <f ca="1">- Facebook groups/pages</f>
        <v>#NAME?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1</v>
      </c>
      <c r="CL223">
        <v>0</v>
      </c>
      <c r="CN223" t="s">
        <v>108</v>
      </c>
      <c r="CO223" t="s">
        <v>109</v>
      </c>
      <c r="CP223" t="s">
        <v>383</v>
      </c>
      <c r="CQ223">
        <v>3123655</v>
      </c>
      <c r="CR223" t="s">
        <v>784</v>
      </c>
      <c r="CS223" t="s">
        <v>785</v>
      </c>
      <c r="CT223">
        <v>222</v>
      </c>
    </row>
    <row r="224" spans="1:98">
      <c r="A224">
        <v>223</v>
      </c>
      <c r="B224" t="s">
        <v>97</v>
      </c>
      <c r="C224">
        <v>27</v>
      </c>
      <c r="D224" t="s">
        <v>98</v>
      </c>
      <c r="E224" t="s">
        <v>99</v>
      </c>
      <c r="F224" t="s">
        <v>364</v>
      </c>
      <c r="G224" t="s">
        <v>113</v>
      </c>
      <c r="J224" t="s">
        <v>121</v>
      </c>
      <c r="K224">
        <v>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T224" t="s">
        <v>457</v>
      </c>
      <c r="X224" t="s">
        <v>138</v>
      </c>
      <c r="Y224">
        <v>0</v>
      </c>
      <c r="Z224">
        <v>0</v>
      </c>
      <c r="AA224">
        <v>0</v>
      </c>
      <c r="AB224">
        <v>1</v>
      </c>
      <c r="AC224">
        <v>0</v>
      </c>
      <c r="AD224">
        <v>1</v>
      </c>
      <c r="AE224">
        <v>0</v>
      </c>
      <c r="AG224" t="s">
        <v>116</v>
      </c>
      <c r="AH224" t="s">
        <v>597</v>
      </c>
      <c r="AI224">
        <v>0</v>
      </c>
      <c r="AJ224">
        <v>1</v>
      </c>
      <c r="AK224">
        <v>0</v>
      </c>
      <c r="AL224">
        <v>1</v>
      </c>
      <c r="AM224">
        <v>0</v>
      </c>
      <c r="AN224">
        <v>1</v>
      </c>
      <c r="AO224">
        <v>0</v>
      </c>
      <c r="AP224">
        <v>0</v>
      </c>
      <c r="BA224" t="s">
        <v>106</v>
      </c>
      <c r="BB224" t="e">
        <f ca="1">- Useful but _xludf.not as good as a regular degree</f>
        <v>#NAME?</v>
      </c>
      <c r="BD224" t="e">
        <f ca="1">- Project Management / Accountancy</f>
        <v>#NAME?</v>
      </c>
      <c r="BE224">
        <v>0</v>
      </c>
      <c r="BF224">
        <v>0</v>
      </c>
      <c r="BG224">
        <v>1</v>
      </c>
      <c r="BH224">
        <v>0</v>
      </c>
      <c r="BI224">
        <v>0</v>
      </c>
      <c r="BJ224">
        <v>0</v>
      </c>
      <c r="BK224">
        <v>0</v>
      </c>
      <c r="BL224">
        <v>0</v>
      </c>
      <c r="BN224" t="s">
        <v>106</v>
      </c>
      <c r="BQ224" t="e">
        <f ca="1">- Do _xludf.not _xludf.count towards a recognized qualification - Cannot afford the courses</f>
        <v>#NAME?</v>
      </c>
      <c r="BR224">
        <v>0</v>
      </c>
      <c r="BS224">
        <v>1</v>
      </c>
      <c r="BT224">
        <v>0</v>
      </c>
      <c r="BU224">
        <v>0</v>
      </c>
      <c r="BV224">
        <v>1</v>
      </c>
      <c r="BW224">
        <v>0</v>
      </c>
      <c r="BX224" t="s">
        <v>243</v>
      </c>
      <c r="BY224" t="e">
        <f ca="1">- Useful but _xludf.not as good as going to university</f>
        <v>#NAME?</v>
      </c>
      <c r="BZ224">
        <v>1</v>
      </c>
      <c r="CA224">
        <v>0</v>
      </c>
      <c r="CB224">
        <v>0</v>
      </c>
      <c r="CC224">
        <v>0</v>
      </c>
      <c r="CD224">
        <v>0</v>
      </c>
      <c r="CE224" t="e">
        <f ca="1">- DUBARAH - Friends</f>
        <v>#NAME?</v>
      </c>
      <c r="CF224">
        <v>1</v>
      </c>
      <c r="CG224">
        <v>1</v>
      </c>
      <c r="CH224">
        <v>0</v>
      </c>
      <c r="CI224">
        <v>0</v>
      </c>
      <c r="CJ224">
        <v>0</v>
      </c>
      <c r="CK224">
        <v>0</v>
      </c>
      <c r="CL224">
        <v>0</v>
      </c>
      <c r="CN224" t="s">
        <v>108</v>
      </c>
      <c r="CO224" t="s">
        <v>109</v>
      </c>
      <c r="CP224" t="s">
        <v>383</v>
      </c>
      <c r="CQ224">
        <v>3123766</v>
      </c>
      <c r="CR224" t="s">
        <v>786</v>
      </c>
      <c r="CS224" t="s">
        <v>787</v>
      </c>
      <c r="CT224">
        <v>223</v>
      </c>
    </row>
    <row r="225" spans="1:98">
      <c r="A225">
        <v>224</v>
      </c>
      <c r="B225" t="s">
        <v>97</v>
      </c>
      <c r="C225">
        <v>28</v>
      </c>
      <c r="D225" t="s">
        <v>98</v>
      </c>
      <c r="E225" t="s">
        <v>211</v>
      </c>
      <c r="F225" t="s">
        <v>364</v>
      </c>
      <c r="G225" t="s">
        <v>113</v>
      </c>
      <c r="J225" t="s">
        <v>742</v>
      </c>
      <c r="K225">
        <v>0</v>
      </c>
      <c r="L225">
        <v>0</v>
      </c>
      <c r="M225">
        <v>0</v>
      </c>
      <c r="N225">
        <v>0</v>
      </c>
      <c r="O225">
        <v>1</v>
      </c>
      <c r="P225">
        <v>0</v>
      </c>
      <c r="Q225">
        <v>1</v>
      </c>
      <c r="R225">
        <v>0</v>
      </c>
      <c r="X225" t="s">
        <v>252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1</v>
      </c>
      <c r="AE225">
        <v>0</v>
      </c>
      <c r="AG225" t="s">
        <v>124</v>
      </c>
      <c r="AH225" t="s">
        <v>597</v>
      </c>
      <c r="AI225">
        <v>0</v>
      </c>
      <c r="AJ225">
        <v>1</v>
      </c>
      <c r="AK225">
        <v>0</v>
      </c>
      <c r="AL225">
        <v>1</v>
      </c>
      <c r="AM225">
        <v>0</v>
      </c>
      <c r="AN225">
        <v>1</v>
      </c>
      <c r="AO225">
        <v>0</v>
      </c>
      <c r="AP225">
        <v>0</v>
      </c>
      <c r="BA225" t="s">
        <v>106</v>
      </c>
      <c r="BB225" t="e">
        <f ca="1">- Very Useful _xludf.and provides a job opportunity _xludf.right away.</f>
        <v>#NAME?</v>
      </c>
      <c r="BD225" t="e">
        <f ca="1">- Project Management / Accountancy - Tourism / Restaurant _xludf.and hotel Management</f>
        <v>#NAME?</v>
      </c>
      <c r="BE225">
        <v>0</v>
      </c>
      <c r="BF225">
        <v>0</v>
      </c>
      <c r="BG225">
        <v>1</v>
      </c>
      <c r="BH225">
        <v>1</v>
      </c>
      <c r="BI225">
        <v>0</v>
      </c>
      <c r="BJ225">
        <v>0</v>
      </c>
      <c r="BK225">
        <v>0</v>
      </c>
      <c r="BL225">
        <v>0</v>
      </c>
      <c r="BN225" t="s">
        <v>106</v>
      </c>
      <c r="BQ225" t="e">
        <f ca="1">- Do _xludf.not _xludf.count towards a recognized qualification - Cannot afford the courses</f>
        <v>#NAME?</v>
      </c>
      <c r="BR225">
        <v>0</v>
      </c>
      <c r="BS225">
        <v>1</v>
      </c>
      <c r="BT225">
        <v>0</v>
      </c>
      <c r="BU225">
        <v>0</v>
      </c>
      <c r="BV225">
        <v>1</v>
      </c>
      <c r="BW225">
        <v>0</v>
      </c>
      <c r="BX225" t="s">
        <v>243</v>
      </c>
      <c r="BY225" t="e">
        <f ca="1">- Useful but _xludf.not as good as going to university</f>
        <v>#NAME?</v>
      </c>
      <c r="BZ225">
        <v>1</v>
      </c>
      <c r="CA225">
        <v>0</v>
      </c>
      <c r="CB225">
        <v>0</v>
      </c>
      <c r="CC225">
        <v>0</v>
      </c>
      <c r="CD225">
        <v>0</v>
      </c>
      <c r="CE225" t="e">
        <f ca="1">- Facebook groups/pages    Other</f>
        <v>#NAME?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1</v>
      </c>
      <c r="CL225">
        <v>1</v>
      </c>
      <c r="CM225" t="s">
        <v>611</v>
      </c>
      <c r="CN225" t="s">
        <v>108</v>
      </c>
      <c r="CO225" t="s">
        <v>109</v>
      </c>
      <c r="CP225" t="s">
        <v>383</v>
      </c>
      <c r="CQ225">
        <v>3124404</v>
      </c>
      <c r="CR225" t="s">
        <v>788</v>
      </c>
      <c r="CS225" t="s">
        <v>789</v>
      </c>
      <c r="CT225">
        <v>224</v>
      </c>
    </row>
    <row r="226" spans="1:98">
      <c r="A226">
        <v>225</v>
      </c>
      <c r="B226" t="s">
        <v>97</v>
      </c>
      <c r="C226">
        <v>21</v>
      </c>
      <c r="D226" t="s">
        <v>148</v>
      </c>
      <c r="E226" t="s">
        <v>99</v>
      </c>
      <c r="F226" t="s">
        <v>100</v>
      </c>
      <c r="G226" t="s">
        <v>101</v>
      </c>
      <c r="H226" t="s">
        <v>394</v>
      </c>
      <c r="U226" t="s">
        <v>162</v>
      </c>
      <c r="AG226" t="s">
        <v>104</v>
      </c>
      <c r="AH226" t="s">
        <v>105</v>
      </c>
      <c r="AI226">
        <v>0</v>
      </c>
      <c r="AJ226">
        <v>1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BA226" t="s">
        <v>106</v>
      </c>
      <c r="BB226" t="e">
        <f ca="1">- Useful but _xludf.not as good as a regular degree</f>
        <v>#NAME?</v>
      </c>
      <c r="BD226" t="e">
        <f ca="1">- Tourism / Restaurant _xludf.and hotel Management</f>
        <v>#NAME?</v>
      </c>
      <c r="BE226">
        <v>0</v>
      </c>
      <c r="BF226">
        <v>0</v>
      </c>
      <c r="BG226">
        <v>0</v>
      </c>
      <c r="BH226">
        <v>1</v>
      </c>
      <c r="BI226">
        <v>0</v>
      </c>
      <c r="BJ226">
        <v>0</v>
      </c>
      <c r="BK226">
        <v>0</v>
      </c>
      <c r="BL226">
        <v>0</v>
      </c>
      <c r="BN226" t="s">
        <v>106</v>
      </c>
      <c r="BQ226" t="e">
        <f ca="1">- _xludf.not available in subjects I want to study</f>
        <v>#NAME?</v>
      </c>
      <c r="BR226">
        <v>1</v>
      </c>
      <c r="BS226">
        <v>0</v>
      </c>
      <c r="BT226">
        <v>0</v>
      </c>
      <c r="BU226">
        <v>0</v>
      </c>
      <c r="BV226">
        <v>0</v>
      </c>
      <c r="BW226">
        <v>0</v>
      </c>
      <c r="BX226" t="s">
        <v>107</v>
      </c>
      <c r="BY226" t="e">
        <f ca="1">- Too Difficult to study alone</f>
        <v>#NAME?</v>
      </c>
      <c r="BZ226">
        <v>0</v>
      </c>
      <c r="CA226">
        <v>0</v>
      </c>
      <c r="CB226">
        <v>0</v>
      </c>
      <c r="CC226">
        <v>0</v>
      </c>
      <c r="CD226">
        <v>1</v>
      </c>
      <c r="CE226" t="e">
        <f ca="1">- Friends</f>
        <v>#NAME?</v>
      </c>
      <c r="CF226">
        <v>1</v>
      </c>
      <c r="CG226">
        <v>0</v>
      </c>
      <c r="CH226">
        <v>0</v>
      </c>
      <c r="CI226">
        <v>0</v>
      </c>
      <c r="CJ226">
        <v>0</v>
      </c>
      <c r="CK226">
        <v>0</v>
      </c>
      <c r="CL226">
        <v>0</v>
      </c>
      <c r="CN226" t="s">
        <v>108</v>
      </c>
      <c r="CO226" t="s">
        <v>109</v>
      </c>
      <c r="CP226" t="s">
        <v>383</v>
      </c>
      <c r="CQ226">
        <v>3124456</v>
      </c>
      <c r="CR226" t="s">
        <v>790</v>
      </c>
      <c r="CS226" t="s">
        <v>791</v>
      </c>
      <c r="CT226">
        <v>225</v>
      </c>
    </row>
    <row r="227" spans="1:98">
      <c r="A227">
        <v>226</v>
      </c>
      <c r="B227" t="s">
        <v>97</v>
      </c>
      <c r="C227">
        <v>25</v>
      </c>
      <c r="D227" t="s">
        <v>98</v>
      </c>
      <c r="E227" t="s">
        <v>274</v>
      </c>
      <c r="F227" t="s">
        <v>364</v>
      </c>
      <c r="G227" t="s">
        <v>113</v>
      </c>
      <c r="J227" t="s">
        <v>103</v>
      </c>
      <c r="K227">
        <v>0</v>
      </c>
      <c r="L227">
        <v>0</v>
      </c>
      <c r="M227">
        <v>0</v>
      </c>
      <c r="N227">
        <v>1</v>
      </c>
      <c r="O227">
        <v>0</v>
      </c>
      <c r="P227">
        <v>0</v>
      </c>
      <c r="Q227">
        <v>0</v>
      </c>
      <c r="R227">
        <v>0</v>
      </c>
      <c r="X227" t="s">
        <v>115</v>
      </c>
      <c r="Y227">
        <v>0</v>
      </c>
      <c r="Z227">
        <v>0</v>
      </c>
      <c r="AA227">
        <v>0</v>
      </c>
      <c r="AB227">
        <v>1</v>
      </c>
      <c r="AC227">
        <v>0</v>
      </c>
      <c r="AD227">
        <v>0</v>
      </c>
      <c r="AE227">
        <v>0</v>
      </c>
      <c r="AG227" t="s">
        <v>124</v>
      </c>
      <c r="AH227" t="s">
        <v>767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1</v>
      </c>
      <c r="AO227">
        <v>0</v>
      </c>
      <c r="AP227">
        <v>0</v>
      </c>
      <c r="BA227" t="s">
        <v>106</v>
      </c>
      <c r="BB227" t="e">
        <f ca="1">- Very Useful _xludf.and provides a job opportunity _xludf.right away.</f>
        <v>#NAME?</v>
      </c>
      <c r="BD227" t="e">
        <f ca="1">- Project Management / Accountancy - Tourism / Restaurant _xludf.and hotel Management</f>
        <v>#NAME?</v>
      </c>
      <c r="BE227">
        <v>0</v>
      </c>
      <c r="BF227">
        <v>0</v>
      </c>
      <c r="BG227">
        <v>1</v>
      </c>
      <c r="BH227">
        <v>1</v>
      </c>
      <c r="BI227">
        <v>0</v>
      </c>
      <c r="BJ227">
        <v>0</v>
      </c>
      <c r="BK227">
        <v>0</v>
      </c>
      <c r="BL227">
        <v>0</v>
      </c>
      <c r="BN227" t="s">
        <v>106</v>
      </c>
      <c r="BQ227" t="e">
        <f ca="1">- Cannot afford the courses</f>
        <v>#NAME?</v>
      </c>
      <c r="BR227">
        <v>0</v>
      </c>
      <c r="BS227">
        <v>0</v>
      </c>
      <c r="BT227">
        <v>0</v>
      </c>
      <c r="BU227">
        <v>0</v>
      </c>
      <c r="BV227">
        <v>1</v>
      </c>
      <c r="BW227">
        <v>0</v>
      </c>
      <c r="BX227" t="s">
        <v>107</v>
      </c>
      <c r="BY227" t="s">
        <v>139</v>
      </c>
      <c r="BZ227">
        <v>1</v>
      </c>
      <c r="CA227">
        <v>0</v>
      </c>
      <c r="CB227">
        <v>0</v>
      </c>
      <c r="CC227">
        <v>0</v>
      </c>
      <c r="CD227">
        <v>1</v>
      </c>
      <c r="CE227" t="e">
        <f ca="1">- Friends - Teachers</f>
        <v>#NAME?</v>
      </c>
      <c r="CF227">
        <v>1</v>
      </c>
      <c r="CG227">
        <v>0</v>
      </c>
      <c r="CH227">
        <v>1</v>
      </c>
      <c r="CI227">
        <v>0</v>
      </c>
      <c r="CJ227">
        <v>0</v>
      </c>
      <c r="CK227">
        <v>0</v>
      </c>
      <c r="CL227">
        <v>0</v>
      </c>
      <c r="CN227" t="s">
        <v>108</v>
      </c>
      <c r="CO227" t="s">
        <v>109</v>
      </c>
      <c r="CP227" t="s">
        <v>792</v>
      </c>
      <c r="CQ227">
        <v>3137969</v>
      </c>
      <c r="CR227" t="s">
        <v>793</v>
      </c>
      <c r="CS227" t="s">
        <v>794</v>
      </c>
      <c r="CT227">
        <v>226</v>
      </c>
    </row>
    <row r="228" spans="1:98">
      <c r="A228">
        <v>227</v>
      </c>
      <c r="B228" t="s">
        <v>97</v>
      </c>
      <c r="C228">
        <v>25</v>
      </c>
      <c r="D228" t="s">
        <v>148</v>
      </c>
      <c r="E228" t="s">
        <v>274</v>
      </c>
      <c r="F228" t="s">
        <v>344</v>
      </c>
      <c r="G228" t="s">
        <v>101</v>
      </c>
      <c r="H228" t="s">
        <v>102</v>
      </c>
      <c r="U228" t="s">
        <v>121</v>
      </c>
      <c r="W228" t="s">
        <v>795</v>
      </c>
      <c r="AG228" t="s">
        <v>104</v>
      </c>
      <c r="AH228" t="s">
        <v>796</v>
      </c>
      <c r="AI228">
        <v>0</v>
      </c>
      <c r="AJ228">
        <v>1</v>
      </c>
      <c r="AK228">
        <v>0</v>
      </c>
      <c r="AL228">
        <v>1</v>
      </c>
      <c r="AM228">
        <v>0</v>
      </c>
      <c r="AN228">
        <v>0</v>
      </c>
      <c r="AO228">
        <v>0</v>
      </c>
      <c r="AP228">
        <v>0</v>
      </c>
      <c r="BA228" t="s">
        <v>106</v>
      </c>
      <c r="BB228" t="e">
        <f ca="1">- Very Useful _xludf.and provides a job opportunity _xludf.right away.</f>
        <v>#NAME?</v>
      </c>
      <c r="BD228" t="e">
        <f ca="1">- Nursing / medical care</f>
        <v>#NAME?</v>
      </c>
      <c r="BE228">
        <v>0</v>
      </c>
      <c r="BF228">
        <v>0</v>
      </c>
      <c r="BG228">
        <v>0</v>
      </c>
      <c r="BH228">
        <v>0</v>
      </c>
      <c r="BI228">
        <v>1</v>
      </c>
      <c r="BJ228">
        <v>0</v>
      </c>
      <c r="BK228">
        <v>0</v>
      </c>
      <c r="BL228">
        <v>0</v>
      </c>
      <c r="BN228" t="s">
        <v>106</v>
      </c>
      <c r="BQ228" t="e">
        <f ca="1">- No internet connection / computer - Do _xludf.not _xludf.count towards a recognized qualification</f>
        <v>#NAME?</v>
      </c>
      <c r="BR228">
        <v>0</v>
      </c>
      <c r="BS228">
        <v>1</v>
      </c>
      <c r="BT228">
        <v>1</v>
      </c>
      <c r="BU228">
        <v>0</v>
      </c>
      <c r="BV228">
        <v>0</v>
      </c>
      <c r="BW228">
        <v>0</v>
      </c>
      <c r="BX228" t="s">
        <v>107</v>
      </c>
      <c r="BY228" t="s">
        <v>139</v>
      </c>
      <c r="BZ228">
        <v>1</v>
      </c>
      <c r="CA228">
        <v>0</v>
      </c>
      <c r="CB228">
        <v>0</v>
      </c>
      <c r="CC228">
        <v>0</v>
      </c>
      <c r="CD228">
        <v>1</v>
      </c>
      <c r="CE228" t="e">
        <f ca="1">- Facebook groups/pages</f>
        <v>#NAME?</v>
      </c>
      <c r="CF228">
        <v>0</v>
      </c>
      <c r="CG228">
        <v>0</v>
      </c>
      <c r="CH228">
        <v>0</v>
      </c>
      <c r="CI228">
        <v>0</v>
      </c>
      <c r="CJ228">
        <v>0</v>
      </c>
      <c r="CK228">
        <v>1</v>
      </c>
      <c r="CL228">
        <v>0</v>
      </c>
      <c r="CN228" t="s">
        <v>108</v>
      </c>
      <c r="CO228" t="s">
        <v>109</v>
      </c>
      <c r="CP228" t="s">
        <v>792</v>
      </c>
      <c r="CQ228">
        <v>3137976</v>
      </c>
      <c r="CR228" t="s">
        <v>797</v>
      </c>
      <c r="CS228" t="s">
        <v>798</v>
      </c>
      <c r="CT228">
        <v>227</v>
      </c>
    </row>
    <row r="229" spans="1:98">
      <c r="A229">
        <v>228</v>
      </c>
      <c r="B229" t="s">
        <v>97</v>
      </c>
      <c r="C229">
        <v>28</v>
      </c>
      <c r="D229" t="s">
        <v>98</v>
      </c>
      <c r="E229" t="s">
        <v>99</v>
      </c>
      <c r="F229" t="s">
        <v>149</v>
      </c>
      <c r="G229" t="s">
        <v>113</v>
      </c>
      <c r="J229" t="s">
        <v>286</v>
      </c>
      <c r="K229">
        <v>0</v>
      </c>
      <c r="L229">
        <v>0</v>
      </c>
      <c r="M229">
        <v>0</v>
      </c>
      <c r="N229">
        <v>0</v>
      </c>
      <c r="O229">
        <v>1</v>
      </c>
      <c r="P229">
        <v>0</v>
      </c>
      <c r="Q229">
        <v>0</v>
      </c>
      <c r="R229">
        <v>0</v>
      </c>
      <c r="X229" t="s">
        <v>115</v>
      </c>
      <c r="Y229">
        <v>0</v>
      </c>
      <c r="Z229">
        <v>0</v>
      </c>
      <c r="AA229">
        <v>0</v>
      </c>
      <c r="AB229">
        <v>1</v>
      </c>
      <c r="AC229">
        <v>0</v>
      </c>
      <c r="AD229">
        <v>0</v>
      </c>
      <c r="AE229">
        <v>0</v>
      </c>
      <c r="AG229" t="s">
        <v>116</v>
      </c>
      <c r="AH229" t="s">
        <v>117</v>
      </c>
      <c r="AI229">
        <v>0</v>
      </c>
      <c r="AJ229">
        <v>1</v>
      </c>
      <c r="AK229">
        <v>0</v>
      </c>
      <c r="AL229">
        <v>0</v>
      </c>
      <c r="AM229">
        <v>1</v>
      </c>
      <c r="AN229">
        <v>0</v>
      </c>
      <c r="AO229">
        <v>0</v>
      </c>
      <c r="AP229">
        <v>0</v>
      </c>
      <c r="BA229" t="s">
        <v>106</v>
      </c>
      <c r="BB229" t="e">
        <f ca="1">- Very Useful _xludf.and provides a job opportunity _xludf.right away.</f>
        <v>#NAME?</v>
      </c>
      <c r="BD229" t="e">
        <f ca="1">- Project Management / Accountancy</f>
        <v>#NAME?</v>
      </c>
      <c r="BE229">
        <v>0</v>
      </c>
      <c r="BF229">
        <v>0</v>
      </c>
      <c r="BG229">
        <v>1</v>
      </c>
      <c r="BH229">
        <v>0</v>
      </c>
      <c r="BI229">
        <v>0</v>
      </c>
      <c r="BJ229">
        <v>0</v>
      </c>
      <c r="BK229">
        <v>0</v>
      </c>
      <c r="BL229">
        <v>0</v>
      </c>
      <c r="BN229" t="s">
        <v>127</v>
      </c>
      <c r="BO229" t="s">
        <v>388</v>
      </c>
      <c r="BX229" t="s">
        <v>243</v>
      </c>
      <c r="BY229" t="s">
        <v>139</v>
      </c>
      <c r="BZ229">
        <v>1</v>
      </c>
      <c r="CA229">
        <v>0</v>
      </c>
      <c r="CB229">
        <v>0</v>
      </c>
      <c r="CC229">
        <v>0</v>
      </c>
      <c r="CD229">
        <v>1</v>
      </c>
      <c r="CE229" t="e">
        <f ca="1">- DUBARAH</f>
        <v>#NAME?</v>
      </c>
      <c r="CF229">
        <v>0</v>
      </c>
      <c r="CG229">
        <v>1</v>
      </c>
      <c r="CH229">
        <v>0</v>
      </c>
      <c r="CI229">
        <v>0</v>
      </c>
      <c r="CJ229">
        <v>0</v>
      </c>
      <c r="CK229">
        <v>0</v>
      </c>
      <c r="CL229">
        <v>0</v>
      </c>
      <c r="CN229" t="s">
        <v>108</v>
      </c>
      <c r="CO229" t="s">
        <v>109</v>
      </c>
      <c r="CP229" t="s">
        <v>792</v>
      </c>
      <c r="CQ229">
        <v>3137978</v>
      </c>
      <c r="CR229" t="s">
        <v>799</v>
      </c>
      <c r="CS229" t="s">
        <v>800</v>
      </c>
      <c r="CT229">
        <v>228</v>
      </c>
    </row>
    <row r="230" spans="1:98">
      <c r="A230">
        <v>229</v>
      </c>
      <c r="B230" t="s">
        <v>97</v>
      </c>
      <c r="C230">
        <v>17</v>
      </c>
      <c r="D230" t="s">
        <v>98</v>
      </c>
      <c r="E230" t="s">
        <v>99</v>
      </c>
      <c r="F230" t="s">
        <v>136</v>
      </c>
      <c r="G230" t="s">
        <v>113</v>
      </c>
      <c r="J230" t="s">
        <v>286</v>
      </c>
      <c r="K230">
        <v>0</v>
      </c>
      <c r="L230">
        <v>0</v>
      </c>
      <c r="M230">
        <v>0</v>
      </c>
      <c r="N230">
        <v>0</v>
      </c>
      <c r="O230">
        <v>1</v>
      </c>
      <c r="P230">
        <v>0</v>
      </c>
      <c r="Q230">
        <v>0</v>
      </c>
      <c r="R230">
        <v>0</v>
      </c>
      <c r="X230" t="s">
        <v>368</v>
      </c>
      <c r="Y230">
        <v>0</v>
      </c>
      <c r="Z230">
        <v>1</v>
      </c>
      <c r="AA230">
        <v>0</v>
      </c>
      <c r="AB230">
        <v>0</v>
      </c>
      <c r="AC230">
        <v>0</v>
      </c>
      <c r="AD230">
        <v>0</v>
      </c>
      <c r="AE230">
        <v>0</v>
      </c>
      <c r="AG230" t="s">
        <v>124</v>
      </c>
      <c r="AH230" t="s">
        <v>121</v>
      </c>
      <c r="AI230">
        <v>0</v>
      </c>
      <c r="AJ230">
        <v>0</v>
      </c>
      <c r="AK230">
        <v>1</v>
      </c>
      <c r="AL230">
        <v>0</v>
      </c>
      <c r="AM230">
        <v>0</v>
      </c>
      <c r="AN230">
        <v>0</v>
      </c>
      <c r="AO230">
        <v>0</v>
      </c>
      <c r="AP230">
        <v>0</v>
      </c>
      <c r="AQ230" t="s">
        <v>287</v>
      </c>
      <c r="BA230" t="s">
        <v>106</v>
      </c>
      <c r="BB230" t="e">
        <f ca="1">- Useful but _xludf.not as good as a regular degree</f>
        <v>#NAME?</v>
      </c>
      <c r="BD230" t="e">
        <f ca="1">- Tourism / Restaurant _xludf.and hotel Management</f>
        <v>#NAME?</v>
      </c>
      <c r="BE230">
        <v>0</v>
      </c>
      <c r="BF230">
        <v>0</v>
      </c>
      <c r="BG230">
        <v>0</v>
      </c>
      <c r="BH230">
        <v>1</v>
      </c>
      <c r="BI230">
        <v>0</v>
      </c>
      <c r="BJ230">
        <v>0</v>
      </c>
      <c r="BK230">
        <v>0</v>
      </c>
      <c r="BL230">
        <v>0</v>
      </c>
      <c r="BN230" t="s">
        <v>106</v>
      </c>
      <c r="BQ230" t="e">
        <f ca="1">- No internet connection / computer - Do _xludf.not _xludf.count towards a recognized qualification</f>
        <v>#NAME?</v>
      </c>
      <c r="BR230">
        <v>0</v>
      </c>
      <c r="BS230">
        <v>1</v>
      </c>
      <c r="BT230">
        <v>1</v>
      </c>
      <c r="BU230">
        <v>0</v>
      </c>
      <c r="BV230">
        <v>0</v>
      </c>
      <c r="BW230">
        <v>0</v>
      </c>
      <c r="BX230" t="s">
        <v>243</v>
      </c>
      <c r="BY230" t="e">
        <f ca="1">- _xludf.not worth the _xludf.time _xludf.or money spent on it</f>
        <v>#NAME?</v>
      </c>
      <c r="BZ230">
        <v>0</v>
      </c>
      <c r="CA230">
        <v>1</v>
      </c>
      <c r="CB230">
        <v>0</v>
      </c>
      <c r="CC230">
        <v>0</v>
      </c>
      <c r="CD230">
        <v>0</v>
      </c>
      <c r="CE230" t="e">
        <f ca="1">- Facebook groups/pages  - Friends</f>
        <v>#NAME?</v>
      </c>
      <c r="CF230">
        <v>1</v>
      </c>
      <c r="CG230">
        <v>0</v>
      </c>
      <c r="CH230">
        <v>0</v>
      </c>
      <c r="CI230">
        <v>0</v>
      </c>
      <c r="CJ230">
        <v>0</v>
      </c>
      <c r="CK230">
        <v>1</v>
      </c>
      <c r="CL230">
        <v>0</v>
      </c>
      <c r="CN230" t="s">
        <v>108</v>
      </c>
      <c r="CO230" t="s">
        <v>109</v>
      </c>
      <c r="CP230" t="s">
        <v>792</v>
      </c>
      <c r="CQ230">
        <v>3137986</v>
      </c>
      <c r="CR230" t="s">
        <v>801</v>
      </c>
      <c r="CS230" t="s">
        <v>802</v>
      </c>
      <c r="CT230">
        <v>229</v>
      </c>
    </row>
    <row r="231" spans="1:98">
      <c r="A231">
        <v>230</v>
      </c>
      <c r="B231" t="s">
        <v>97</v>
      </c>
      <c r="C231">
        <v>19</v>
      </c>
      <c r="D231" t="s">
        <v>98</v>
      </c>
      <c r="E231" t="s">
        <v>142</v>
      </c>
      <c r="F231" t="s">
        <v>136</v>
      </c>
      <c r="G231" t="s">
        <v>113</v>
      </c>
      <c r="J231" t="s">
        <v>121</v>
      </c>
      <c r="K231">
        <v>1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T231" t="s">
        <v>589</v>
      </c>
      <c r="X231" t="s">
        <v>783</v>
      </c>
      <c r="Y231">
        <v>0</v>
      </c>
      <c r="Z231">
        <v>0</v>
      </c>
      <c r="AA231">
        <v>1</v>
      </c>
      <c r="AB231">
        <v>1</v>
      </c>
      <c r="AC231">
        <v>0</v>
      </c>
      <c r="AD231">
        <v>0</v>
      </c>
      <c r="AE231">
        <v>0</v>
      </c>
      <c r="AG231" t="s">
        <v>124</v>
      </c>
      <c r="AH231" t="s">
        <v>125</v>
      </c>
      <c r="AI231">
        <v>1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R231" t="s">
        <v>106</v>
      </c>
      <c r="AS231" t="s">
        <v>121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1</v>
      </c>
      <c r="AZ231" t="s">
        <v>803</v>
      </c>
      <c r="BA231" t="s">
        <v>106</v>
      </c>
      <c r="BB231" t="e">
        <f ca="1">- Useful but _xludf.not as good as a regular degree</f>
        <v>#NAME?</v>
      </c>
      <c r="BD231" t="e">
        <f ca="1">- Construction (builder, carpenter, electrician, blacksmith)</f>
        <v>#NAME?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1</v>
      </c>
      <c r="BK231">
        <v>0</v>
      </c>
      <c r="BL231">
        <v>0</v>
      </c>
      <c r="BN231" t="s">
        <v>106</v>
      </c>
      <c r="BQ231" t="e">
        <f ca="1">- No internet connection / computer</f>
        <v>#NAME?</v>
      </c>
      <c r="BR231">
        <v>0</v>
      </c>
      <c r="BS231">
        <v>0</v>
      </c>
      <c r="BT231">
        <v>1</v>
      </c>
      <c r="BU231">
        <v>0</v>
      </c>
      <c r="BV231">
        <v>0</v>
      </c>
      <c r="BW231">
        <v>0</v>
      </c>
      <c r="BX231" t="s">
        <v>107</v>
      </c>
      <c r="BY231" t="e">
        <f ca="1">- Difficult to access</f>
        <v>#NAME?</v>
      </c>
      <c r="BZ231">
        <v>0</v>
      </c>
      <c r="CA231">
        <v>0</v>
      </c>
      <c r="CB231">
        <v>0</v>
      </c>
      <c r="CC231">
        <v>1</v>
      </c>
      <c r="CD231">
        <v>0</v>
      </c>
      <c r="CE231" t="e">
        <f ca="1">- Friends</f>
        <v>#NAME?</v>
      </c>
      <c r="CF231">
        <v>1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N231" t="s">
        <v>108</v>
      </c>
      <c r="CO231" t="s">
        <v>109</v>
      </c>
      <c r="CP231" t="s">
        <v>792</v>
      </c>
      <c r="CQ231">
        <v>3138011</v>
      </c>
      <c r="CR231" t="s">
        <v>804</v>
      </c>
      <c r="CS231" t="s">
        <v>805</v>
      </c>
      <c r="CT231">
        <v>230</v>
      </c>
    </row>
    <row r="232" spans="1:98">
      <c r="A232">
        <v>231</v>
      </c>
      <c r="B232" t="s">
        <v>97</v>
      </c>
      <c r="C232">
        <v>20</v>
      </c>
      <c r="D232" t="s">
        <v>98</v>
      </c>
      <c r="E232" t="s">
        <v>142</v>
      </c>
      <c r="F232" t="s">
        <v>136</v>
      </c>
      <c r="G232" t="s">
        <v>113</v>
      </c>
      <c r="J232" t="s">
        <v>318</v>
      </c>
      <c r="K232">
        <v>0</v>
      </c>
      <c r="L232">
        <v>0</v>
      </c>
      <c r="M232">
        <v>1</v>
      </c>
      <c r="N232">
        <v>0</v>
      </c>
      <c r="O232">
        <v>0</v>
      </c>
      <c r="P232">
        <v>0</v>
      </c>
      <c r="Q232">
        <v>0</v>
      </c>
      <c r="R232">
        <v>0</v>
      </c>
      <c r="X232" t="s">
        <v>405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1</v>
      </c>
      <c r="AE232">
        <v>0</v>
      </c>
      <c r="AG232" t="s">
        <v>124</v>
      </c>
      <c r="AH232" t="s">
        <v>125</v>
      </c>
      <c r="AI232">
        <v>1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R232" t="s">
        <v>106</v>
      </c>
      <c r="AS232" t="e">
        <f ca="1">- have to go in person but can _xludf.not go _xludf.for security reasons</f>
        <v>#NAME?</v>
      </c>
      <c r="AT232">
        <v>0</v>
      </c>
      <c r="AU232">
        <v>1</v>
      </c>
      <c r="AV232">
        <v>0</v>
      </c>
      <c r="AW232">
        <v>0</v>
      </c>
      <c r="AX232">
        <v>0</v>
      </c>
      <c r="AY232">
        <v>0</v>
      </c>
      <c r="BA232" t="s">
        <v>106</v>
      </c>
      <c r="BB232" t="e">
        <f ca="1">- Useful but _xludf.not as good as a regular degree</f>
        <v>#NAME?</v>
      </c>
      <c r="BD232" t="s">
        <v>121</v>
      </c>
      <c r="BE232">
        <v>0</v>
      </c>
      <c r="BF232">
        <v>1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 t="s">
        <v>208</v>
      </c>
      <c r="BN232" t="s">
        <v>127</v>
      </c>
      <c r="BO232" t="s">
        <v>388</v>
      </c>
      <c r="BX232" t="s">
        <v>243</v>
      </c>
      <c r="BY232" t="e">
        <f ca="1">- Too Difficult to study alone</f>
        <v>#NAME?</v>
      </c>
      <c r="BZ232">
        <v>0</v>
      </c>
      <c r="CA232">
        <v>0</v>
      </c>
      <c r="CB232">
        <v>0</v>
      </c>
      <c r="CC232">
        <v>0</v>
      </c>
      <c r="CD232">
        <v>1</v>
      </c>
      <c r="CE232" t="e">
        <f ca="1">- Teachers</f>
        <v>#NAME?</v>
      </c>
      <c r="CF232">
        <v>0</v>
      </c>
      <c r="CG232">
        <v>0</v>
      </c>
      <c r="CH232">
        <v>1</v>
      </c>
      <c r="CI232">
        <v>0</v>
      </c>
      <c r="CJ232">
        <v>0</v>
      </c>
      <c r="CK232">
        <v>0</v>
      </c>
      <c r="CL232">
        <v>0</v>
      </c>
      <c r="CN232" t="s">
        <v>108</v>
      </c>
      <c r="CO232" t="s">
        <v>109</v>
      </c>
      <c r="CP232" t="s">
        <v>792</v>
      </c>
      <c r="CQ232">
        <v>3138030</v>
      </c>
      <c r="CR232" t="s">
        <v>806</v>
      </c>
      <c r="CS232" t="s">
        <v>807</v>
      </c>
      <c r="CT232">
        <v>231</v>
      </c>
    </row>
    <row r="233" spans="1:98">
      <c r="A233">
        <v>232</v>
      </c>
      <c r="B233" t="s">
        <v>97</v>
      </c>
      <c r="C233">
        <v>19</v>
      </c>
      <c r="D233" t="s">
        <v>98</v>
      </c>
      <c r="E233" t="s">
        <v>227</v>
      </c>
      <c r="F233" t="s">
        <v>120</v>
      </c>
      <c r="G233" t="s">
        <v>113</v>
      </c>
      <c r="J233" t="s">
        <v>180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1</v>
      </c>
      <c r="X233" t="s">
        <v>123</v>
      </c>
      <c r="Y233">
        <v>0</v>
      </c>
      <c r="Z233">
        <v>1</v>
      </c>
      <c r="AA233">
        <v>0</v>
      </c>
      <c r="AB233">
        <v>1</v>
      </c>
      <c r="AC233">
        <v>0</v>
      </c>
      <c r="AD233">
        <v>0</v>
      </c>
      <c r="AE233">
        <v>0</v>
      </c>
      <c r="AG233" t="s">
        <v>124</v>
      </c>
      <c r="AH233" t="s">
        <v>125</v>
      </c>
      <c r="AI233">
        <v>1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R233" t="s">
        <v>106</v>
      </c>
      <c r="AS233" t="s">
        <v>121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1</v>
      </c>
      <c r="AZ233" t="s">
        <v>808</v>
      </c>
      <c r="BA233" t="s">
        <v>106</v>
      </c>
      <c r="BB233" t="e">
        <f ca="1">- Very Useful _xludf.and provides a job opportunity _xludf.right away.</f>
        <v>#NAME?</v>
      </c>
      <c r="BD233" t="e">
        <f ca="1">- Nursing / medical care</f>
        <v>#NAME?</v>
      </c>
      <c r="BE233">
        <v>0</v>
      </c>
      <c r="BF233">
        <v>0</v>
      </c>
      <c r="BG233">
        <v>0</v>
      </c>
      <c r="BH233">
        <v>0</v>
      </c>
      <c r="BI233">
        <v>1</v>
      </c>
      <c r="BJ233">
        <v>0</v>
      </c>
      <c r="BK233">
        <v>0</v>
      </c>
      <c r="BL233">
        <v>0</v>
      </c>
      <c r="BN233" t="s">
        <v>127</v>
      </c>
      <c r="BO233" t="s">
        <v>121</v>
      </c>
      <c r="BP233" t="s">
        <v>809</v>
      </c>
      <c r="BX233" t="s">
        <v>107</v>
      </c>
      <c r="BY233" t="e">
        <f ca="1">- Useful but _xludf.not as good as going to university</f>
        <v>#NAME?</v>
      </c>
      <c r="BZ233">
        <v>1</v>
      </c>
      <c r="CA233">
        <v>0</v>
      </c>
      <c r="CB233">
        <v>0</v>
      </c>
      <c r="CC233">
        <v>0</v>
      </c>
      <c r="CD233">
        <v>0</v>
      </c>
      <c r="CE233" t="e">
        <f ca="1">- Facebook groups/pages  - Friends</f>
        <v>#NAME?</v>
      </c>
      <c r="CF233">
        <v>1</v>
      </c>
      <c r="CG233">
        <v>0</v>
      </c>
      <c r="CH233">
        <v>0</v>
      </c>
      <c r="CI233">
        <v>0</v>
      </c>
      <c r="CJ233">
        <v>0</v>
      </c>
      <c r="CK233">
        <v>1</v>
      </c>
      <c r="CL233">
        <v>0</v>
      </c>
      <c r="CN233" t="s">
        <v>108</v>
      </c>
      <c r="CO233" t="s">
        <v>109</v>
      </c>
      <c r="CP233" t="s">
        <v>792</v>
      </c>
      <c r="CQ233">
        <v>3138039</v>
      </c>
      <c r="CR233" t="s">
        <v>810</v>
      </c>
      <c r="CS233" t="s">
        <v>811</v>
      </c>
      <c r="CT233">
        <v>232</v>
      </c>
    </row>
    <row r="234" spans="1:98">
      <c r="A234">
        <v>233</v>
      </c>
      <c r="B234" t="s">
        <v>97</v>
      </c>
      <c r="C234">
        <v>22</v>
      </c>
      <c r="D234" t="s">
        <v>98</v>
      </c>
      <c r="E234" t="s">
        <v>99</v>
      </c>
      <c r="F234" t="s">
        <v>136</v>
      </c>
      <c r="G234" t="s">
        <v>113</v>
      </c>
      <c r="J234" t="s">
        <v>114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1</v>
      </c>
      <c r="Q234">
        <v>0</v>
      </c>
      <c r="R234">
        <v>0</v>
      </c>
      <c r="X234" t="s">
        <v>168</v>
      </c>
      <c r="Y234">
        <v>0</v>
      </c>
      <c r="Z234">
        <v>0</v>
      </c>
      <c r="AA234">
        <v>0</v>
      </c>
      <c r="AB234">
        <v>1</v>
      </c>
      <c r="AC234">
        <v>0</v>
      </c>
      <c r="AD234">
        <v>0</v>
      </c>
      <c r="AE234">
        <v>1</v>
      </c>
      <c r="AF234" t="s">
        <v>282</v>
      </c>
      <c r="AG234" t="s">
        <v>124</v>
      </c>
      <c r="AH234" t="s">
        <v>121</v>
      </c>
      <c r="AI234">
        <v>0</v>
      </c>
      <c r="AJ234">
        <v>0</v>
      </c>
      <c r="AK234">
        <v>1</v>
      </c>
      <c r="AL234">
        <v>0</v>
      </c>
      <c r="AM234">
        <v>0</v>
      </c>
      <c r="AN234">
        <v>0</v>
      </c>
      <c r="AO234">
        <v>0</v>
      </c>
      <c r="AP234">
        <v>0</v>
      </c>
      <c r="AQ234" t="s">
        <v>812</v>
      </c>
      <c r="BA234" t="s">
        <v>106</v>
      </c>
      <c r="BB234" t="e">
        <f ca="1">- Very Useful _xludf.and provides a job opportunity _xludf.right away.</f>
        <v>#NAME?</v>
      </c>
      <c r="BD234" t="e">
        <f ca="1">- Mechanics _xludf.and machinery</f>
        <v>#NAME?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1</v>
      </c>
      <c r="BL234">
        <v>0</v>
      </c>
      <c r="BN234" t="s">
        <v>106</v>
      </c>
      <c r="BQ234" t="e">
        <f ca="1">- Do _xludf.not _xludf.count towards a recognized qualification</f>
        <v>#NAME?</v>
      </c>
      <c r="BR234">
        <v>0</v>
      </c>
      <c r="BS234">
        <v>1</v>
      </c>
      <c r="BT234">
        <v>0</v>
      </c>
      <c r="BU234">
        <v>0</v>
      </c>
      <c r="BV234">
        <v>0</v>
      </c>
      <c r="BW234">
        <v>0</v>
      </c>
      <c r="BX234" t="s">
        <v>107</v>
      </c>
      <c r="BY234" t="e">
        <f ca="1">- _xludf.not worth the _xludf.time _xludf.or money spent on it</f>
        <v>#NAME?</v>
      </c>
      <c r="BZ234">
        <v>0</v>
      </c>
      <c r="CA234">
        <v>1</v>
      </c>
      <c r="CB234">
        <v>0</v>
      </c>
      <c r="CC234">
        <v>0</v>
      </c>
      <c r="CD234">
        <v>0</v>
      </c>
      <c r="CE234" t="e">
        <f ca="1">- Friends</f>
        <v>#NAME?</v>
      </c>
      <c r="CF234">
        <v>1</v>
      </c>
      <c r="CG234">
        <v>0</v>
      </c>
      <c r="CH234">
        <v>0</v>
      </c>
      <c r="CI234">
        <v>0</v>
      </c>
      <c r="CJ234">
        <v>0</v>
      </c>
      <c r="CK234">
        <v>0</v>
      </c>
      <c r="CL234">
        <v>0</v>
      </c>
      <c r="CN234" t="s">
        <v>108</v>
      </c>
      <c r="CO234" t="s">
        <v>109</v>
      </c>
      <c r="CP234" t="s">
        <v>792</v>
      </c>
      <c r="CQ234">
        <v>3138049</v>
      </c>
      <c r="CR234" t="s">
        <v>813</v>
      </c>
      <c r="CS234" t="s">
        <v>814</v>
      </c>
      <c r="CT234">
        <v>233</v>
      </c>
    </row>
    <row r="235" spans="1:98">
      <c r="A235">
        <v>234</v>
      </c>
      <c r="B235" t="s">
        <v>97</v>
      </c>
      <c r="C235">
        <v>17</v>
      </c>
      <c r="D235" t="s">
        <v>98</v>
      </c>
      <c r="E235" t="s">
        <v>142</v>
      </c>
      <c r="F235" t="s">
        <v>120</v>
      </c>
      <c r="G235" t="s">
        <v>113</v>
      </c>
      <c r="J235" t="s">
        <v>103</v>
      </c>
      <c r="K235">
        <v>0</v>
      </c>
      <c r="L235">
        <v>0</v>
      </c>
      <c r="M235">
        <v>0</v>
      </c>
      <c r="N235">
        <v>1</v>
      </c>
      <c r="O235">
        <v>0</v>
      </c>
      <c r="P235">
        <v>0</v>
      </c>
      <c r="Q235">
        <v>0</v>
      </c>
      <c r="R235">
        <v>0</v>
      </c>
      <c r="X235" t="s">
        <v>123</v>
      </c>
      <c r="Y235">
        <v>0</v>
      </c>
      <c r="Z235">
        <v>1</v>
      </c>
      <c r="AA235">
        <v>0</v>
      </c>
      <c r="AB235">
        <v>1</v>
      </c>
      <c r="AC235">
        <v>0</v>
      </c>
      <c r="AD235">
        <v>0</v>
      </c>
      <c r="AE235">
        <v>0</v>
      </c>
      <c r="AG235" t="s">
        <v>124</v>
      </c>
      <c r="AH235" t="s">
        <v>125</v>
      </c>
      <c r="AI235">
        <v>1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R235" t="s">
        <v>106</v>
      </c>
      <c r="AS235" t="s">
        <v>121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1</v>
      </c>
      <c r="AZ235" t="s">
        <v>808</v>
      </c>
      <c r="BA235" t="s">
        <v>127</v>
      </c>
      <c r="BB235" t="e">
        <f ca="1">- Useful but _xludf.not as good as a regular degree</f>
        <v>#NAME?</v>
      </c>
      <c r="BD235" t="e">
        <f ca="1">- Project Management / Accountancy</f>
        <v>#NAME?</v>
      </c>
      <c r="BE235">
        <v>0</v>
      </c>
      <c r="BF235">
        <v>0</v>
      </c>
      <c r="BG235">
        <v>1</v>
      </c>
      <c r="BH235">
        <v>0</v>
      </c>
      <c r="BI235">
        <v>0</v>
      </c>
      <c r="BJ235">
        <v>0</v>
      </c>
      <c r="BK235">
        <v>0</v>
      </c>
      <c r="BL235">
        <v>0</v>
      </c>
      <c r="BN235" t="s">
        <v>106</v>
      </c>
      <c r="BQ235" t="e">
        <f ca="1">- Do _xludf.not _xludf.count towards a recognized qualification</f>
        <v>#NAME?</v>
      </c>
      <c r="BR235">
        <v>0</v>
      </c>
      <c r="BS235">
        <v>1</v>
      </c>
      <c r="BT235">
        <v>0</v>
      </c>
      <c r="BU235">
        <v>0</v>
      </c>
      <c r="BV235">
        <v>0</v>
      </c>
      <c r="BW235">
        <v>0</v>
      </c>
      <c r="BX235" t="s">
        <v>107</v>
      </c>
      <c r="BY235" t="e">
        <f ca="1">- _xludf.not worth the _xludf.time _xludf.or money spent on it</f>
        <v>#NAME?</v>
      </c>
      <c r="BZ235">
        <v>0</v>
      </c>
      <c r="CA235">
        <v>1</v>
      </c>
      <c r="CB235">
        <v>0</v>
      </c>
      <c r="CC235">
        <v>0</v>
      </c>
      <c r="CD235">
        <v>0</v>
      </c>
      <c r="CE235" t="e">
        <f ca="1">- Friends</f>
        <v>#NAME?</v>
      </c>
      <c r="CF235">
        <v>1</v>
      </c>
      <c r="CG235">
        <v>0</v>
      </c>
      <c r="CH235">
        <v>0</v>
      </c>
      <c r="CI235">
        <v>0</v>
      </c>
      <c r="CJ235">
        <v>0</v>
      </c>
      <c r="CK235">
        <v>0</v>
      </c>
      <c r="CL235">
        <v>0</v>
      </c>
      <c r="CN235" t="s">
        <v>108</v>
      </c>
      <c r="CO235" t="s">
        <v>109</v>
      </c>
      <c r="CP235" t="s">
        <v>792</v>
      </c>
      <c r="CQ235">
        <v>3138072</v>
      </c>
      <c r="CR235" t="s">
        <v>815</v>
      </c>
      <c r="CS235" t="s">
        <v>816</v>
      </c>
      <c r="CT235">
        <v>234</v>
      </c>
    </row>
    <row r="236" spans="1:98">
      <c r="A236">
        <v>235</v>
      </c>
      <c r="B236" t="s">
        <v>97</v>
      </c>
      <c r="C236">
        <v>24</v>
      </c>
      <c r="D236" t="s">
        <v>98</v>
      </c>
      <c r="E236" t="s">
        <v>142</v>
      </c>
      <c r="F236" t="s">
        <v>120</v>
      </c>
      <c r="G236" t="s">
        <v>113</v>
      </c>
      <c r="J236" t="s">
        <v>103</v>
      </c>
      <c r="K236">
        <v>0</v>
      </c>
      <c r="L236">
        <v>0</v>
      </c>
      <c r="M236">
        <v>0</v>
      </c>
      <c r="N236">
        <v>1</v>
      </c>
      <c r="O236">
        <v>0</v>
      </c>
      <c r="P236">
        <v>0</v>
      </c>
      <c r="Q236">
        <v>0</v>
      </c>
      <c r="R236">
        <v>0</v>
      </c>
      <c r="X236" t="s">
        <v>138</v>
      </c>
      <c r="Y236">
        <v>0</v>
      </c>
      <c r="Z236">
        <v>0</v>
      </c>
      <c r="AA236">
        <v>0</v>
      </c>
      <c r="AB236">
        <v>1</v>
      </c>
      <c r="AC236">
        <v>0</v>
      </c>
      <c r="AD236">
        <v>1</v>
      </c>
      <c r="AE236">
        <v>0</v>
      </c>
      <c r="AG236" t="s">
        <v>124</v>
      </c>
      <c r="AH236" t="s">
        <v>125</v>
      </c>
      <c r="AI236">
        <v>1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R236" t="s">
        <v>106</v>
      </c>
      <c r="AS236" t="s">
        <v>121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1</v>
      </c>
      <c r="AZ236" t="s">
        <v>817</v>
      </c>
      <c r="BA236" t="s">
        <v>106</v>
      </c>
      <c r="BB236" t="e">
        <f ca="1">- Useful but _xludf.not as good as a regular degree</f>
        <v>#NAME?</v>
      </c>
      <c r="BD236" t="e">
        <f ca="1">- Project Management / Accountancy</f>
        <v>#NAME?</v>
      </c>
      <c r="BE236">
        <v>0</v>
      </c>
      <c r="BF236">
        <v>0</v>
      </c>
      <c r="BG236">
        <v>1</v>
      </c>
      <c r="BH236">
        <v>0</v>
      </c>
      <c r="BI236">
        <v>0</v>
      </c>
      <c r="BJ236">
        <v>0</v>
      </c>
      <c r="BK236">
        <v>0</v>
      </c>
      <c r="BL236">
        <v>0</v>
      </c>
      <c r="BN236" t="s">
        <v>106</v>
      </c>
      <c r="BQ236" t="e">
        <f ca="1">- Do _xludf.not _xludf.count towards a recognized qualification</f>
        <v>#NAME?</v>
      </c>
      <c r="BR236">
        <v>0</v>
      </c>
      <c r="BS236">
        <v>1</v>
      </c>
      <c r="BT236">
        <v>0</v>
      </c>
      <c r="BU236">
        <v>0</v>
      </c>
      <c r="BV236">
        <v>0</v>
      </c>
      <c r="BW236">
        <v>0</v>
      </c>
      <c r="BX236" t="s">
        <v>459</v>
      </c>
      <c r="BY236" t="e">
        <f ca="1">- _xludf.not worth the _xludf.time _xludf.or money spent on it</f>
        <v>#NAME?</v>
      </c>
      <c r="BZ236">
        <v>0</v>
      </c>
      <c r="CA236">
        <v>1</v>
      </c>
      <c r="CB236">
        <v>0</v>
      </c>
      <c r="CC236">
        <v>0</v>
      </c>
      <c r="CD236">
        <v>0</v>
      </c>
      <c r="CE236" t="e">
        <f ca="1">- Friends</f>
        <v>#NAME?</v>
      </c>
      <c r="CF236">
        <v>1</v>
      </c>
      <c r="CG236">
        <v>0</v>
      </c>
      <c r="CH236">
        <v>0</v>
      </c>
      <c r="CI236">
        <v>0</v>
      </c>
      <c r="CJ236">
        <v>0</v>
      </c>
      <c r="CK236">
        <v>0</v>
      </c>
      <c r="CL236">
        <v>0</v>
      </c>
      <c r="CN236" t="s">
        <v>108</v>
      </c>
      <c r="CO236" t="s">
        <v>109</v>
      </c>
      <c r="CP236" t="s">
        <v>792</v>
      </c>
      <c r="CQ236">
        <v>3138080</v>
      </c>
      <c r="CR236" t="s">
        <v>818</v>
      </c>
      <c r="CS236" t="s">
        <v>819</v>
      </c>
      <c r="CT236">
        <v>235</v>
      </c>
    </row>
    <row r="237" spans="1:98">
      <c r="A237">
        <v>236</v>
      </c>
      <c r="B237" t="s">
        <v>97</v>
      </c>
      <c r="C237">
        <v>22</v>
      </c>
      <c r="D237" t="s">
        <v>98</v>
      </c>
      <c r="E237" t="s">
        <v>142</v>
      </c>
      <c r="F237" t="s">
        <v>136</v>
      </c>
      <c r="G237" t="s">
        <v>113</v>
      </c>
      <c r="J237" t="s">
        <v>121</v>
      </c>
      <c r="K237">
        <v>1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T237" t="s">
        <v>820</v>
      </c>
      <c r="X237" t="s">
        <v>168</v>
      </c>
      <c r="Y237">
        <v>0</v>
      </c>
      <c r="Z237">
        <v>0</v>
      </c>
      <c r="AA237">
        <v>0</v>
      </c>
      <c r="AB237">
        <v>1</v>
      </c>
      <c r="AC237">
        <v>0</v>
      </c>
      <c r="AD237">
        <v>0</v>
      </c>
      <c r="AE237">
        <v>1</v>
      </c>
      <c r="AF237" t="s">
        <v>282</v>
      </c>
      <c r="AG237" t="s">
        <v>124</v>
      </c>
      <c r="AH237" t="s">
        <v>121</v>
      </c>
      <c r="AI237">
        <v>0</v>
      </c>
      <c r="AJ237">
        <v>0</v>
      </c>
      <c r="AK237">
        <v>1</v>
      </c>
      <c r="AL237">
        <v>0</v>
      </c>
      <c r="AM237">
        <v>0</v>
      </c>
      <c r="AN237">
        <v>0</v>
      </c>
      <c r="AO237">
        <v>0</v>
      </c>
      <c r="AP237">
        <v>0</v>
      </c>
      <c r="AQ237" t="s">
        <v>287</v>
      </c>
      <c r="BA237" t="s">
        <v>106</v>
      </c>
      <c r="BB237" t="e">
        <f ca="1">- Useful but _xludf.not as good as a regular degree</f>
        <v>#NAME?</v>
      </c>
      <c r="BD237" t="e">
        <f ca="1">- Construction (builder, carpenter, electrician, blacksmith)</f>
        <v>#NAME?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1</v>
      </c>
      <c r="BK237">
        <v>0</v>
      </c>
      <c r="BL237">
        <v>0</v>
      </c>
      <c r="BN237" t="s">
        <v>106</v>
      </c>
      <c r="BQ237" t="e">
        <f ca="1">- Donâ€™t know how to _xludf.find/enroll in a suitable program</f>
        <v>#NAME?</v>
      </c>
      <c r="BR237">
        <v>0</v>
      </c>
      <c r="BS237">
        <v>0</v>
      </c>
      <c r="BT237">
        <v>0</v>
      </c>
      <c r="BU237">
        <v>1</v>
      </c>
      <c r="BV237">
        <v>0</v>
      </c>
      <c r="BW237">
        <v>0</v>
      </c>
      <c r="BX237" t="s">
        <v>243</v>
      </c>
      <c r="BY237" t="e">
        <f ca="1">- _xludf.not worth the _xludf.time _xludf.or money spent on it</f>
        <v>#NAME?</v>
      </c>
      <c r="BZ237">
        <v>0</v>
      </c>
      <c r="CA237">
        <v>1</v>
      </c>
      <c r="CB237">
        <v>0</v>
      </c>
      <c r="CC237">
        <v>0</v>
      </c>
      <c r="CD237">
        <v>0</v>
      </c>
      <c r="CE237" t="e">
        <f ca="1">- Friends - Teachers</f>
        <v>#NAME?</v>
      </c>
      <c r="CF237">
        <v>1</v>
      </c>
      <c r="CG237">
        <v>0</v>
      </c>
      <c r="CH237">
        <v>1</v>
      </c>
      <c r="CI237">
        <v>0</v>
      </c>
      <c r="CJ237">
        <v>0</v>
      </c>
      <c r="CK237">
        <v>0</v>
      </c>
      <c r="CL237">
        <v>0</v>
      </c>
      <c r="CN237" t="s">
        <v>108</v>
      </c>
      <c r="CO237" t="s">
        <v>109</v>
      </c>
      <c r="CP237" t="s">
        <v>792</v>
      </c>
      <c r="CQ237">
        <v>3138104</v>
      </c>
      <c r="CR237" t="s">
        <v>821</v>
      </c>
      <c r="CS237" t="s">
        <v>822</v>
      </c>
      <c r="CT237">
        <v>236</v>
      </c>
    </row>
    <row r="238" spans="1:98">
      <c r="A238">
        <v>237</v>
      </c>
      <c r="B238" t="s">
        <v>97</v>
      </c>
      <c r="C238">
        <v>25</v>
      </c>
      <c r="D238" t="s">
        <v>98</v>
      </c>
      <c r="E238" t="s">
        <v>179</v>
      </c>
      <c r="F238" t="s">
        <v>364</v>
      </c>
      <c r="G238" t="s">
        <v>113</v>
      </c>
      <c r="J238" t="s">
        <v>121</v>
      </c>
      <c r="K238">
        <v>1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T238" t="s">
        <v>457</v>
      </c>
      <c r="X238" t="s">
        <v>115</v>
      </c>
      <c r="Y238">
        <v>0</v>
      </c>
      <c r="Z238">
        <v>0</v>
      </c>
      <c r="AA238">
        <v>0</v>
      </c>
      <c r="AB238">
        <v>1</v>
      </c>
      <c r="AC238">
        <v>0</v>
      </c>
      <c r="AD238">
        <v>0</v>
      </c>
      <c r="AE238">
        <v>0</v>
      </c>
      <c r="AG238" t="s">
        <v>124</v>
      </c>
      <c r="AH238" t="s">
        <v>125</v>
      </c>
      <c r="AI238">
        <v>1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R238" t="s">
        <v>127</v>
      </c>
      <c r="AS238" t="e">
        <f ca="1">- Cannot contact public servants _xludf.or Teachers - have to go in person but can _xludf.not go _xludf.for security reasons</f>
        <v>#NAME?</v>
      </c>
      <c r="AT238">
        <v>0</v>
      </c>
      <c r="AU238">
        <v>1</v>
      </c>
      <c r="AV238">
        <v>1</v>
      </c>
      <c r="AW238">
        <v>0</v>
      </c>
      <c r="AX238">
        <v>0</v>
      </c>
      <c r="AY238">
        <v>0</v>
      </c>
      <c r="BA238" t="s">
        <v>106</v>
      </c>
      <c r="BB238" t="e">
        <f ca="1">- Very Useful _xludf.and provides a job opportunity _xludf.right away.</f>
        <v>#NAME?</v>
      </c>
      <c r="BD238" t="e">
        <f ca="1">- I am _xludf.not interested in vocational education</f>
        <v>#NAME?</v>
      </c>
      <c r="BE238">
        <v>1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N238" t="s">
        <v>106</v>
      </c>
      <c r="BQ238" t="e">
        <f ca="1">- Do _xludf.not _xludf.count towards a recognized qualification - Cannot afford the courses</f>
        <v>#NAME?</v>
      </c>
      <c r="BR238">
        <v>0</v>
      </c>
      <c r="BS238">
        <v>1</v>
      </c>
      <c r="BT238">
        <v>0</v>
      </c>
      <c r="BU238">
        <v>0</v>
      </c>
      <c r="BV238">
        <v>1</v>
      </c>
      <c r="BW238">
        <v>0</v>
      </c>
      <c r="BX238" t="s">
        <v>243</v>
      </c>
      <c r="BY238" t="e">
        <f ca="1">- Useful but _xludf.not as good as going to university</f>
        <v>#NAME?</v>
      </c>
      <c r="BZ238">
        <v>1</v>
      </c>
      <c r="CA238">
        <v>0</v>
      </c>
      <c r="CB238">
        <v>0</v>
      </c>
      <c r="CC238">
        <v>0</v>
      </c>
      <c r="CD238">
        <v>0</v>
      </c>
      <c r="CE238" t="e">
        <f ca="1">- Teachers</f>
        <v>#NAME?</v>
      </c>
      <c r="CF238">
        <v>0</v>
      </c>
      <c r="CG238">
        <v>0</v>
      </c>
      <c r="CH238">
        <v>1</v>
      </c>
      <c r="CI238">
        <v>0</v>
      </c>
      <c r="CJ238">
        <v>0</v>
      </c>
      <c r="CK238">
        <v>0</v>
      </c>
      <c r="CL238">
        <v>0</v>
      </c>
      <c r="CN238" t="s">
        <v>108</v>
      </c>
      <c r="CO238" t="s">
        <v>109</v>
      </c>
      <c r="CP238" t="s">
        <v>792</v>
      </c>
      <c r="CQ238">
        <v>3138119</v>
      </c>
      <c r="CR238" t="s">
        <v>823</v>
      </c>
      <c r="CS238" t="s">
        <v>824</v>
      </c>
      <c r="CT238">
        <v>237</v>
      </c>
    </row>
    <row r="239" spans="1:98">
      <c r="A239">
        <v>238</v>
      </c>
      <c r="B239" t="s">
        <v>97</v>
      </c>
      <c r="C239">
        <v>27</v>
      </c>
      <c r="D239" t="s">
        <v>98</v>
      </c>
      <c r="E239" t="s">
        <v>142</v>
      </c>
      <c r="F239" t="s">
        <v>364</v>
      </c>
      <c r="G239" t="s">
        <v>113</v>
      </c>
      <c r="J239" t="s">
        <v>121</v>
      </c>
      <c r="K239">
        <v>1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T239" t="s">
        <v>457</v>
      </c>
      <c r="X239" t="s">
        <v>183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1</v>
      </c>
      <c r="AF239" t="s">
        <v>282</v>
      </c>
      <c r="AG239" t="s">
        <v>124</v>
      </c>
      <c r="AH239" t="s">
        <v>601</v>
      </c>
      <c r="AI239">
        <v>0</v>
      </c>
      <c r="AJ239">
        <v>1</v>
      </c>
      <c r="AK239">
        <v>0</v>
      </c>
      <c r="AL239">
        <v>1</v>
      </c>
      <c r="AM239">
        <v>0</v>
      </c>
      <c r="AN239">
        <v>1</v>
      </c>
      <c r="AO239">
        <v>0</v>
      </c>
      <c r="AP239">
        <v>0</v>
      </c>
      <c r="BA239" t="s">
        <v>106</v>
      </c>
      <c r="BB239" t="e">
        <f ca="1">- _xludf.not Useful</f>
        <v>#NAME?</v>
      </c>
      <c r="BD239" t="e">
        <f ca="1">- I am _xludf.not interested in vocational education</f>
        <v>#NAME?</v>
      </c>
      <c r="BE239">
        <v>1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N239" t="s">
        <v>106</v>
      </c>
      <c r="BQ239" t="e">
        <f ca="1">- Donâ€™t know how to _xludf.find/enroll in a suitable program</f>
        <v>#NAME?</v>
      </c>
      <c r="BR239">
        <v>0</v>
      </c>
      <c r="BS239">
        <v>0</v>
      </c>
      <c r="BT239">
        <v>0</v>
      </c>
      <c r="BU239">
        <v>1</v>
      </c>
      <c r="BV239">
        <v>0</v>
      </c>
      <c r="BW239">
        <v>0</v>
      </c>
      <c r="BX239" t="s">
        <v>243</v>
      </c>
      <c r="BY239" t="e">
        <f ca="1">- Too Difficult to study alone</f>
        <v>#NAME?</v>
      </c>
      <c r="BZ239">
        <v>0</v>
      </c>
      <c r="CA239">
        <v>0</v>
      </c>
      <c r="CB239">
        <v>0</v>
      </c>
      <c r="CC239">
        <v>0</v>
      </c>
      <c r="CD239">
        <v>1</v>
      </c>
      <c r="CE239" t="e">
        <f ca="1">- Friends</f>
        <v>#NAME?</v>
      </c>
      <c r="CF239">
        <v>1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N239" t="s">
        <v>108</v>
      </c>
      <c r="CO239" t="s">
        <v>109</v>
      </c>
      <c r="CP239" t="s">
        <v>792</v>
      </c>
      <c r="CQ239">
        <v>3138127</v>
      </c>
      <c r="CR239" t="s">
        <v>825</v>
      </c>
      <c r="CS239" t="s">
        <v>826</v>
      </c>
      <c r="CT239">
        <v>238</v>
      </c>
    </row>
    <row r="240" spans="1:98">
      <c r="A240">
        <v>239</v>
      </c>
      <c r="B240" t="s">
        <v>97</v>
      </c>
      <c r="C240">
        <v>28</v>
      </c>
      <c r="D240" t="s">
        <v>148</v>
      </c>
      <c r="E240" t="s">
        <v>99</v>
      </c>
      <c r="F240" t="s">
        <v>348</v>
      </c>
      <c r="G240" t="s">
        <v>101</v>
      </c>
      <c r="H240" t="s">
        <v>102</v>
      </c>
      <c r="U240" t="s">
        <v>121</v>
      </c>
      <c r="W240" t="s">
        <v>827</v>
      </c>
      <c r="AG240" t="s">
        <v>104</v>
      </c>
      <c r="AH240" t="s">
        <v>828</v>
      </c>
      <c r="AI240">
        <v>0</v>
      </c>
      <c r="AJ240">
        <v>1</v>
      </c>
      <c r="AK240">
        <v>1</v>
      </c>
      <c r="AL240">
        <v>1</v>
      </c>
      <c r="AM240">
        <v>0</v>
      </c>
      <c r="AN240">
        <v>1</v>
      </c>
      <c r="AO240">
        <v>0</v>
      </c>
      <c r="AP240">
        <v>0</v>
      </c>
      <c r="AQ240" t="s">
        <v>829</v>
      </c>
      <c r="BA240" t="s">
        <v>106</v>
      </c>
      <c r="BB240" t="e">
        <f ca="1">- Useful but _xludf.not as good as a regular degree</f>
        <v>#NAME?</v>
      </c>
      <c r="BD240" t="e">
        <f ca="1">- I am _xludf.not interested in vocational education</f>
        <v>#NAME?</v>
      </c>
      <c r="BE240">
        <v>1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N240" t="s">
        <v>106</v>
      </c>
      <c r="BQ240" t="e">
        <f ca="1">- Do _xludf.not _xludf.count towards a recognized qualification</f>
        <v>#NAME?</v>
      </c>
      <c r="BR240">
        <v>0</v>
      </c>
      <c r="BS240">
        <v>1</v>
      </c>
      <c r="BT240">
        <v>0</v>
      </c>
      <c r="BU240">
        <v>0</v>
      </c>
      <c r="BV240">
        <v>0</v>
      </c>
      <c r="BW240">
        <v>0</v>
      </c>
      <c r="BX240" t="s">
        <v>310</v>
      </c>
      <c r="BY240" t="e">
        <f ca="1">- Useful but _xludf.not as good as going to university</f>
        <v>#NAME?</v>
      </c>
      <c r="BZ240">
        <v>1</v>
      </c>
      <c r="CA240">
        <v>0</v>
      </c>
      <c r="CB240">
        <v>0</v>
      </c>
      <c r="CC240">
        <v>0</v>
      </c>
      <c r="CD240">
        <v>0</v>
      </c>
      <c r="CE240" t="e">
        <f ca="1">- DUBARAH   Other</f>
        <v>#NAME?</v>
      </c>
      <c r="CF240">
        <v>0</v>
      </c>
      <c r="CG240">
        <v>1</v>
      </c>
      <c r="CH240">
        <v>0</v>
      </c>
      <c r="CI240">
        <v>0</v>
      </c>
      <c r="CJ240">
        <v>0</v>
      </c>
      <c r="CK240">
        <v>0</v>
      </c>
      <c r="CL240">
        <v>1</v>
      </c>
      <c r="CM240" t="s">
        <v>611</v>
      </c>
      <c r="CN240" t="s">
        <v>108</v>
      </c>
      <c r="CO240" t="s">
        <v>109</v>
      </c>
      <c r="CP240" t="s">
        <v>792</v>
      </c>
      <c r="CQ240">
        <v>3138144</v>
      </c>
      <c r="CR240" t="s">
        <v>830</v>
      </c>
      <c r="CS240" t="s">
        <v>831</v>
      </c>
      <c r="CT240">
        <v>239</v>
      </c>
    </row>
    <row r="241" spans="1:98">
      <c r="A241">
        <v>240</v>
      </c>
      <c r="B241" t="s">
        <v>97</v>
      </c>
      <c r="C241">
        <v>21</v>
      </c>
      <c r="D241" t="s">
        <v>98</v>
      </c>
      <c r="E241" t="s">
        <v>227</v>
      </c>
      <c r="F241" t="s">
        <v>136</v>
      </c>
      <c r="G241" t="s">
        <v>113</v>
      </c>
      <c r="J241" t="s">
        <v>114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0</v>
      </c>
      <c r="R241">
        <v>0</v>
      </c>
      <c r="X241" t="s">
        <v>115</v>
      </c>
      <c r="Y241">
        <v>0</v>
      </c>
      <c r="Z241">
        <v>0</v>
      </c>
      <c r="AA241">
        <v>0</v>
      </c>
      <c r="AB241">
        <v>1</v>
      </c>
      <c r="AC241">
        <v>0</v>
      </c>
      <c r="AD241">
        <v>0</v>
      </c>
      <c r="AE241">
        <v>0</v>
      </c>
      <c r="AG241" t="s">
        <v>124</v>
      </c>
      <c r="AH241" t="s">
        <v>125</v>
      </c>
      <c r="AI241">
        <v>1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R241" t="s">
        <v>127</v>
      </c>
      <c r="AS241" t="e">
        <f ca="1">- Donâ€™t have family in Syria to _xludf.help me</f>
        <v>#NAME?</v>
      </c>
      <c r="AT241">
        <v>0</v>
      </c>
      <c r="AU241">
        <v>0</v>
      </c>
      <c r="AV241">
        <v>0</v>
      </c>
      <c r="AW241">
        <v>1</v>
      </c>
      <c r="AX241">
        <v>0</v>
      </c>
      <c r="AY241">
        <v>0</v>
      </c>
      <c r="BA241" t="s">
        <v>127</v>
      </c>
      <c r="BB241" t="e">
        <f ca="1">- Useful but _xludf.not as good as a regular degree</f>
        <v>#NAME?</v>
      </c>
      <c r="BD241" t="e">
        <f ca="1">- Tourism / Restaurant _xludf.and hotel Management</f>
        <v>#NAME?</v>
      </c>
      <c r="BE241">
        <v>0</v>
      </c>
      <c r="BF241">
        <v>0</v>
      </c>
      <c r="BG241">
        <v>0</v>
      </c>
      <c r="BH241">
        <v>1</v>
      </c>
      <c r="BI241">
        <v>0</v>
      </c>
      <c r="BJ241">
        <v>0</v>
      </c>
      <c r="BK241">
        <v>0</v>
      </c>
      <c r="BL241">
        <v>0</v>
      </c>
      <c r="BN241" t="s">
        <v>106</v>
      </c>
      <c r="BQ241" t="e">
        <f ca="1">- Donâ€™t know how to _xludf.find/enroll in a suitable program</f>
        <v>#NAME?</v>
      </c>
      <c r="BR241">
        <v>0</v>
      </c>
      <c r="BS241">
        <v>0</v>
      </c>
      <c r="BT241">
        <v>0</v>
      </c>
      <c r="BU241">
        <v>1</v>
      </c>
      <c r="BV241">
        <v>0</v>
      </c>
      <c r="BW241">
        <v>0</v>
      </c>
      <c r="BX241" t="s">
        <v>243</v>
      </c>
      <c r="BY241" t="e">
        <f ca="1">- Too Difficult to study alone</f>
        <v>#NAME?</v>
      </c>
      <c r="BZ241">
        <v>0</v>
      </c>
      <c r="CA241">
        <v>0</v>
      </c>
      <c r="CB241">
        <v>0</v>
      </c>
      <c r="CC241">
        <v>0</v>
      </c>
      <c r="CD241">
        <v>1</v>
      </c>
      <c r="CE241" t="e">
        <f ca="1">- Friends</f>
        <v>#NAME?</v>
      </c>
      <c r="CF241">
        <v>1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0</v>
      </c>
      <c r="CN241" t="s">
        <v>108</v>
      </c>
      <c r="CO241" t="s">
        <v>109</v>
      </c>
      <c r="CP241" t="s">
        <v>792</v>
      </c>
      <c r="CQ241">
        <v>3138150</v>
      </c>
      <c r="CR241" t="s">
        <v>832</v>
      </c>
      <c r="CS241" t="s">
        <v>833</v>
      </c>
      <c r="CT241">
        <v>240</v>
      </c>
    </row>
    <row r="242" spans="1:98">
      <c r="A242">
        <v>241</v>
      </c>
      <c r="B242" t="s">
        <v>97</v>
      </c>
      <c r="C242">
        <v>26</v>
      </c>
      <c r="D242" t="s">
        <v>98</v>
      </c>
      <c r="E242" t="s">
        <v>99</v>
      </c>
      <c r="F242" t="s">
        <v>136</v>
      </c>
      <c r="G242" t="s">
        <v>113</v>
      </c>
      <c r="J242" t="s">
        <v>103</v>
      </c>
      <c r="K242">
        <v>0</v>
      </c>
      <c r="L242">
        <v>0</v>
      </c>
      <c r="M242">
        <v>0</v>
      </c>
      <c r="N242">
        <v>1</v>
      </c>
      <c r="O242">
        <v>0</v>
      </c>
      <c r="P242">
        <v>0</v>
      </c>
      <c r="Q242">
        <v>0</v>
      </c>
      <c r="R242">
        <v>0</v>
      </c>
      <c r="X242" t="s">
        <v>405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1</v>
      </c>
      <c r="AE242">
        <v>0</v>
      </c>
      <c r="AG242" t="s">
        <v>124</v>
      </c>
      <c r="AH242" t="s">
        <v>121</v>
      </c>
      <c r="AI242">
        <v>0</v>
      </c>
      <c r="AJ242">
        <v>0</v>
      </c>
      <c r="AK242">
        <v>1</v>
      </c>
      <c r="AL242">
        <v>0</v>
      </c>
      <c r="AM242">
        <v>0</v>
      </c>
      <c r="AN242">
        <v>0</v>
      </c>
      <c r="AO242">
        <v>0</v>
      </c>
      <c r="AP242">
        <v>0</v>
      </c>
      <c r="AQ242" t="s">
        <v>287</v>
      </c>
      <c r="BA242" t="s">
        <v>127</v>
      </c>
      <c r="BB242" t="e">
        <f ca="1">- Very Useful _xludf.and provides a job opportunity _xludf.right away.</f>
        <v>#NAME?</v>
      </c>
      <c r="BD242" t="s">
        <v>477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1</v>
      </c>
      <c r="BN242" t="s">
        <v>106</v>
      </c>
      <c r="BQ242" t="e">
        <f ca="1">- No internet connection / computer</f>
        <v>#NAME?</v>
      </c>
      <c r="BR242">
        <v>0</v>
      </c>
      <c r="BS242">
        <v>0</v>
      </c>
      <c r="BT242">
        <v>1</v>
      </c>
      <c r="BU242">
        <v>0</v>
      </c>
      <c r="BV242">
        <v>0</v>
      </c>
      <c r="BW242">
        <v>0</v>
      </c>
      <c r="BX242" t="s">
        <v>107</v>
      </c>
      <c r="BY242" t="e">
        <f ca="1">- Too Difficult to study alone</f>
        <v>#NAME?</v>
      </c>
      <c r="BZ242">
        <v>0</v>
      </c>
      <c r="CA242">
        <v>0</v>
      </c>
      <c r="CB242">
        <v>0</v>
      </c>
      <c r="CC242">
        <v>0</v>
      </c>
      <c r="CD242">
        <v>1</v>
      </c>
      <c r="CE242" t="e">
        <f ca="1">- Friends</f>
        <v>#NAME?</v>
      </c>
      <c r="CF242">
        <v>1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N242" t="s">
        <v>108</v>
      </c>
      <c r="CO242" t="s">
        <v>109</v>
      </c>
      <c r="CP242" t="s">
        <v>792</v>
      </c>
      <c r="CQ242">
        <v>3138153</v>
      </c>
      <c r="CR242" t="s">
        <v>834</v>
      </c>
      <c r="CS242" t="s">
        <v>835</v>
      </c>
      <c r="CT242">
        <v>241</v>
      </c>
    </row>
    <row r="243" spans="1:98">
      <c r="A243">
        <v>242</v>
      </c>
      <c r="B243" t="s">
        <v>97</v>
      </c>
      <c r="C243">
        <v>19</v>
      </c>
      <c r="D243" t="s">
        <v>98</v>
      </c>
      <c r="E243" t="s">
        <v>142</v>
      </c>
      <c r="F243" t="s">
        <v>136</v>
      </c>
      <c r="G243" t="s">
        <v>113</v>
      </c>
      <c r="J243" t="s">
        <v>121</v>
      </c>
      <c r="K243">
        <v>1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T243" t="s">
        <v>462</v>
      </c>
      <c r="X243" t="s">
        <v>138</v>
      </c>
      <c r="Y243">
        <v>0</v>
      </c>
      <c r="Z243">
        <v>0</v>
      </c>
      <c r="AA243">
        <v>0</v>
      </c>
      <c r="AB243">
        <v>1</v>
      </c>
      <c r="AC243">
        <v>0</v>
      </c>
      <c r="AD243">
        <v>1</v>
      </c>
      <c r="AE243">
        <v>0</v>
      </c>
      <c r="AG243" t="s">
        <v>124</v>
      </c>
      <c r="AH243" t="s">
        <v>121</v>
      </c>
      <c r="AI243">
        <v>0</v>
      </c>
      <c r="AJ243">
        <v>0</v>
      </c>
      <c r="AK243">
        <v>1</v>
      </c>
      <c r="AL243">
        <v>0</v>
      </c>
      <c r="AM243">
        <v>0</v>
      </c>
      <c r="AN243">
        <v>0</v>
      </c>
      <c r="AO243">
        <v>0</v>
      </c>
      <c r="AP243">
        <v>0</v>
      </c>
      <c r="AQ243" t="s">
        <v>287</v>
      </c>
      <c r="BA243" t="s">
        <v>106</v>
      </c>
      <c r="BB243" t="e">
        <f ca="1">- Useful but _xludf.not as good as a regular degree</f>
        <v>#NAME?</v>
      </c>
      <c r="BD243" t="e">
        <f ca="1">- I am _xludf.not interested in vocational education</f>
        <v>#NAME?</v>
      </c>
      <c r="BE243">
        <v>1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N243" t="s">
        <v>106</v>
      </c>
      <c r="BQ243" t="e">
        <f ca="1">- Cannot afford the courses</f>
        <v>#NAME?</v>
      </c>
      <c r="BR243">
        <v>0</v>
      </c>
      <c r="BS243">
        <v>0</v>
      </c>
      <c r="BT243">
        <v>0</v>
      </c>
      <c r="BU243">
        <v>0</v>
      </c>
      <c r="BV243">
        <v>1</v>
      </c>
      <c r="BW243">
        <v>0</v>
      </c>
      <c r="BX243" t="s">
        <v>107</v>
      </c>
      <c r="BY243" t="e">
        <f ca="1">- Useful but _xludf.not as good as going to university</f>
        <v>#NAME?</v>
      </c>
      <c r="BZ243">
        <v>1</v>
      </c>
      <c r="CA243">
        <v>0</v>
      </c>
      <c r="CB243">
        <v>0</v>
      </c>
      <c r="CC243">
        <v>0</v>
      </c>
      <c r="CD243">
        <v>0</v>
      </c>
      <c r="CE243" t="e">
        <f ca="1">- Friends - Teachers</f>
        <v>#NAME?</v>
      </c>
      <c r="CF243">
        <v>1</v>
      </c>
      <c r="CG243">
        <v>0</v>
      </c>
      <c r="CH243">
        <v>1</v>
      </c>
      <c r="CI243">
        <v>0</v>
      </c>
      <c r="CJ243">
        <v>0</v>
      </c>
      <c r="CK243">
        <v>0</v>
      </c>
      <c r="CL243">
        <v>0</v>
      </c>
      <c r="CN243" t="s">
        <v>108</v>
      </c>
      <c r="CO243" t="s">
        <v>109</v>
      </c>
      <c r="CP243" t="s">
        <v>792</v>
      </c>
      <c r="CQ243">
        <v>3138165</v>
      </c>
      <c r="CR243" t="s">
        <v>836</v>
      </c>
      <c r="CS243" t="s">
        <v>837</v>
      </c>
      <c r="CT243">
        <v>242</v>
      </c>
    </row>
    <row r="244" spans="1:98">
      <c r="A244">
        <v>243</v>
      </c>
      <c r="B244" t="s">
        <v>97</v>
      </c>
      <c r="C244">
        <v>26</v>
      </c>
      <c r="D244" t="s">
        <v>98</v>
      </c>
      <c r="E244" t="s">
        <v>438</v>
      </c>
      <c r="F244" t="s">
        <v>149</v>
      </c>
      <c r="G244" t="s">
        <v>113</v>
      </c>
      <c r="J244" t="s">
        <v>180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1</v>
      </c>
      <c r="X244" t="s">
        <v>183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1</v>
      </c>
      <c r="AF244" t="s">
        <v>604</v>
      </c>
      <c r="AG244" t="s">
        <v>116</v>
      </c>
      <c r="AH244" t="s">
        <v>441</v>
      </c>
      <c r="AI244">
        <v>0</v>
      </c>
      <c r="AJ244">
        <v>1</v>
      </c>
      <c r="AK244">
        <v>0</v>
      </c>
      <c r="AL244">
        <v>0</v>
      </c>
      <c r="AM244">
        <v>1</v>
      </c>
      <c r="AN244">
        <v>0</v>
      </c>
      <c r="AO244">
        <v>0</v>
      </c>
      <c r="AP244">
        <v>1</v>
      </c>
      <c r="BA244" t="s">
        <v>106</v>
      </c>
      <c r="BB244" t="e">
        <f ca="1">- Very Useful _xludf.and provides a job opportunity _xludf.right away.</f>
        <v>#NAME?</v>
      </c>
      <c r="BD244" t="e">
        <f ca="1">- I am _xludf.not interested in vocational education</f>
        <v>#NAME?</v>
      </c>
      <c r="BE244">
        <v>1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N244" t="s">
        <v>127</v>
      </c>
      <c r="BO244" t="s">
        <v>388</v>
      </c>
      <c r="BX244" t="s">
        <v>310</v>
      </c>
      <c r="BY244" t="e">
        <f ca="1">- Useful but _xludf.not as good as going to university</f>
        <v>#NAME?</v>
      </c>
      <c r="BZ244">
        <v>1</v>
      </c>
      <c r="CA244">
        <v>0</v>
      </c>
      <c r="CB244">
        <v>0</v>
      </c>
      <c r="CC244">
        <v>0</v>
      </c>
      <c r="CD244">
        <v>0</v>
      </c>
      <c r="CE244" t="e">
        <f ca="1">- Twitter - DUBARAH</f>
        <v>#NAME?</v>
      </c>
      <c r="CF244">
        <v>0</v>
      </c>
      <c r="CG244">
        <v>1</v>
      </c>
      <c r="CH244">
        <v>0</v>
      </c>
      <c r="CI244">
        <v>0</v>
      </c>
      <c r="CJ244">
        <v>1</v>
      </c>
      <c r="CK244">
        <v>0</v>
      </c>
      <c r="CL244">
        <v>0</v>
      </c>
      <c r="CN244" t="s">
        <v>108</v>
      </c>
      <c r="CO244" t="s">
        <v>109</v>
      </c>
      <c r="CP244" t="s">
        <v>792</v>
      </c>
      <c r="CQ244">
        <v>3138179</v>
      </c>
      <c r="CR244" t="s">
        <v>838</v>
      </c>
      <c r="CS244" t="s">
        <v>839</v>
      </c>
      <c r="CT244">
        <v>243</v>
      </c>
    </row>
    <row r="245" spans="1:98">
      <c r="A245">
        <v>244</v>
      </c>
      <c r="B245" t="s">
        <v>97</v>
      </c>
      <c r="C245">
        <v>24</v>
      </c>
      <c r="D245" t="s">
        <v>98</v>
      </c>
      <c r="E245" t="s">
        <v>227</v>
      </c>
      <c r="F245" t="s">
        <v>149</v>
      </c>
      <c r="G245" t="s">
        <v>101</v>
      </c>
      <c r="H245" t="s">
        <v>102</v>
      </c>
      <c r="U245" t="s">
        <v>162</v>
      </c>
      <c r="AG245" t="s">
        <v>104</v>
      </c>
      <c r="AH245" t="s">
        <v>117</v>
      </c>
      <c r="AI245">
        <v>0</v>
      </c>
      <c r="AJ245">
        <v>1</v>
      </c>
      <c r="AK245">
        <v>0</v>
      </c>
      <c r="AL245">
        <v>0</v>
      </c>
      <c r="AM245">
        <v>1</v>
      </c>
      <c r="AN245">
        <v>0</v>
      </c>
      <c r="AO245">
        <v>0</v>
      </c>
      <c r="AP245">
        <v>0</v>
      </c>
      <c r="BA245" t="s">
        <v>127</v>
      </c>
      <c r="BB245" t="e">
        <f ca="1">- Very Useful _xludf.and provides a job opportunity _xludf.right away.</f>
        <v>#NAME?</v>
      </c>
      <c r="BD245" t="e">
        <f ca="1">- I am _xludf.not interested in vocational education</f>
        <v>#NAME?</v>
      </c>
      <c r="BE245">
        <v>1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N245" t="s">
        <v>106</v>
      </c>
      <c r="BQ245" t="e">
        <f ca="1">- Do _xludf.not _xludf.count towards a recognized qualification</f>
        <v>#NAME?</v>
      </c>
      <c r="BR245">
        <v>0</v>
      </c>
      <c r="BS245">
        <v>1</v>
      </c>
      <c r="BT245">
        <v>0</v>
      </c>
      <c r="BU245">
        <v>0</v>
      </c>
      <c r="BV245">
        <v>0</v>
      </c>
      <c r="BW245">
        <v>0</v>
      </c>
      <c r="BX245" t="s">
        <v>107</v>
      </c>
      <c r="BY245" t="e">
        <f ca="1">- _xludf.not worth the _xludf.time _xludf.or money spent on it</f>
        <v>#NAME?</v>
      </c>
      <c r="BZ245">
        <v>0</v>
      </c>
      <c r="CA245">
        <v>1</v>
      </c>
      <c r="CB245">
        <v>0</v>
      </c>
      <c r="CC245">
        <v>0</v>
      </c>
      <c r="CD245">
        <v>0</v>
      </c>
      <c r="CE245" t="e">
        <f ca="1">- Facebook groups/pages</f>
        <v>#NAME?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1</v>
      </c>
      <c r="CL245">
        <v>0</v>
      </c>
      <c r="CN245" t="s">
        <v>108</v>
      </c>
      <c r="CO245" t="s">
        <v>109</v>
      </c>
      <c r="CP245" t="s">
        <v>792</v>
      </c>
      <c r="CQ245">
        <v>3138184</v>
      </c>
      <c r="CR245" t="s">
        <v>840</v>
      </c>
      <c r="CS245" t="s">
        <v>841</v>
      </c>
      <c r="CT245">
        <v>244</v>
      </c>
    </row>
    <row r="246" spans="1:98">
      <c r="A246">
        <v>245</v>
      </c>
      <c r="B246" t="s">
        <v>97</v>
      </c>
      <c r="C246">
        <v>26</v>
      </c>
      <c r="D246" t="s">
        <v>98</v>
      </c>
      <c r="E246" t="s">
        <v>99</v>
      </c>
      <c r="F246" t="s">
        <v>149</v>
      </c>
      <c r="G246" t="s">
        <v>101</v>
      </c>
      <c r="H246" t="s">
        <v>102</v>
      </c>
      <c r="U246" t="s">
        <v>121</v>
      </c>
      <c r="W246" t="s">
        <v>720</v>
      </c>
      <c r="AG246" t="s">
        <v>104</v>
      </c>
      <c r="AH246" t="s">
        <v>796</v>
      </c>
      <c r="AI246">
        <v>0</v>
      </c>
      <c r="AJ246">
        <v>1</v>
      </c>
      <c r="AK246">
        <v>0</v>
      </c>
      <c r="AL246">
        <v>1</v>
      </c>
      <c r="AM246">
        <v>0</v>
      </c>
      <c r="AN246">
        <v>0</v>
      </c>
      <c r="AO246">
        <v>0</v>
      </c>
      <c r="AP246">
        <v>0</v>
      </c>
      <c r="BA246" t="s">
        <v>106</v>
      </c>
      <c r="BB246" t="e">
        <f ca="1">- Very Useful _xludf.and provides a job opportunity _xludf.right away.</f>
        <v>#NAME?</v>
      </c>
      <c r="BD246" t="e">
        <f ca="1">- Mechanics _xludf.and machinery</f>
        <v>#NAME?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1</v>
      </c>
      <c r="BL246">
        <v>0</v>
      </c>
      <c r="BN246" t="s">
        <v>106</v>
      </c>
      <c r="BQ246" t="e">
        <f ca="1">- Do _xludf.not _xludf.count towards a recognized qualification - _xludf.not available in subjects I want to study</f>
        <v>#NAME?</v>
      </c>
      <c r="BR246">
        <v>1</v>
      </c>
      <c r="BS246">
        <v>1</v>
      </c>
      <c r="BT246">
        <v>0</v>
      </c>
      <c r="BU246">
        <v>0</v>
      </c>
      <c r="BV246">
        <v>0</v>
      </c>
      <c r="BW246">
        <v>0</v>
      </c>
      <c r="BX246" t="s">
        <v>107</v>
      </c>
      <c r="BY246" t="e">
        <f ca="1">- Useful but _xludf.not as good as going to university</f>
        <v>#NAME?</v>
      </c>
      <c r="BZ246">
        <v>1</v>
      </c>
      <c r="CA246">
        <v>0</v>
      </c>
      <c r="CB246">
        <v>0</v>
      </c>
      <c r="CC246">
        <v>0</v>
      </c>
      <c r="CD246">
        <v>0</v>
      </c>
      <c r="CE246" t="e">
        <f ca="1">- Facebook groups/pages  - Friends</f>
        <v>#NAME?</v>
      </c>
      <c r="CF246">
        <v>1</v>
      </c>
      <c r="CG246">
        <v>0</v>
      </c>
      <c r="CH246">
        <v>0</v>
      </c>
      <c r="CI246">
        <v>0</v>
      </c>
      <c r="CJ246">
        <v>0</v>
      </c>
      <c r="CK246">
        <v>1</v>
      </c>
      <c r="CL246">
        <v>0</v>
      </c>
      <c r="CN246" t="s">
        <v>108</v>
      </c>
      <c r="CO246" t="s">
        <v>109</v>
      </c>
      <c r="CP246" t="s">
        <v>792</v>
      </c>
      <c r="CQ246">
        <v>3138190</v>
      </c>
      <c r="CR246" t="s">
        <v>842</v>
      </c>
      <c r="CS246" t="s">
        <v>843</v>
      </c>
      <c r="CT246">
        <v>245</v>
      </c>
    </row>
    <row r="247" spans="1:98">
      <c r="A247">
        <v>246</v>
      </c>
      <c r="B247" t="s">
        <v>97</v>
      </c>
      <c r="C247">
        <v>26</v>
      </c>
      <c r="D247" t="s">
        <v>148</v>
      </c>
      <c r="E247" t="s">
        <v>99</v>
      </c>
      <c r="F247" t="s">
        <v>364</v>
      </c>
      <c r="G247" t="s">
        <v>113</v>
      </c>
      <c r="J247" t="s">
        <v>121</v>
      </c>
      <c r="K247">
        <v>1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T247" t="s">
        <v>457</v>
      </c>
      <c r="X247" t="s">
        <v>183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1</v>
      </c>
      <c r="AF247" t="s">
        <v>452</v>
      </c>
      <c r="AG247" t="s">
        <v>124</v>
      </c>
      <c r="AH247" t="s">
        <v>601</v>
      </c>
      <c r="AI247">
        <v>0</v>
      </c>
      <c r="AJ247">
        <v>1</v>
      </c>
      <c r="AK247">
        <v>0</v>
      </c>
      <c r="AL247">
        <v>1</v>
      </c>
      <c r="AM247">
        <v>0</v>
      </c>
      <c r="AN247">
        <v>1</v>
      </c>
      <c r="AO247">
        <v>0</v>
      </c>
      <c r="AP247">
        <v>0</v>
      </c>
      <c r="BA247" t="s">
        <v>106</v>
      </c>
      <c r="BB247" t="e">
        <f ca="1">- Useful but _xludf.not as good as a regular degree</f>
        <v>#NAME?</v>
      </c>
      <c r="BD247" t="e">
        <f ca="1">- I am _xludf.not interested in vocational education</f>
        <v>#NAME?</v>
      </c>
      <c r="BE247">
        <v>1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N247" t="s">
        <v>127</v>
      </c>
      <c r="BO247" t="s">
        <v>398</v>
      </c>
      <c r="BX247" t="s">
        <v>310</v>
      </c>
      <c r="BY247" t="e">
        <f ca="1">- Very Useful, as good as a regular degree</f>
        <v>#NAME?</v>
      </c>
      <c r="BZ247">
        <v>0</v>
      </c>
      <c r="CA247">
        <v>0</v>
      </c>
      <c r="CB247">
        <v>1</v>
      </c>
      <c r="CC247">
        <v>0</v>
      </c>
      <c r="CD247">
        <v>0</v>
      </c>
      <c r="CE247" t="e">
        <f ca="1">- Facebook groups/pages DUBARAH</f>
        <v>#NAME?</v>
      </c>
      <c r="CF247">
        <v>0</v>
      </c>
      <c r="CG247">
        <v>1</v>
      </c>
      <c r="CH247">
        <v>0</v>
      </c>
      <c r="CI247">
        <v>0</v>
      </c>
      <c r="CJ247">
        <v>0</v>
      </c>
      <c r="CK247">
        <v>1</v>
      </c>
      <c r="CL247">
        <v>0</v>
      </c>
      <c r="CN247" t="s">
        <v>108</v>
      </c>
      <c r="CO247" t="s">
        <v>109</v>
      </c>
      <c r="CP247" t="s">
        <v>792</v>
      </c>
      <c r="CQ247">
        <v>3138201</v>
      </c>
      <c r="CR247" t="s">
        <v>844</v>
      </c>
      <c r="CS247" t="s">
        <v>845</v>
      </c>
      <c r="CT247">
        <v>246</v>
      </c>
    </row>
    <row r="248" spans="1:98">
      <c r="A248">
        <v>247</v>
      </c>
      <c r="B248" t="s">
        <v>97</v>
      </c>
      <c r="C248">
        <v>28</v>
      </c>
      <c r="D248" t="s">
        <v>98</v>
      </c>
      <c r="E248" t="s">
        <v>99</v>
      </c>
      <c r="F248" t="s">
        <v>364</v>
      </c>
      <c r="G248" t="s">
        <v>113</v>
      </c>
      <c r="J248" t="s">
        <v>121</v>
      </c>
      <c r="K248">
        <v>1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T248" t="s">
        <v>457</v>
      </c>
      <c r="X248" t="s">
        <v>138</v>
      </c>
      <c r="Y248">
        <v>0</v>
      </c>
      <c r="Z248">
        <v>0</v>
      </c>
      <c r="AA248">
        <v>0</v>
      </c>
      <c r="AB248">
        <v>1</v>
      </c>
      <c r="AC248">
        <v>0</v>
      </c>
      <c r="AD248">
        <v>1</v>
      </c>
      <c r="AE248">
        <v>0</v>
      </c>
      <c r="AG248" t="s">
        <v>124</v>
      </c>
      <c r="AH248" t="s">
        <v>601</v>
      </c>
      <c r="AI248">
        <v>0</v>
      </c>
      <c r="AJ248">
        <v>1</v>
      </c>
      <c r="AK248">
        <v>0</v>
      </c>
      <c r="AL248">
        <v>1</v>
      </c>
      <c r="AM248">
        <v>0</v>
      </c>
      <c r="AN248">
        <v>1</v>
      </c>
      <c r="AO248">
        <v>0</v>
      </c>
      <c r="AP248">
        <v>0</v>
      </c>
      <c r="BA248" t="s">
        <v>106</v>
      </c>
      <c r="BB248" t="e">
        <f ca="1">- Very Useful _xludf.and provides a job opportunity _xludf.right away.</f>
        <v>#NAME?</v>
      </c>
      <c r="BD248" t="e">
        <f ca="1">- I am _xludf.not interested in vocational education</f>
        <v>#NAME?</v>
      </c>
      <c r="BE248">
        <v>1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N248" t="s">
        <v>127</v>
      </c>
      <c r="BO248" t="s">
        <v>398</v>
      </c>
      <c r="BX248" t="s">
        <v>310</v>
      </c>
      <c r="BY248" t="e">
        <f ca="1">- Useful but _xludf.not as good as going to university</f>
        <v>#NAME?</v>
      </c>
      <c r="BZ248">
        <v>1</v>
      </c>
      <c r="CA248">
        <v>0</v>
      </c>
      <c r="CB248">
        <v>0</v>
      </c>
      <c r="CC248">
        <v>0</v>
      </c>
      <c r="CD248">
        <v>0</v>
      </c>
      <c r="CE248" t="e">
        <f ca="1">- DUBARAH - Friends</f>
        <v>#NAME?</v>
      </c>
      <c r="CF248">
        <v>1</v>
      </c>
      <c r="CG248">
        <v>1</v>
      </c>
      <c r="CH248">
        <v>0</v>
      </c>
      <c r="CI248">
        <v>0</v>
      </c>
      <c r="CJ248">
        <v>0</v>
      </c>
      <c r="CK248">
        <v>0</v>
      </c>
      <c r="CL248">
        <v>0</v>
      </c>
      <c r="CN248" t="s">
        <v>108</v>
      </c>
      <c r="CO248" t="s">
        <v>109</v>
      </c>
      <c r="CP248" t="s">
        <v>792</v>
      </c>
      <c r="CQ248">
        <v>3138211</v>
      </c>
      <c r="CR248" t="s">
        <v>846</v>
      </c>
      <c r="CS248" t="s">
        <v>847</v>
      </c>
      <c r="CT248">
        <v>247</v>
      </c>
    </row>
    <row r="249" spans="1:98">
      <c r="A249">
        <v>248</v>
      </c>
      <c r="B249" t="s">
        <v>97</v>
      </c>
      <c r="C249">
        <v>23</v>
      </c>
      <c r="D249" t="s">
        <v>98</v>
      </c>
      <c r="E249" t="s">
        <v>99</v>
      </c>
      <c r="F249" t="s">
        <v>364</v>
      </c>
      <c r="G249" t="s">
        <v>113</v>
      </c>
      <c r="J249" t="s">
        <v>121</v>
      </c>
      <c r="K249">
        <v>1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T249" t="s">
        <v>457</v>
      </c>
      <c r="X249" t="s">
        <v>183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1</v>
      </c>
      <c r="AF249" t="s">
        <v>452</v>
      </c>
      <c r="AG249" t="s">
        <v>185</v>
      </c>
      <c r="AH249" t="s">
        <v>601</v>
      </c>
      <c r="AI249">
        <v>0</v>
      </c>
      <c r="AJ249">
        <v>1</v>
      </c>
      <c r="AK249">
        <v>0</v>
      </c>
      <c r="AL249">
        <v>1</v>
      </c>
      <c r="AM249">
        <v>0</v>
      </c>
      <c r="AN249">
        <v>1</v>
      </c>
      <c r="AO249">
        <v>0</v>
      </c>
      <c r="AP249">
        <v>0</v>
      </c>
      <c r="BA249" t="s">
        <v>106</v>
      </c>
      <c r="BB249" t="e">
        <f ca="1">- Useful but _xludf.not as good as a regular degree</f>
        <v>#NAME?</v>
      </c>
      <c r="BD249" t="e">
        <f ca="1">- Project Management / Accountancy</f>
        <v>#NAME?</v>
      </c>
      <c r="BE249">
        <v>0</v>
      </c>
      <c r="BF249">
        <v>0</v>
      </c>
      <c r="BG249">
        <v>1</v>
      </c>
      <c r="BH249">
        <v>0</v>
      </c>
      <c r="BI249">
        <v>0</v>
      </c>
      <c r="BJ249">
        <v>0</v>
      </c>
      <c r="BK249">
        <v>0</v>
      </c>
      <c r="BL249">
        <v>0</v>
      </c>
      <c r="BN249" t="s">
        <v>106</v>
      </c>
      <c r="BQ249" t="e">
        <f ca="1">- Do _xludf.not _xludf.count towards a recognized qualification</f>
        <v>#NAME?</v>
      </c>
      <c r="BR249">
        <v>0</v>
      </c>
      <c r="BS249">
        <v>1</v>
      </c>
      <c r="BT249">
        <v>0</v>
      </c>
      <c r="BU249">
        <v>0</v>
      </c>
      <c r="BV249">
        <v>0</v>
      </c>
      <c r="BW249">
        <v>0</v>
      </c>
      <c r="BX249" t="s">
        <v>243</v>
      </c>
      <c r="BY249" t="e">
        <f ca="1">- _xludf.not worth the _xludf.time _xludf.or money spent on it</f>
        <v>#NAME?</v>
      </c>
      <c r="BZ249">
        <v>0</v>
      </c>
      <c r="CA249">
        <v>1</v>
      </c>
      <c r="CB249">
        <v>0</v>
      </c>
      <c r="CC249">
        <v>0</v>
      </c>
      <c r="CD249">
        <v>0</v>
      </c>
      <c r="CE249" t="e">
        <f ca="1">- DUBARAH</f>
        <v>#NAME?</v>
      </c>
      <c r="CF249">
        <v>0</v>
      </c>
      <c r="CG249">
        <v>1</v>
      </c>
      <c r="CH249">
        <v>0</v>
      </c>
      <c r="CI249">
        <v>0</v>
      </c>
      <c r="CJ249">
        <v>0</v>
      </c>
      <c r="CK249">
        <v>0</v>
      </c>
      <c r="CL249">
        <v>0</v>
      </c>
      <c r="CN249" t="s">
        <v>108</v>
      </c>
      <c r="CO249" t="s">
        <v>109</v>
      </c>
      <c r="CP249" t="s">
        <v>110</v>
      </c>
      <c r="CQ249">
        <v>3142507</v>
      </c>
      <c r="CR249" t="s">
        <v>848</v>
      </c>
      <c r="CS249" t="s">
        <v>849</v>
      </c>
      <c r="CT249">
        <v>248</v>
      </c>
    </row>
    <row r="250" spans="1:98">
      <c r="A250">
        <v>249</v>
      </c>
      <c r="B250" t="s">
        <v>97</v>
      </c>
      <c r="C250">
        <v>23</v>
      </c>
      <c r="D250" t="s">
        <v>98</v>
      </c>
      <c r="E250" t="s">
        <v>99</v>
      </c>
      <c r="F250" t="s">
        <v>364</v>
      </c>
      <c r="G250" t="s">
        <v>113</v>
      </c>
      <c r="J250" t="s">
        <v>121</v>
      </c>
      <c r="K250">
        <v>1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T250" t="s">
        <v>457</v>
      </c>
      <c r="X250" t="s">
        <v>183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1</v>
      </c>
      <c r="AF250" t="s">
        <v>452</v>
      </c>
      <c r="AG250" t="s">
        <v>185</v>
      </c>
      <c r="AH250" t="s">
        <v>693</v>
      </c>
      <c r="AI250">
        <v>0</v>
      </c>
      <c r="AJ250">
        <v>1</v>
      </c>
      <c r="AK250">
        <v>0</v>
      </c>
      <c r="AL250">
        <v>1</v>
      </c>
      <c r="AM250">
        <v>0</v>
      </c>
      <c r="AN250">
        <v>1</v>
      </c>
      <c r="AO250">
        <v>0</v>
      </c>
      <c r="AP250">
        <v>1</v>
      </c>
      <c r="BA250" t="s">
        <v>106</v>
      </c>
      <c r="BB250" t="e">
        <f ca="1">- Very Useful _xludf.and provides a job opportunity _xludf.right away.</f>
        <v>#NAME?</v>
      </c>
      <c r="BD250" t="e">
        <f ca="1">- Construction (builder, carpenter, electrician, blacksmith)</f>
        <v>#NAME?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1</v>
      </c>
      <c r="BK250">
        <v>0</v>
      </c>
      <c r="BL250">
        <v>0</v>
      </c>
      <c r="BN250" t="s">
        <v>106</v>
      </c>
      <c r="BQ250" t="e">
        <f ca="1">- No internet connection / computer</f>
        <v>#NAME?</v>
      </c>
      <c r="BR250">
        <v>0</v>
      </c>
      <c r="BS250">
        <v>0</v>
      </c>
      <c r="BT250">
        <v>1</v>
      </c>
      <c r="BU250">
        <v>0</v>
      </c>
      <c r="BV250">
        <v>0</v>
      </c>
      <c r="BW250">
        <v>0</v>
      </c>
      <c r="BX250" t="s">
        <v>107</v>
      </c>
      <c r="BY250" t="e">
        <f ca="1">- Useful but _xludf.not as good as going to university</f>
        <v>#NAME?</v>
      </c>
      <c r="BZ250">
        <v>1</v>
      </c>
      <c r="CA250">
        <v>0</v>
      </c>
      <c r="CB250">
        <v>0</v>
      </c>
      <c r="CC250">
        <v>0</v>
      </c>
      <c r="CD250">
        <v>0</v>
      </c>
      <c r="CE250" t="e">
        <f ca="1">- Facebook groups/pages DUBARAH</f>
        <v>#NAME?</v>
      </c>
      <c r="CF250">
        <v>0</v>
      </c>
      <c r="CG250">
        <v>1</v>
      </c>
      <c r="CH250">
        <v>0</v>
      </c>
      <c r="CI250">
        <v>0</v>
      </c>
      <c r="CJ250">
        <v>0</v>
      </c>
      <c r="CK250">
        <v>1</v>
      </c>
      <c r="CL250">
        <v>0</v>
      </c>
      <c r="CN250" t="s">
        <v>108</v>
      </c>
      <c r="CO250" t="s">
        <v>109</v>
      </c>
      <c r="CP250" t="s">
        <v>110</v>
      </c>
      <c r="CQ250">
        <v>3142533</v>
      </c>
      <c r="CR250" t="s">
        <v>850</v>
      </c>
      <c r="CS250" t="s">
        <v>851</v>
      </c>
      <c r="CT250">
        <v>249</v>
      </c>
    </row>
    <row r="251" spans="1:98">
      <c r="A251">
        <v>250</v>
      </c>
      <c r="B251" t="s">
        <v>97</v>
      </c>
      <c r="C251">
        <v>21</v>
      </c>
      <c r="D251" t="s">
        <v>98</v>
      </c>
      <c r="E251" t="s">
        <v>227</v>
      </c>
      <c r="F251" t="s">
        <v>100</v>
      </c>
      <c r="G251" t="s">
        <v>113</v>
      </c>
      <c r="J251" t="s">
        <v>114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1</v>
      </c>
      <c r="Q251">
        <v>0</v>
      </c>
      <c r="R251">
        <v>0</v>
      </c>
      <c r="X251" t="s">
        <v>115</v>
      </c>
      <c r="Y251">
        <v>0</v>
      </c>
      <c r="Z251">
        <v>0</v>
      </c>
      <c r="AA251">
        <v>0</v>
      </c>
      <c r="AB251">
        <v>1</v>
      </c>
      <c r="AC251">
        <v>0</v>
      </c>
      <c r="AD251">
        <v>0</v>
      </c>
      <c r="AE251">
        <v>0</v>
      </c>
      <c r="AG251" t="s">
        <v>124</v>
      </c>
      <c r="AH251" t="s">
        <v>125</v>
      </c>
      <c r="AI251">
        <v>1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R251" t="s">
        <v>127</v>
      </c>
      <c r="AS251" t="s">
        <v>121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1</v>
      </c>
      <c r="AZ251" t="s">
        <v>852</v>
      </c>
      <c r="BA251" t="s">
        <v>127</v>
      </c>
      <c r="BB251" t="e">
        <f ca="1">- Useful but _xludf.not as good as a regular degree</f>
        <v>#NAME?</v>
      </c>
      <c r="BD251" t="e">
        <f ca="1">- Tourism / Restaurant _xludf.and hotel Management</f>
        <v>#NAME?</v>
      </c>
      <c r="BE251">
        <v>0</v>
      </c>
      <c r="BF251">
        <v>0</v>
      </c>
      <c r="BG251">
        <v>0</v>
      </c>
      <c r="BH251">
        <v>1</v>
      </c>
      <c r="BI251">
        <v>0</v>
      </c>
      <c r="BJ251">
        <v>0</v>
      </c>
      <c r="BK251">
        <v>0</v>
      </c>
      <c r="BL251">
        <v>0</v>
      </c>
      <c r="BN251" t="s">
        <v>106</v>
      </c>
      <c r="BQ251" t="e">
        <f ca="1">- _xludf.not available in _xludf.Arabic</f>
        <v>#NAME?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1</v>
      </c>
      <c r="BX251" t="s">
        <v>243</v>
      </c>
      <c r="BY251" t="e">
        <f ca="1">- Too Difficult to study alone</f>
        <v>#NAME?</v>
      </c>
      <c r="BZ251">
        <v>0</v>
      </c>
      <c r="CA251">
        <v>0</v>
      </c>
      <c r="CB251">
        <v>0</v>
      </c>
      <c r="CC251">
        <v>0</v>
      </c>
      <c r="CD251">
        <v>1</v>
      </c>
      <c r="CE251" t="e">
        <f ca="1">- Friends</f>
        <v>#NAME?</v>
      </c>
      <c r="CF251">
        <v>1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N251" t="s">
        <v>108</v>
      </c>
      <c r="CO251" t="s">
        <v>109</v>
      </c>
      <c r="CP251" t="s">
        <v>110</v>
      </c>
      <c r="CQ251">
        <v>3147344</v>
      </c>
      <c r="CR251" t="s">
        <v>853</v>
      </c>
      <c r="CS251" t="s">
        <v>854</v>
      </c>
      <c r="CT251">
        <v>250</v>
      </c>
    </row>
    <row r="252" spans="1:98">
      <c r="A252">
        <v>251</v>
      </c>
      <c r="B252" t="s">
        <v>97</v>
      </c>
      <c r="C252">
        <v>21</v>
      </c>
      <c r="D252" t="s">
        <v>98</v>
      </c>
      <c r="E252" t="s">
        <v>227</v>
      </c>
      <c r="F252" t="s">
        <v>136</v>
      </c>
      <c r="G252" t="s">
        <v>113</v>
      </c>
      <c r="J252" t="s">
        <v>162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1</v>
      </c>
      <c r="R252">
        <v>0</v>
      </c>
      <c r="X252" t="s">
        <v>405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1</v>
      </c>
      <c r="AE252">
        <v>0</v>
      </c>
      <c r="AG252" t="s">
        <v>124</v>
      </c>
      <c r="AH252" t="s">
        <v>125</v>
      </c>
      <c r="AI252">
        <v>1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R252" t="s">
        <v>106</v>
      </c>
      <c r="AS252" t="s">
        <v>121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1</v>
      </c>
      <c r="AZ252" t="s">
        <v>855</v>
      </c>
      <c r="BA252" t="s">
        <v>106</v>
      </c>
      <c r="BB252" t="e">
        <f ca="1">- Very Useful _xludf.and provides a job opportunity _xludf.right away.</f>
        <v>#NAME?</v>
      </c>
      <c r="BD252" t="e">
        <f ca="1">- Project Management / Accountancy</f>
        <v>#NAME?</v>
      </c>
      <c r="BE252">
        <v>0</v>
      </c>
      <c r="BF252">
        <v>0</v>
      </c>
      <c r="BG252">
        <v>1</v>
      </c>
      <c r="BH252">
        <v>0</v>
      </c>
      <c r="BI252">
        <v>0</v>
      </c>
      <c r="BJ252">
        <v>0</v>
      </c>
      <c r="BK252">
        <v>0</v>
      </c>
      <c r="BL252">
        <v>0</v>
      </c>
      <c r="BN252" t="s">
        <v>106</v>
      </c>
      <c r="BQ252" t="e">
        <f ca="1">- Donâ€™t know how to _xludf.find/enroll in a suitable program</f>
        <v>#NAME?</v>
      </c>
      <c r="BR252">
        <v>0</v>
      </c>
      <c r="BS252">
        <v>0</v>
      </c>
      <c r="BT252">
        <v>0</v>
      </c>
      <c r="BU252">
        <v>1</v>
      </c>
      <c r="BV252">
        <v>0</v>
      </c>
      <c r="BW252">
        <v>0</v>
      </c>
      <c r="BX252" t="s">
        <v>107</v>
      </c>
      <c r="BY252" t="e">
        <f ca="1">- Very Useful, as good as a regular degree</f>
        <v>#NAME?</v>
      </c>
      <c r="BZ252">
        <v>0</v>
      </c>
      <c r="CA252">
        <v>0</v>
      </c>
      <c r="CB252">
        <v>1</v>
      </c>
      <c r="CC252">
        <v>0</v>
      </c>
      <c r="CD252">
        <v>0</v>
      </c>
      <c r="CE252" t="e">
        <f ca="1">- Friends</f>
        <v>#NAME?</v>
      </c>
      <c r="CF252">
        <v>1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N252" t="s">
        <v>108</v>
      </c>
      <c r="CO252" t="s">
        <v>109</v>
      </c>
      <c r="CP252" t="s">
        <v>110</v>
      </c>
      <c r="CQ252">
        <v>3147385</v>
      </c>
      <c r="CR252" t="s">
        <v>856</v>
      </c>
      <c r="CS252" t="s">
        <v>857</v>
      </c>
      <c r="CT252">
        <v>251</v>
      </c>
    </row>
    <row r="253" spans="1:98">
      <c r="A253">
        <v>252</v>
      </c>
      <c r="B253" t="s">
        <v>97</v>
      </c>
      <c r="C253">
        <v>24</v>
      </c>
      <c r="D253" t="s">
        <v>98</v>
      </c>
      <c r="E253" t="s">
        <v>99</v>
      </c>
      <c r="F253" t="s">
        <v>120</v>
      </c>
      <c r="G253" t="s">
        <v>113</v>
      </c>
      <c r="J253" t="s">
        <v>103</v>
      </c>
      <c r="K253">
        <v>0</v>
      </c>
      <c r="L253">
        <v>0</v>
      </c>
      <c r="M253">
        <v>0</v>
      </c>
      <c r="N253">
        <v>1</v>
      </c>
      <c r="O253">
        <v>0</v>
      </c>
      <c r="P253">
        <v>0</v>
      </c>
      <c r="Q253">
        <v>0</v>
      </c>
      <c r="R253">
        <v>0</v>
      </c>
      <c r="X253" t="s">
        <v>281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1</v>
      </c>
      <c r="AE253">
        <v>1</v>
      </c>
      <c r="AF253" t="s">
        <v>604</v>
      </c>
      <c r="AG253" t="s">
        <v>124</v>
      </c>
      <c r="AH253" t="s">
        <v>125</v>
      </c>
      <c r="AI253">
        <v>1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R253" t="s">
        <v>106</v>
      </c>
      <c r="AS253" t="s">
        <v>121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1</v>
      </c>
      <c r="AZ253" t="s">
        <v>126</v>
      </c>
      <c r="BA253" t="s">
        <v>127</v>
      </c>
      <c r="BB253" t="e">
        <f ca="1">- _xludf.not Useful</f>
        <v>#NAME?</v>
      </c>
      <c r="BD253" t="e">
        <f ca="1">- I am _xludf.not interested in vocational education</f>
        <v>#NAME?</v>
      </c>
      <c r="BE253">
        <v>1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N253" t="s">
        <v>106</v>
      </c>
      <c r="BQ253" t="e">
        <f ca="1">- No internet connection / computer</f>
        <v>#NAME?</v>
      </c>
      <c r="BR253">
        <v>0</v>
      </c>
      <c r="BS253">
        <v>0</v>
      </c>
      <c r="BT253">
        <v>1</v>
      </c>
      <c r="BU253">
        <v>0</v>
      </c>
      <c r="BV253">
        <v>0</v>
      </c>
      <c r="BW253">
        <v>0</v>
      </c>
      <c r="BX253" t="s">
        <v>310</v>
      </c>
      <c r="BY253" t="e">
        <f ca="1">- Very Useful, as good as a regular degree</f>
        <v>#NAME?</v>
      </c>
      <c r="BZ253">
        <v>0</v>
      </c>
      <c r="CA253">
        <v>0</v>
      </c>
      <c r="CB253">
        <v>1</v>
      </c>
      <c r="CC253">
        <v>0</v>
      </c>
      <c r="CD253">
        <v>0</v>
      </c>
      <c r="CE253" t="e">
        <f ca="1">- Facebook groups/pages</f>
        <v>#NAME?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1</v>
      </c>
      <c r="CL253">
        <v>0</v>
      </c>
      <c r="CN253" t="s">
        <v>108</v>
      </c>
      <c r="CO253" t="s">
        <v>109</v>
      </c>
      <c r="CP253" t="s">
        <v>110</v>
      </c>
      <c r="CQ253">
        <v>3147493</v>
      </c>
      <c r="CR253" t="s">
        <v>858</v>
      </c>
      <c r="CS253" t="s">
        <v>859</v>
      </c>
      <c r="CT253">
        <v>252</v>
      </c>
    </row>
    <row r="254" spans="1:98">
      <c r="A254">
        <v>253</v>
      </c>
      <c r="B254" t="s">
        <v>97</v>
      </c>
      <c r="C254">
        <v>26</v>
      </c>
      <c r="D254" t="s">
        <v>98</v>
      </c>
      <c r="E254" t="s">
        <v>227</v>
      </c>
      <c r="F254" t="s">
        <v>120</v>
      </c>
      <c r="G254" t="s">
        <v>113</v>
      </c>
      <c r="J254" t="s">
        <v>121</v>
      </c>
      <c r="K254">
        <v>1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T254" t="s">
        <v>589</v>
      </c>
      <c r="X254" t="s">
        <v>495</v>
      </c>
      <c r="Y254">
        <v>0</v>
      </c>
      <c r="Z254">
        <v>0</v>
      </c>
      <c r="AA254">
        <v>1</v>
      </c>
      <c r="AB254">
        <v>0</v>
      </c>
      <c r="AC254">
        <v>0</v>
      </c>
      <c r="AD254">
        <v>0</v>
      </c>
      <c r="AE254">
        <v>0</v>
      </c>
      <c r="AG254" t="s">
        <v>124</v>
      </c>
      <c r="AH254" t="s">
        <v>125</v>
      </c>
      <c r="AI254">
        <v>1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R254" t="s">
        <v>106</v>
      </c>
      <c r="AS254" t="s">
        <v>121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1</v>
      </c>
      <c r="AZ254" t="s">
        <v>126</v>
      </c>
      <c r="BA254" t="s">
        <v>106</v>
      </c>
      <c r="BB254" t="e">
        <f ca="1">- Very Useful _xludf.and provides a job opportunity _xludf.right away.</f>
        <v>#NAME?</v>
      </c>
      <c r="BD254" t="e">
        <f ca="1">- I am _xludf.not interested in vocational education</f>
        <v>#NAME?</v>
      </c>
      <c r="BE254">
        <v>1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N254" t="s">
        <v>106</v>
      </c>
      <c r="BQ254" t="e">
        <f ca="1">- Donâ€™t know how to _xludf.find/enroll in a suitable program</f>
        <v>#NAME?</v>
      </c>
      <c r="BR254">
        <v>0</v>
      </c>
      <c r="BS254">
        <v>0</v>
      </c>
      <c r="BT254">
        <v>0</v>
      </c>
      <c r="BU254">
        <v>1</v>
      </c>
      <c r="BV254">
        <v>0</v>
      </c>
      <c r="BW254">
        <v>0</v>
      </c>
      <c r="BX254" t="s">
        <v>107</v>
      </c>
      <c r="BY254" t="e">
        <f ca="1">- Difficult to access</f>
        <v>#NAME?</v>
      </c>
      <c r="BZ254">
        <v>0</v>
      </c>
      <c r="CA254">
        <v>0</v>
      </c>
      <c r="CB254">
        <v>0</v>
      </c>
      <c r="CC254">
        <v>1</v>
      </c>
      <c r="CD254">
        <v>0</v>
      </c>
      <c r="CE254" t="e">
        <f ca="1">- Friends</f>
        <v>#NAME?</v>
      </c>
      <c r="CF254">
        <v>1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N254" t="s">
        <v>108</v>
      </c>
      <c r="CO254" t="s">
        <v>109</v>
      </c>
      <c r="CP254" t="s">
        <v>110</v>
      </c>
      <c r="CQ254">
        <v>3147494</v>
      </c>
      <c r="CR254" t="s">
        <v>860</v>
      </c>
      <c r="CS254" t="s">
        <v>861</v>
      </c>
      <c r="CT254">
        <v>253</v>
      </c>
    </row>
    <row r="255" spans="1:98">
      <c r="A255">
        <v>254</v>
      </c>
      <c r="B255" t="s">
        <v>97</v>
      </c>
      <c r="C255">
        <v>28</v>
      </c>
      <c r="D255" t="s">
        <v>98</v>
      </c>
      <c r="E255" t="s">
        <v>142</v>
      </c>
      <c r="F255" t="s">
        <v>136</v>
      </c>
      <c r="G255" t="s">
        <v>113</v>
      </c>
      <c r="J255" t="s">
        <v>121</v>
      </c>
      <c r="K255">
        <v>1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T255" t="s">
        <v>862</v>
      </c>
      <c r="X255" t="s">
        <v>123</v>
      </c>
      <c r="Y255">
        <v>0</v>
      </c>
      <c r="Z255">
        <v>1</v>
      </c>
      <c r="AA255">
        <v>0</v>
      </c>
      <c r="AB255">
        <v>1</v>
      </c>
      <c r="AC255">
        <v>0</v>
      </c>
      <c r="AD255">
        <v>0</v>
      </c>
      <c r="AE255">
        <v>0</v>
      </c>
      <c r="AG255" t="s">
        <v>124</v>
      </c>
      <c r="AH255" t="s">
        <v>121</v>
      </c>
      <c r="AI255">
        <v>0</v>
      </c>
      <c r="AJ255">
        <v>0</v>
      </c>
      <c r="AK255">
        <v>1</v>
      </c>
      <c r="AL255">
        <v>0</v>
      </c>
      <c r="AM255">
        <v>0</v>
      </c>
      <c r="AN255">
        <v>0</v>
      </c>
      <c r="AO255">
        <v>0</v>
      </c>
      <c r="AP255">
        <v>0</v>
      </c>
      <c r="AQ255" t="s">
        <v>287</v>
      </c>
      <c r="BA255" t="s">
        <v>106</v>
      </c>
      <c r="BB255" t="e">
        <f ca="1">- Very Useful _xludf.and provides a job opportunity _xludf.right away.</f>
        <v>#NAME?</v>
      </c>
      <c r="BD255" t="e">
        <f ca="1">- Nursing / medical care</f>
        <v>#NAME?</v>
      </c>
      <c r="BE255">
        <v>0</v>
      </c>
      <c r="BF255">
        <v>0</v>
      </c>
      <c r="BG255">
        <v>0</v>
      </c>
      <c r="BH255">
        <v>0</v>
      </c>
      <c r="BI255">
        <v>1</v>
      </c>
      <c r="BJ255">
        <v>0</v>
      </c>
      <c r="BK255">
        <v>0</v>
      </c>
      <c r="BL255">
        <v>0</v>
      </c>
      <c r="BN255" t="s">
        <v>106</v>
      </c>
      <c r="BQ255" t="e">
        <f ca="1">- No internet connection / computer</f>
        <v>#NAME?</v>
      </c>
      <c r="BR255">
        <v>0</v>
      </c>
      <c r="BS255">
        <v>0</v>
      </c>
      <c r="BT255">
        <v>1</v>
      </c>
      <c r="BU255">
        <v>0</v>
      </c>
      <c r="BV255">
        <v>0</v>
      </c>
      <c r="BW255">
        <v>0</v>
      </c>
      <c r="BX255" t="s">
        <v>243</v>
      </c>
      <c r="BY255" t="e">
        <f ca="1">- Useful but _xludf.not as good as going to university</f>
        <v>#NAME?</v>
      </c>
      <c r="BZ255">
        <v>1</v>
      </c>
      <c r="CA255">
        <v>0</v>
      </c>
      <c r="CB255">
        <v>0</v>
      </c>
      <c r="CC255">
        <v>0</v>
      </c>
      <c r="CD255">
        <v>0</v>
      </c>
      <c r="CE255" t="e">
        <f ca="1">- Facebook groups/pages</f>
        <v>#NAME?</v>
      </c>
      <c r="CF255">
        <v>0</v>
      </c>
      <c r="CG255">
        <v>0</v>
      </c>
      <c r="CH255">
        <v>0</v>
      </c>
      <c r="CI255">
        <v>0</v>
      </c>
      <c r="CJ255">
        <v>0</v>
      </c>
      <c r="CK255">
        <v>1</v>
      </c>
      <c r="CL255">
        <v>0</v>
      </c>
      <c r="CN255" t="s">
        <v>108</v>
      </c>
      <c r="CO255" t="s">
        <v>109</v>
      </c>
      <c r="CP255" t="s">
        <v>110</v>
      </c>
      <c r="CQ255">
        <v>3147625</v>
      </c>
      <c r="CR255" t="s">
        <v>863</v>
      </c>
      <c r="CS255" t="s">
        <v>864</v>
      </c>
      <c r="CT255">
        <v>254</v>
      </c>
    </row>
    <row r="256" spans="1:98">
      <c r="A256">
        <v>255</v>
      </c>
      <c r="B256" t="s">
        <v>97</v>
      </c>
      <c r="C256">
        <v>27</v>
      </c>
      <c r="D256" t="s">
        <v>98</v>
      </c>
      <c r="E256" t="s">
        <v>99</v>
      </c>
      <c r="F256" t="s">
        <v>364</v>
      </c>
      <c r="G256" t="s">
        <v>113</v>
      </c>
      <c r="J256" t="s">
        <v>121</v>
      </c>
      <c r="K256">
        <v>1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T256" t="s">
        <v>457</v>
      </c>
      <c r="X256" t="s">
        <v>242</v>
      </c>
      <c r="Y256">
        <v>0</v>
      </c>
      <c r="Z256">
        <v>0</v>
      </c>
      <c r="AA256">
        <v>0</v>
      </c>
      <c r="AB256">
        <v>0</v>
      </c>
      <c r="AC256">
        <v>1</v>
      </c>
      <c r="AD256">
        <v>0</v>
      </c>
      <c r="AE256">
        <v>0</v>
      </c>
      <c r="AG256" t="s">
        <v>185</v>
      </c>
      <c r="AH256" t="s">
        <v>601</v>
      </c>
      <c r="AI256">
        <v>0</v>
      </c>
      <c r="AJ256">
        <v>1</v>
      </c>
      <c r="AK256">
        <v>0</v>
      </c>
      <c r="AL256">
        <v>1</v>
      </c>
      <c r="AM256">
        <v>0</v>
      </c>
      <c r="AN256">
        <v>1</v>
      </c>
      <c r="AO256">
        <v>0</v>
      </c>
      <c r="AP256">
        <v>0</v>
      </c>
      <c r="BA256" t="s">
        <v>106</v>
      </c>
      <c r="BB256" t="e">
        <f ca="1">- Very Useful _xludf.and provides a job opportunity _xludf.right away.</f>
        <v>#NAME?</v>
      </c>
      <c r="BD256" t="e">
        <f ca="1">- Project Management / Accountancy</f>
        <v>#NAME?</v>
      </c>
      <c r="BE256">
        <v>0</v>
      </c>
      <c r="BF256">
        <v>0</v>
      </c>
      <c r="BG256">
        <v>1</v>
      </c>
      <c r="BH256">
        <v>0</v>
      </c>
      <c r="BI256">
        <v>0</v>
      </c>
      <c r="BJ256">
        <v>0</v>
      </c>
      <c r="BK256">
        <v>0</v>
      </c>
      <c r="BL256">
        <v>0</v>
      </c>
      <c r="BN256" t="s">
        <v>127</v>
      </c>
      <c r="BO256" t="s">
        <v>388</v>
      </c>
      <c r="BX256" t="s">
        <v>243</v>
      </c>
      <c r="BY256" t="e">
        <f ca="1">- Very Useful, as good as a regular degree</f>
        <v>#NAME?</v>
      </c>
      <c r="BZ256">
        <v>0</v>
      </c>
      <c r="CA256">
        <v>0</v>
      </c>
      <c r="CB256">
        <v>1</v>
      </c>
      <c r="CC256">
        <v>0</v>
      </c>
      <c r="CD256">
        <v>0</v>
      </c>
      <c r="CE256" t="e">
        <f ca="1">- Facebook groups/pages DUBARAH</f>
        <v>#NAME?</v>
      </c>
      <c r="CF256">
        <v>0</v>
      </c>
      <c r="CG256">
        <v>1</v>
      </c>
      <c r="CH256">
        <v>0</v>
      </c>
      <c r="CI256">
        <v>0</v>
      </c>
      <c r="CJ256">
        <v>0</v>
      </c>
      <c r="CK256">
        <v>1</v>
      </c>
      <c r="CL256">
        <v>0</v>
      </c>
      <c r="CN256" t="s">
        <v>108</v>
      </c>
      <c r="CO256" t="s">
        <v>109</v>
      </c>
      <c r="CP256" t="s">
        <v>110</v>
      </c>
      <c r="CQ256">
        <v>3147816</v>
      </c>
      <c r="CR256" t="s">
        <v>865</v>
      </c>
      <c r="CS256" t="s">
        <v>866</v>
      </c>
      <c r="CT256">
        <v>255</v>
      </c>
    </row>
    <row r="257" spans="1:98">
      <c r="A257">
        <v>256</v>
      </c>
      <c r="B257" t="s">
        <v>97</v>
      </c>
      <c r="C257">
        <v>23</v>
      </c>
      <c r="D257" t="s">
        <v>98</v>
      </c>
      <c r="E257" t="s">
        <v>99</v>
      </c>
      <c r="F257" t="s">
        <v>364</v>
      </c>
      <c r="G257" t="s">
        <v>113</v>
      </c>
      <c r="J257" t="s">
        <v>121</v>
      </c>
      <c r="K257">
        <v>1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T257" t="s">
        <v>457</v>
      </c>
      <c r="X257" t="s">
        <v>115</v>
      </c>
      <c r="Y257">
        <v>0</v>
      </c>
      <c r="Z257">
        <v>0</v>
      </c>
      <c r="AA257">
        <v>0</v>
      </c>
      <c r="AB257">
        <v>1</v>
      </c>
      <c r="AC257">
        <v>0</v>
      </c>
      <c r="AD257">
        <v>0</v>
      </c>
      <c r="AE257">
        <v>0</v>
      </c>
      <c r="AG257" t="s">
        <v>185</v>
      </c>
      <c r="AH257" t="s">
        <v>597</v>
      </c>
      <c r="AI257">
        <v>0</v>
      </c>
      <c r="AJ257">
        <v>1</v>
      </c>
      <c r="AK257">
        <v>0</v>
      </c>
      <c r="AL257">
        <v>1</v>
      </c>
      <c r="AM257">
        <v>0</v>
      </c>
      <c r="AN257">
        <v>1</v>
      </c>
      <c r="AO257">
        <v>0</v>
      </c>
      <c r="AP257">
        <v>0</v>
      </c>
      <c r="BA257" t="s">
        <v>106</v>
      </c>
      <c r="BB257" t="e">
        <f ca="1">- Useful but _xludf.not as good as a regular degree</f>
        <v>#NAME?</v>
      </c>
      <c r="BD257" t="e">
        <f ca="1">- Mechanics _xludf.and machinery</f>
        <v>#NAME?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1</v>
      </c>
      <c r="BL257">
        <v>0</v>
      </c>
      <c r="BN257" t="s">
        <v>106</v>
      </c>
      <c r="BQ257" t="e">
        <f ca="1">- Do _xludf.not _xludf.count towards a recognized qualification</f>
        <v>#NAME?</v>
      </c>
      <c r="BR257">
        <v>0</v>
      </c>
      <c r="BS257">
        <v>1</v>
      </c>
      <c r="BT257">
        <v>0</v>
      </c>
      <c r="BU257">
        <v>0</v>
      </c>
      <c r="BV257">
        <v>0</v>
      </c>
      <c r="BW257">
        <v>0</v>
      </c>
      <c r="BX257" t="s">
        <v>243</v>
      </c>
      <c r="BY257" t="e">
        <f ca="1">- Very Useful, as good as a regular degree</f>
        <v>#NAME?</v>
      </c>
      <c r="BZ257">
        <v>0</v>
      </c>
      <c r="CA257">
        <v>0</v>
      </c>
      <c r="CB257">
        <v>1</v>
      </c>
      <c r="CC257">
        <v>0</v>
      </c>
      <c r="CD257">
        <v>0</v>
      </c>
      <c r="CE257" t="e">
        <f ca="1">- DUBARAH - Friends</f>
        <v>#NAME?</v>
      </c>
      <c r="CF257">
        <v>1</v>
      </c>
      <c r="CG257">
        <v>1</v>
      </c>
      <c r="CH257">
        <v>0</v>
      </c>
      <c r="CI257">
        <v>0</v>
      </c>
      <c r="CJ257">
        <v>0</v>
      </c>
      <c r="CK257">
        <v>0</v>
      </c>
      <c r="CL257">
        <v>0</v>
      </c>
      <c r="CN257" t="s">
        <v>108</v>
      </c>
      <c r="CO257" t="s">
        <v>109</v>
      </c>
      <c r="CP257" t="s">
        <v>110</v>
      </c>
      <c r="CQ257">
        <v>3147856</v>
      </c>
      <c r="CR257" t="s">
        <v>867</v>
      </c>
      <c r="CS257" t="s">
        <v>868</v>
      </c>
      <c r="CT257">
        <v>256</v>
      </c>
    </row>
    <row r="258" spans="1:98">
      <c r="A258">
        <v>257</v>
      </c>
      <c r="B258" t="s">
        <v>97</v>
      </c>
      <c r="C258">
        <v>22</v>
      </c>
      <c r="D258" t="s">
        <v>98</v>
      </c>
      <c r="E258" t="s">
        <v>142</v>
      </c>
      <c r="F258" t="s">
        <v>100</v>
      </c>
      <c r="G258" t="s">
        <v>113</v>
      </c>
      <c r="J258" t="s">
        <v>162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1</v>
      </c>
      <c r="R258">
        <v>0</v>
      </c>
      <c r="X258" t="s">
        <v>115</v>
      </c>
      <c r="Y258">
        <v>0</v>
      </c>
      <c r="Z258">
        <v>0</v>
      </c>
      <c r="AA258">
        <v>0</v>
      </c>
      <c r="AB258">
        <v>1</v>
      </c>
      <c r="AC258">
        <v>0</v>
      </c>
      <c r="AD258">
        <v>0</v>
      </c>
      <c r="AE258">
        <v>0</v>
      </c>
      <c r="AG258" t="s">
        <v>124</v>
      </c>
      <c r="AH258" t="s">
        <v>105</v>
      </c>
      <c r="AI258">
        <v>0</v>
      </c>
      <c r="AJ258">
        <v>1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BA258" t="s">
        <v>106</v>
      </c>
      <c r="BB258" t="e">
        <f ca="1">- _xludf.not Useful</f>
        <v>#NAME?</v>
      </c>
      <c r="BD258" t="e">
        <f ca="1">- I am _xludf.not interested in vocational education</f>
        <v>#NAME?</v>
      </c>
      <c r="BE258">
        <v>1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N258" t="s">
        <v>106</v>
      </c>
      <c r="BQ258" t="e">
        <f ca="1">- Donâ€™t know how to _xludf.find/enroll in a suitable program</f>
        <v>#NAME?</v>
      </c>
      <c r="BR258">
        <v>0</v>
      </c>
      <c r="BS258">
        <v>0</v>
      </c>
      <c r="BT258">
        <v>0</v>
      </c>
      <c r="BU258">
        <v>1</v>
      </c>
      <c r="BV258">
        <v>0</v>
      </c>
      <c r="BW258">
        <v>0</v>
      </c>
      <c r="BX258" t="s">
        <v>243</v>
      </c>
      <c r="BY258" t="e">
        <f ca="1">- Useful but _xludf.not as good as going to university</f>
        <v>#NAME?</v>
      </c>
      <c r="BZ258">
        <v>1</v>
      </c>
      <c r="CA258">
        <v>0</v>
      </c>
      <c r="CB258">
        <v>0</v>
      </c>
      <c r="CC258">
        <v>0</v>
      </c>
      <c r="CD258">
        <v>0</v>
      </c>
      <c r="CE258" t="e">
        <f ca="1">- Facebook groups/pages  - Friends</f>
        <v>#NAME?</v>
      </c>
      <c r="CF258">
        <v>1</v>
      </c>
      <c r="CG258">
        <v>0</v>
      </c>
      <c r="CH258">
        <v>0</v>
      </c>
      <c r="CI258">
        <v>0</v>
      </c>
      <c r="CJ258">
        <v>0</v>
      </c>
      <c r="CK258">
        <v>1</v>
      </c>
      <c r="CL258">
        <v>0</v>
      </c>
      <c r="CN258" t="s">
        <v>108</v>
      </c>
      <c r="CO258" t="s">
        <v>109</v>
      </c>
      <c r="CP258" t="s">
        <v>110</v>
      </c>
      <c r="CQ258">
        <v>3147938</v>
      </c>
      <c r="CR258" t="s">
        <v>869</v>
      </c>
      <c r="CS258" t="s">
        <v>870</v>
      </c>
      <c r="CT258">
        <v>257</v>
      </c>
    </row>
    <row r="259" spans="1:98">
      <c r="A259">
        <v>258</v>
      </c>
      <c r="B259" t="s">
        <v>97</v>
      </c>
      <c r="C259">
        <v>22</v>
      </c>
      <c r="D259" t="s">
        <v>98</v>
      </c>
      <c r="E259" t="s">
        <v>142</v>
      </c>
      <c r="F259" t="s">
        <v>100</v>
      </c>
      <c r="G259" t="s">
        <v>113</v>
      </c>
      <c r="J259" t="s">
        <v>103</v>
      </c>
      <c r="K259">
        <v>0</v>
      </c>
      <c r="L259">
        <v>0</v>
      </c>
      <c r="M259">
        <v>0</v>
      </c>
      <c r="N259">
        <v>1</v>
      </c>
      <c r="O259">
        <v>0</v>
      </c>
      <c r="P259">
        <v>0</v>
      </c>
      <c r="Q259">
        <v>0</v>
      </c>
      <c r="R259">
        <v>0</v>
      </c>
      <c r="X259" t="s">
        <v>168</v>
      </c>
      <c r="Y259">
        <v>0</v>
      </c>
      <c r="Z259">
        <v>0</v>
      </c>
      <c r="AA259">
        <v>0</v>
      </c>
      <c r="AB259">
        <v>1</v>
      </c>
      <c r="AC259">
        <v>0</v>
      </c>
      <c r="AD259">
        <v>0</v>
      </c>
      <c r="AE259">
        <v>1</v>
      </c>
      <c r="AF259" t="s">
        <v>282</v>
      </c>
      <c r="AG259" t="s">
        <v>124</v>
      </c>
      <c r="AH259" t="s">
        <v>105</v>
      </c>
      <c r="AI259">
        <v>0</v>
      </c>
      <c r="AJ259">
        <v>1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BA259" t="s">
        <v>127</v>
      </c>
      <c r="BB259" t="e">
        <f ca="1">- Very Useful _xludf.and provides a job opportunity _xludf.right away.</f>
        <v>#NAME?</v>
      </c>
      <c r="BD259" t="e">
        <f ca="1">- Project Management / Accountancy</f>
        <v>#NAME?</v>
      </c>
      <c r="BE259">
        <v>0</v>
      </c>
      <c r="BF259">
        <v>0</v>
      </c>
      <c r="BG259">
        <v>1</v>
      </c>
      <c r="BH259">
        <v>0</v>
      </c>
      <c r="BI259">
        <v>0</v>
      </c>
      <c r="BJ259">
        <v>0</v>
      </c>
      <c r="BK259">
        <v>0</v>
      </c>
      <c r="BL259">
        <v>0</v>
      </c>
      <c r="BN259" t="s">
        <v>106</v>
      </c>
      <c r="BQ259" t="e">
        <f ca="1">- Do _xludf.not _xludf.count towards a recognized qualification</f>
        <v>#NAME?</v>
      </c>
      <c r="BR259">
        <v>0</v>
      </c>
      <c r="BS259">
        <v>1</v>
      </c>
      <c r="BT259">
        <v>0</v>
      </c>
      <c r="BU259">
        <v>0</v>
      </c>
      <c r="BV259">
        <v>0</v>
      </c>
      <c r="BW259">
        <v>0</v>
      </c>
      <c r="BX259" t="s">
        <v>310</v>
      </c>
      <c r="BY259" t="e">
        <f ca="1">- Useful but _xludf.not as good as going to university</f>
        <v>#NAME?</v>
      </c>
      <c r="BZ259">
        <v>1</v>
      </c>
      <c r="CA259">
        <v>0</v>
      </c>
      <c r="CB259">
        <v>0</v>
      </c>
      <c r="CC259">
        <v>0</v>
      </c>
      <c r="CD259">
        <v>0</v>
      </c>
      <c r="CE259" t="e">
        <f ca="1">- Teachers</f>
        <v>#NAME?</v>
      </c>
      <c r="CF259">
        <v>0</v>
      </c>
      <c r="CG259">
        <v>0</v>
      </c>
      <c r="CH259">
        <v>1</v>
      </c>
      <c r="CI259">
        <v>0</v>
      </c>
      <c r="CJ259">
        <v>0</v>
      </c>
      <c r="CK259">
        <v>0</v>
      </c>
      <c r="CL259">
        <v>0</v>
      </c>
      <c r="CN259" t="s">
        <v>108</v>
      </c>
      <c r="CO259" t="s">
        <v>109</v>
      </c>
      <c r="CP259" t="s">
        <v>110</v>
      </c>
      <c r="CQ259">
        <v>3147940</v>
      </c>
      <c r="CR259" t="s">
        <v>871</v>
      </c>
      <c r="CS259" t="s">
        <v>870</v>
      </c>
      <c r="CT259">
        <v>258</v>
      </c>
    </row>
    <row r="260" spans="1:98">
      <c r="A260">
        <v>259</v>
      </c>
      <c r="B260" t="s">
        <v>97</v>
      </c>
      <c r="C260">
        <v>25</v>
      </c>
      <c r="D260" t="s">
        <v>148</v>
      </c>
      <c r="E260" t="s">
        <v>142</v>
      </c>
      <c r="F260" t="s">
        <v>149</v>
      </c>
      <c r="G260" t="s">
        <v>101</v>
      </c>
      <c r="H260" t="s">
        <v>102</v>
      </c>
      <c r="U260" t="s">
        <v>103</v>
      </c>
      <c r="AG260" t="s">
        <v>104</v>
      </c>
      <c r="AH260" t="s">
        <v>872</v>
      </c>
      <c r="AI260">
        <v>0</v>
      </c>
      <c r="AJ260">
        <v>1</v>
      </c>
      <c r="AK260">
        <v>1</v>
      </c>
      <c r="AL260">
        <v>0</v>
      </c>
      <c r="AM260">
        <v>1</v>
      </c>
      <c r="AN260">
        <v>0</v>
      </c>
      <c r="AO260">
        <v>0</v>
      </c>
      <c r="AP260">
        <v>0</v>
      </c>
      <c r="AQ260" t="s">
        <v>873</v>
      </c>
      <c r="BA260" t="s">
        <v>106</v>
      </c>
      <c r="BB260" t="e">
        <f ca="1">- Useful but _xludf.not as good as a regular degree</f>
        <v>#NAME?</v>
      </c>
      <c r="BD260" t="e">
        <f ca="1">- I am _xludf.not interested in vocational education</f>
        <v>#NAME?</v>
      </c>
      <c r="BE260">
        <v>1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N260" t="s">
        <v>106</v>
      </c>
      <c r="BQ260" t="e">
        <f ca="1">- Do _xludf.not _xludf.count towards a recognized qualification</f>
        <v>#NAME?</v>
      </c>
      <c r="BR260">
        <v>0</v>
      </c>
      <c r="BS260">
        <v>1</v>
      </c>
      <c r="BT260">
        <v>0</v>
      </c>
      <c r="BU260">
        <v>0</v>
      </c>
      <c r="BV260">
        <v>0</v>
      </c>
      <c r="BW260">
        <v>0</v>
      </c>
      <c r="BX260" t="s">
        <v>243</v>
      </c>
      <c r="BY260" t="e">
        <f ca="1">- Useful but _xludf.not as good as going to university</f>
        <v>#NAME?</v>
      </c>
      <c r="BZ260">
        <v>1</v>
      </c>
      <c r="CA260">
        <v>0</v>
      </c>
      <c r="CB260">
        <v>0</v>
      </c>
      <c r="CC260">
        <v>0</v>
      </c>
      <c r="CD260">
        <v>0</v>
      </c>
      <c r="CE260" t="e">
        <f ca="1">- Facebook groups/pages  - Friends</f>
        <v>#NAME?</v>
      </c>
      <c r="CF260">
        <v>1</v>
      </c>
      <c r="CG260">
        <v>0</v>
      </c>
      <c r="CH260">
        <v>0</v>
      </c>
      <c r="CI260">
        <v>0</v>
      </c>
      <c r="CJ260">
        <v>0</v>
      </c>
      <c r="CK260">
        <v>1</v>
      </c>
      <c r="CL260">
        <v>0</v>
      </c>
      <c r="CN260" t="s">
        <v>108</v>
      </c>
      <c r="CO260" t="s">
        <v>109</v>
      </c>
      <c r="CP260" t="s">
        <v>110</v>
      </c>
      <c r="CQ260">
        <v>3148735</v>
      </c>
      <c r="CR260" t="s">
        <v>874</v>
      </c>
      <c r="CS260" t="s">
        <v>875</v>
      </c>
      <c r="CT260">
        <v>259</v>
      </c>
    </row>
    <row r="261" spans="1:98">
      <c r="A261">
        <v>260</v>
      </c>
      <c r="B261" t="s">
        <v>97</v>
      </c>
      <c r="C261">
        <v>28</v>
      </c>
      <c r="D261" t="s">
        <v>148</v>
      </c>
      <c r="E261" t="s">
        <v>99</v>
      </c>
      <c r="F261" t="s">
        <v>364</v>
      </c>
      <c r="G261" t="s">
        <v>113</v>
      </c>
      <c r="J261" t="s">
        <v>162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1</v>
      </c>
      <c r="R261">
        <v>0</v>
      </c>
      <c r="X261" t="s">
        <v>183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1</v>
      </c>
      <c r="AF261" t="s">
        <v>876</v>
      </c>
      <c r="AG261" t="s">
        <v>124</v>
      </c>
      <c r="AH261" t="s">
        <v>152</v>
      </c>
      <c r="AI261">
        <v>0</v>
      </c>
      <c r="AJ261">
        <v>0</v>
      </c>
      <c r="AK261">
        <v>0</v>
      </c>
      <c r="AL261">
        <v>1</v>
      </c>
      <c r="AM261">
        <v>0</v>
      </c>
      <c r="AN261">
        <v>0</v>
      </c>
      <c r="AO261">
        <v>0</v>
      </c>
      <c r="AP261">
        <v>0</v>
      </c>
      <c r="BA261" t="s">
        <v>106</v>
      </c>
      <c r="BB261" t="e">
        <f ca="1">- Useful but _xludf.not as good as a regular degree</f>
        <v>#NAME?</v>
      </c>
      <c r="BD261" t="e">
        <f ca="1">- I am _xludf.not interested in vocational education</f>
        <v>#NAME?</v>
      </c>
      <c r="BE261">
        <v>1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N261" t="s">
        <v>106</v>
      </c>
      <c r="BQ261" t="e">
        <f ca="1">- Do _xludf.not _xludf.count towards a recognized qualification</f>
        <v>#NAME?</v>
      </c>
      <c r="BR261">
        <v>0</v>
      </c>
      <c r="BS261">
        <v>1</v>
      </c>
      <c r="BT261">
        <v>0</v>
      </c>
      <c r="BU261">
        <v>0</v>
      </c>
      <c r="BV261">
        <v>0</v>
      </c>
      <c r="BW261">
        <v>0</v>
      </c>
      <c r="BX261" t="s">
        <v>107</v>
      </c>
      <c r="BY261" t="e">
        <f ca="1">- Too Difficult to study alone</f>
        <v>#NAME?</v>
      </c>
      <c r="BZ261">
        <v>0</v>
      </c>
      <c r="CA261">
        <v>0</v>
      </c>
      <c r="CB261">
        <v>0</v>
      </c>
      <c r="CC261">
        <v>0</v>
      </c>
      <c r="CD261">
        <v>1</v>
      </c>
      <c r="CE261" t="e">
        <f ca="1">- Facebook groups/pages</f>
        <v>#NAME?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1</v>
      </c>
      <c r="CL261">
        <v>0</v>
      </c>
      <c r="CN261" t="s">
        <v>108</v>
      </c>
      <c r="CO261" t="s">
        <v>109</v>
      </c>
      <c r="CP261" t="s">
        <v>110</v>
      </c>
      <c r="CQ261">
        <v>3149202</v>
      </c>
      <c r="CR261" t="s">
        <v>877</v>
      </c>
      <c r="CS261" t="s">
        <v>878</v>
      </c>
      <c r="CT261">
        <v>260</v>
      </c>
    </row>
    <row r="262" spans="1:98">
      <c r="A262">
        <v>261</v>
      </c>
      <c r="B262" t="s">
        <v>97</v>
      </c>
      <c r="C262">
        <v>27</v>
      </c>
      <c r="D262" t="s">
        <v>148</v>
      </c>
      <c r="E262" t="s">
        <v>99</v>
      </c>
      <c r="F262" t="s">
        <v>364</v>
      </c>
      <c r="G262" t="s">
        <v>113</v>
      </c>
      <c r="J262" t="s">
        <v>150</v>
      </c>
      <c r="K262">
        <v>0</v>
      </c>
      <c r="L262">
        <v>0</v>
      </c>
      <c r="M262">
        <v>0</v>
      </c>
      <c r="N262">
        <v>1</v>
      </c>
      <c r="O262">
        <v>0</v>
      </c>
      <c r="P262">
        <v>0</v>
      </c>
      <c r="Q262">
        <v>0</v>
      </c>
      <c r="R262">
        <v>1</v>
      </c>
      <c r="X262" t="s">
        <v>138</v>
      </c>
      <c r="Y262">
        <v>0</v>
      </c>
      <c r="Z262">
        <v>0</v>
      </c>
      <c r="AA262">
        <v>0</v>
      </c>
      <c r="AB262">
        <v>1</v>
      </c>
      <c r="AC262">
        <v>0</v>
      </c>
      <c r="AD262">
        <v>1</v>
      </c>
      <c r="AE262">
        <v>0</v>
      </c>
      <c r="AG262" t="s">
        <v>124</v>
      </c>
      <c r="AH262" t="s">
        <v>767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1</v>
      </c>
      <c r="AO262">
        <v>0</v>
      </c>
      <c r="AP262">
        <v>0</v>
      </c>
      <c r="BA262" t="s">
        <v>127</v>
      </c>
      <c r="BB262" t="e">
        <f ca="1">- Useful but _xludf.not as good as a regular degree</f>
        <v>#NAME?</v>
      </c>
      <c r="BD262" t="e">
        <f ca="1">- Project Management / Accountancy</f>
        <v>#NAME?</v>
      </c>
      <c r="BE262">
        <v>0</v>
      </c>
      <c r="BF262">
        <v>0</v>
      </c>
      <c r="BG262">
        <v>1</v>
      </c>
      <c r="BH262">
        <v>0</v>
      </c>
      <c r="BI262">
        <v>0</v>
      </c>
      <c r="BJ262">
        <v>0</v>
      </c>
      <c r="BK262">
        <v>0</v>
      </c>
      <c r="BL262">
        <v>0</v>
      </c>
      <c r="BN262" t="s">
        <v>106</v>
      </c>
      <c r="BQ262" t="e">
        <f ca="1">- Cannot afford the courses - Donâ€™t know how to _xludf.find/enroll in a suitable program</f>
        <v>#NAME?</v>
      </c>
      <c r="BR262">
        <v>0</v>
      </c>
      <c r="BS262">
        <v>0</v>
      </c>
      <c r="BT262">
        <v>0</v>
      </c>
      <c r="BU262">
        <v>1</v>
      </c>
      <c r="BV262">
        <v>1</v>
      </c>
      <c r="BW262">
        <v>0</v>
      </c>
      <c r="BX262" t="s">
        <v>310</v>
      </c>
      <c r="BY262" t="e">
        <f ca="1">- Too Difficult to study alone</f>
        <v>#NAME?</v>
      </c>
      <c r="BZ262">
        <v>0</v>
      </c>
      <c r="CA262">
        <v>0</v>
      </c>
      <c r="CB262">
        <v>0</v>
      </c>
      <c r="CC262">
        <v>0</v>
      </c>
      <c r="CD262">
        <v>1</v>
      </c>
      <c r="CE262" t="e">
        <f ca="1">- Facebook groups/pages  - Friends</f>
        <v>#NAME?</v>
      </c>
      <c r="CF262">
        <v>1</v>
      </c>
      <c r="CG262">
        <v>0</v>
      </c>
      <c r="CH262">
        <v>0</v>
      </c>
      <c r="CI262">
        <v>0</v>
      </c>
      <c r="CJ262">
        <v>0</v>
      </c>
      <c r="CK262">
        <v>1</v>
      </c>
      <c r="CL262">
        <v>0</v>
      </c>
      <c r="CN262" t="s">
        <v>108</v>
      </c>
      <c r="CO262" t="s">
        <v>109</v>
      </c>
      <c r="CP262" t="s">
        <v>110</v>
      </c>
      <c r="CQ262">
        <v>3149223</v>
      </c>
      <c r="CR262" t="s">
        <v>879</v>
      </c>
      <c r="CS262" t="s">
        <v>880</v>
      </c>
      <c r="CT262">
        <v>261</v>
      </c>
    </row>
    <row r="263" spans="1:98">
      <c r="A263">
        <v>262</v>
      </c>
      <c r="B263" t="s">
        <v>97</v>
      </c>
      <c r="C263">
        <v>19</v>
      </c>
      <c r="D263" t="s">
        <v>148</v>
      </c>
      <c r="E263" t="s">
        <v>99</v>
      </c>
      <c r="F263" t="s">
        <v>136</v>
      </c>
      <c r="G263" t="s">
        <v>113</v>
      </c>
      <c r="J263" t="s">
        <v>114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1</v>
      </c>
      <c r="Q263">
        <v>0</v>
      </c>
      <c r="R263">
        <v>0</v>
      </c>
      <c r="X263" t="s">
        <v>368</v>
      </c>
      <c r="Y263">
        <v>0</v>
      </c>
      <c r="Z263">
        <v>1</v>
      </c>
      <c r="AA263">
        <v>0</v>
      </c>
      <c r="AB263">
        <v>0</v>
      </c>
      <c r="AC263">
        <v>0</v>
      </c>
      <c r="AD263">
        <v>0</v>
      </c>
      <c r="AE263">
        <v>0</v>
      </c>
      <c r="AG263" t="s">
        <v>124</v>
      </c>
      <c r="AH263" t="s">
        <v>121</v>
      </c>
      <c r="AI263">
        <v>0</v>
      </c>
      <c r="AJ263">
        <v>0</v>
      </c>
      <c r="AK263">
        <v>1</v>
      </c>
      <c r="AL263">
        <v>0</v>
      </c>
      <c r="AM263">
        <v>0</v>
      </c>
      <c r="AN263">
        <v>0</v>
      </c>
      <c r="AO263">
        <v>0</v>
      </c>
      <c r="AP263">
        <v>0</v>
      </c>
      <c r="AQ263" t="s">
        <v>287</v>
      </c>
      <c r="BA263" t="s">
        <v>127</v>
      </c>
      <c r="BB263" t="e">
        <f ca="1">- Useful but _xludf.not as good as a regular degree</f>
        <v>#NAME?</v>
      </c>
      <c r="BD263" t="e">
        <f ca="1">- Nursing / medical care</f>
        <v>#NAME?</v>
      </c>
      <c r="BE263">
        <v>0</v>
      </c>
      <c r="BF263">
        <v>0</v>
      </c>
      <c r="BG263">
        <v>0</v>
      </c>
      <c r="BH263">
        <v>0</v>
      </c>
      <c r="BI263">
        <v>1</v>
      </c>
      <c r="BJ263">
        <v>0</v>
      </c>
      <c r="BK263">
        <v>0</v>
      </c>
      <c r="BL263">
        <v>0</v>
      </c>
      <c r="BN263" t="s">
        <v>106</v>
      </c>
      <c r="BQ263" t="e">
        <f ca="1">- Cannot afford the courses</f>
        <v>#NAME?</v>
      </c>
      <c r="BR263">
        <v>0</v>
      </c>
      <c r="BS263">
        <v>0</v>
      </c>
      <c r="BT263">
        <v>0</v>
      </c>
      <c r="BU263">
        <v>0</v>
      </c>
      <c r="BV263">
        <v>1</v>
      </c>
      <c r="BW263">
        <v>0</v>
      </c>
      <c r="BX263" t="s">
        <v>107</v>
      </c>
      <c r="BY263" t="e">
        <f ca="1">- Useful but _xludf.not as good as going to university</f>
        <v>#NAME?</v>
      </c>
      <c r="BZ263">
        <v>1</v>
      </c>
      <c r="CA263">
        <v>0</v>
      </c>
      <c r="CB263">
        <v>0</v>
      </c>
      <c r="CC263">
        <v>0</v>
      </c>
      <c r="CD263">
        <v>0</v>
      </c>
      <c r="CE263" t="e">
        <f ca="1">- Twitter</f>
        <v>#NAME?</v>
      </c>
      <c r="CF263">
        <v>0</v>
      </c>
      <c r="CG263">
        <v>0</v>
      </c>
      <c r="CH263">
        <v>0</v>
      </c>
      <c r="CI263">
        <v>0</v>
      </c>
      <c r="CJ263">
        <v>1</v>
      </c>
      <c r="CK263">
        <v>0</v>
      </c>
      <c r="CL263">
        <v>0</v>
      </c>
      <c r="CN263" t="s">
        <v>108</v>
      </c>
      <c r="CO263" t="s">
        <v>109</v>
      </c>
      <c r="CP263" t="s">
        <v>110</v>
      </c>
      <c r="CQ263">
        <v>3149243</v>
      </c>
      <c r="CR263" t="s">
        <v>881</v>
      </c>
      <c r="CS263" t="s">
        <v>882</v>
      </c>
      <c r="CT263">
        <v>262</v>
      </c>
    </row>
    <row r="264" spans="1:98">
      <c r="A264">
        <v>263</v>
      </c>
      <c r="B264" t="s">
        <v>97</v>
      </c>
      <c r="C264">
        <v>22</v>
      </c>
      <c r="D264" t="s">
        <v>98</v>
      </c>
      <c r="E264" t="s">
        <v>99</v>
      </c>
      <c r="F264" t="s">
        <v>100</v>
      </c>
      <c r="G264" t="s">
        <v>113</v>
      </c>
      <c r="J264" t="s">
        <v>162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1</v>
      </c>
      <c r="R264">
        <v>0</v>
      </c>
      <c r="X264" t="s">
        <v>138</v>
      </c>
      <c r="Y264">
        <v>0</v>
      </c>
      <c r="Z264">
        <v>0</v>
      </c>
      <c r="AA264">
        <v>0</v>
      </c>
      <c r="AB264">
        <v>1</v>
      </c>
      <c r="AC264">
        <v>0</v>
      </c>
      <c r="AD264">
        <v>1</v>
      </c>
      <c r="AE264">
        <v>0</v>
      </c>
      <c r="AG264" t="s">
        <v>124</v>
      </c>
      <c r="AH264" t="s">
        <v>105</v>
      </c>
      <c r="AI264">
        <v>0</v>
      </c>
      <c r="AJ264">
        <v>1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BA264" t="s">
        <v>106</v>
      </c>
      <c r="BB264" t="e">
        <f ca="1">- Very Useful _xludf.and provides a job opportunity _xludf.right away.</f>
        <v>#NAME?</v>
      </c>
      <c r="BD264" t="e">
        <f ca="1">- Project Management / Accountancy</f>
        <v>#NAME?</v>
      </c>
      <c r="BE264">
        <v>0</v>
      </c>
      <c r="BF264">
        <v>0</v>
      </c>
      <c r="BG264">
        <v>1</v>
      </c>
      <c r="BH264">
        <v>0</v>
      </c>
      <c r="BI264">
        <v>0</v>
      </c>
      <c r="BJ264">
        <v>0</v>
      </c>
      <c r="BK264">
        <v>0</v>
      </c>
      <c r="BL264">
        <v>0</v>
      </c>
      <c r="BN264" t="s">
        <v>106</v>
      </c>
      <c r="BQ264" t="e">
        <f ca="1">- Do _xludf.not _xludf.count towards a recognized qualification - Cannot afford the courses</f>
        <v>#NAME?</v>
      </c>
      <c r="BR264">
        <v>0</v>
      </c>
      <c r="BS264">
        <v>1</v>
      </c>
      <c r="BT264">
        <v>0</v>
      </c>
      <c r="BU264">
        <v>0</v>
      </c>
      <c r="BV264">
        <v>1</v>
      </c>
      <c r="BW264">
        <v>0</v>
      </c>
      <c r="BX264" t="s">
        <v>107</v>
      </c>
      <c r="BY264" t="e">
        <f ca="1">- Useful but _xludf.not as good as going to university</f>
        <v>#NAME?</v>
      </c>
      <c r="BZ264">
        <v>1</v>
      </c>
      <c r="CA264">
        <v>0</v>
      </c>
      <c r="CB264">
        <v>0</v>
      </c>
      <c r="CC264">
        <v>0</v>
      </c>
      <c r="CD264">
        <v>0</v>
      </c>
      <c r="CE264" t="e">
        <f ca="1">- Facebook groups/pages  - Friends</f>
        <v>#NAME?</v>
      </c>
      <c r="CF264">
        <v>1</v>
      </c>
      <c r="CG264">
        <v>0</v>
      </c>
      <c r="CH264">
        <v>0</v>
      </c>
      <c r="CI264">
        <v>0</v>
      </c>
      <c r="CJ264">
        <v>0</v>
      </c>
      <c r="CK264">
        <v>1</v>
      </c>
      <c r="CL264">
        <v>0</v>
      </c>
      <c r="CN264" t="s">
        <v>108</v>
      </c>
      <c r="CO264" t="s">
        <v>109</v>
      </c>
      <c r="CP264" t="s">
        <v>110</v>
      </c>
      <c r="CQ264">
        <v>3149294</v>
      </c>
      <c r="CR264" t="s">
        <v>883</v>
      </c>
      <c r="CS264" t="s">
        <v>884</v>
      </c>
      <c r="CT264">
        <v>263</v>
      </c>
    </row>
    <row r="265" spans="1:98">
      <c r="A265">
        <v>264</v>
      </c>
      <c r="B265" t="s">
        <v>97</v>
      </c>
      <c r="C265">
        <v>27</v>
      </c>
      <c r="D265" t="s">
        <v>148</v>
      </c>
      <c r="E265" t="s">
        <v>99</v>
      </c>
      <c r="F265" t="s">
        <v>364</v>
      </c>
      <c r="G265" t="s">
        <v>113</v>
      </c>
      <c r="J265" t="s">
        <v>121</v>
      </c>
      <c r="K265">
        <v>1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T265" t="s">
        <v>457</v>
      </c>
      <c r="X265" t="s">
        <v>634</v>
      </c>
      <c r="Y265">
        <v>0</v>
      </c>
      <c r="Z265">
        <v>0</v>
      </c>
      <c r="AA265">
        <v>1</v>
      </c>
      <c r="AB265">
        <v>0</v>
      </c>
      <c r="AC265">
        <v>0</v>
      </c>
      <c r="AD265">
        <v>0</v>
      </c>
      <c r="AE265">
        <v>1</v>
      </c>
      <c r="AF265" t="s">
        <v>282</v>
      </c>
      <c r="AG265" t="s">
        <v>124</v>
      </c>
      <c r="AH265" t="s">
        <v>601</v>
      </c>
      <c r="AI265">
        <v>0</v>
      </c>
      <c r="AJ265">
        <v>1</v>
      </c>
      <c r="AK265">
        <v>0</v>
      </c>
      <c r="AL265">
        <v>1</v>
      </c>
      <c r="AM265">
        <v>0</v>
      </c>
      <c r="AN265">
        <v>1</v>
      </c>
      <c r="AO265">
        <v>0</v>
      </c>
      <c r="AP265">
        <v>0</v>
      </c>
      <c r="BA265" t="s">
        <v>106</v>
      </c>
      <c r="BB265" t="e">
        <f ca="1">- Useful but _xludf.not as good as a regular degree</f>
        <v>#NAME?</v>
      </c>
      <c r="BD265" t="e">
        <f ca="1">- I am _xludf.not interested in vocational education</f>
        <v>#NAME?</v>
      </c>
      <c r="BE265">
        <v>1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N265" t="s">
        <v>106</v>
      </c>
      <c r="BQ265" t="e">
        <f ca="1">- _xludf.not available in subjects I want to study</f>
        <v>#NAME?</v>
      </c>
      <c r="BR265">
        <v>1</v>
      </c>
      <c r="BS265">
        <v>0</v>
      </c>
      <c r="BT265">
        <v>0</v>
      </c>
      <c r="BU265">
        <v>0</v>
      </c>
      <c r="BV265">
        <v>0</v>
      </c>
      <c r="BW265">
        <v>0</v>
      </c>
      <c r="BX265" t="s">
        <v>310</v>
      </c>
      <c r="BY265" t="e">
        <f ca="1">- Useful but _xludf.not as good as going to university</f>
        <v>#NAME?</v>
      </c>
      <c r="BZ265">
        <v>1</v>
      </c>
      <c r="CA265">
        <v>0</v>
      </c>
      <c r="CB265">
        <v>0</v>
      </c>
      <c r="CC265">
        <v>0</v>
      </c>
      <c r="CD265">
        <v>0</v>
      </c>
      <c r="CE265" t="e">
        <f ca="1">- DUBARAH - Friends</f>
        <v>#NAME?</v>
      </c>
      <c r="CF265">
        <v>1</v>
      </c>
      <c r="CG265">
        <v>1</v>
      </c>
      <c r="CH265">
        <v>0</v>
      </c>
      <c r="CI265">
        <v>0</v>
      </c>
      <c r="CJ265">
        <v>0</v>
      </c>
      <c r="CK265">
        <v>0</v>
      </c>
      <c r="CL265">
        <v>0</v>
      </c>
      <c r="CN265" t="s">
        <v>108</v>
      </c>
      <c r="CO265" t="s">
        <v>109</v>
      </c>
      <c r="CP265" t="s">
        <v>110</v>
      </c>
      <c r="CQ265">
        <v>3149363</v>
      </c>
      <c r="CR265" t="s">
        <v>885</v>
      </c>
      <c r="CS265" t="s">
        <v>886</v>
      </c>
      <c r="CT265">
        <v>264</v>
      </c>
    </row>
    <row r="266" spans="1:98">
      <c r="A266">
        <v>265</v>
      </c>
      <c r="B266" t="s">
        <v>97</v>
      </c>
      <c r="C266">
        <v>28</v>
      </c>
      <c r="D266" t="s">
        <v>148</v>
      </c>
      <c r="E266" t="s">
        <v>99</v>
      </c>
      <c r="F266" t="s">
        <v>364</v>
      </c>
      <c r="G266" t="s">
        <v>113</v>
      </c>
      <c r="J266" t="s">
        <v>121</v>
      </c>
      <c r="K266">
        <v>1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T266" t="s">
        <v>457</v>
      </c>
      <c r="X266" t="s">
        <v>717</v>
      </c>
      <c r="Y266">
        <v>1</v>
      </c>
      <c r="Z266">
        <v>0</v>
      </c>
      <c r="AA266">
        <v>0</v>
      </c>
      <c r="AB266">
        <v>0</v>
      </c>
      <c r="AC266">
        <v>1</v>
      </c>
      <c r="AD266">
        <v>0</v>
      </c>
      <c r="AE266">
        <v>0</v>
      </c>
      <c r="AG266" t="s">
        <v>116</v>
      </c>
      <c r="AH266" t="s">
        <v>105</v>
      </c>
      <c r="AI266">
        <v>0</v>
      </c>
      <c r="AJ266">
        <v>1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BA266" t="s">
        <v>106</v>
      </c>
      <c r="BB266" t="e">
        <f ca="1">- Useful but _xludf.not as good as a regular degree</f>
        <v>#NAME?</v>
      </c>
      <c r="BD266" t="e">
        <f ca="1">- I am _xludf.not interested in vocational education</f>
        <v>#NAME?</v>
      </c>
      <c r="BE266">
        <v>1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N266" t="s">
        <v>106</v>
      </c>
      <c r="BQ266" t="e">
        <f ca="1">- No internet connection / computer</f>
        <v>#NAME?</v>
      </c>
      <c r="BR266">
        <v>0</v>
      </c>
      <c r="BS266">
        <v>0</v>
      </c>
      <c r="BT266">
        <v>1</v>
      </c>
      <c r="BU266">
        <v>0</v>
      </c>
      <c r="BV266">
        <v>0</v>
      </c>
      <c r="BW266">
        <v>0</v>
      </c>
      <c r="BX266" t="s">
        <v>107</v>
      </c>
      <c r="BY266" t="e">
        <f ca="1">- Useful but _xludf.not as good as going to university</f>
        <v>#NAME?</v>
      </c>
      <c r="BZ266">
        <v>1</v>
      </c>
      <c r="CA266">
        <v>0</v>
      </c>
      <c r="CB266">
        <v>0</v>
      </c>
      <c r="CC266">
        <v>0</v>
      </c>
      <c r="CD266">
        <v>0</v>
      </c>
      <c r="CE266" t="e">
        <f ca="1">- DUBARAH - Friends</f>
        <v>#NAME?</v>
      </c>
      <c r="CF266">
        <v>1</v>
      </c>
      <c r="CG266">
        <v>1</v>
      </c>
      <c r="CH266">
        <v>0</v>
      </c>
      <c r="CI266">
        <v>0</v>
      </c>
      <c r="CJ266">
        <v>0</v>
      </c>
      <c r="CK266">
        <v>0</v>
      </c>
      <c r="CL266">
        <v>0</v>
      </c>
      <c r="CN266" t="s">
        <v>108</v>
      </c>
      <c r="CO266" t="s">
        <v>109</v>
      </c>
      <c r="CP266" t="s">
        <v>110</v>
      </c>
      <c r="CQ266">
        <v>3149476</v>
      </c>
      <c r="CR266" t="s">
        <v>887</v>
      </c>
      <c r="CS266" t="s">
        <v>888</v>
      </c>
      <c r="CT266">
        <v>265</v>
      </c>
    </row>
    <row r="267" spans="1:98">
      <c r="A267">
        <v>266</v>
      </c>
      <c r="B267" t="s">
        <v>97</v>
      </c>
      <c r="C267">
        <v>28</v>
      </c>
      <c r="D267" t="s">
        <v>98</v>
      </c>
      <c r="E267" t="s">
        <v>156</v>
      </c>
      <c r="F267" t="s">
        <v>344</v>
      </c>
      <c r="G267" t="s">
        <v>113</v>
      </c>
      <c r="J267" t="s">
        <v>103</v>
      </c>
      <c r="K267">
        <v>0</v>
      </c>
      <c r="L267">
        <v>0</v>
      </c>
      <c r="M267">
        <v>0</v>
      </c>
      <c r="N267">
        <v>1</v>
      </c>
      <c r="O267">
        <v>0</v>
      </c>
      <c r="P267">
        <v>0</v>
      </c>
      <c r="Q267">
        <v>0</v>
      </c>
      <c r="R267">
        <v>0</v>
      </c>
      <c r="X267" t="s">
        <v>115</v>
      </c>
      <c r="Y267">
        <v>0</v>
      </c>
      <c r="Z267">
        <v>0</v>
      </c>
      <c r="AA267">
        <v>0</v>
      </c>
      <c r="AB267">
        <v>1</v>
      </c>
      <c r="AC267">
        <v>0</v>
      </c>
      <c r="AD267">
        <v>0</v>
      </c>
      <c r="AE267">
        <v>0</v>
      </c>
      <c r="AG267" t="s">
        <v>124</v>
      </c>
      <c r="AH267" t="s">
        <v>693</v>
      </c>
      <c r="AI267">
        <v>0</v>
      </c>
      <c r="AJ267">
        <v>1</v>
      </c>
      <c r="AK267">
        <v>0</v>
      </c>
      <c r="AL267">
        <v>1</v>
      </c>
      <c r="AM267">
        <v>0</v>
      </c>
      <c r="AN267">
        <v>1</v>
      </c>
      <c r="AO267">
        <v>0</v>
      </c>
      <c r="AP267">
        <v>1</v>
      </c>
      <c r="BA267" t="s">
        <v>106</v>
      </c>
      <c r="BB267" t="e">
        <f ca="1">- Very Useful _xludf.and provides a job opportunity _xludf.right away.</f>
        <v>#NAME?</v>
      </c>
      <c r="BD267" t="e">
        <f ca="1">- I am _xludf.not interested in vocational education - Tourism / Restaurant _xludf.and hotel Management - Nursing / medical care</f>
        <v>#NAME?</v>
      </c>
      <c r="BE267">
        <v>1</v>
      </c>
      <c r="BF267">
        <v>0</v>
      </c>
      <c r="BG267">
        <v>0</v>
      </c>
      <c r="BH267">
        <v>1</v>
      </c>
      <c r="BI267">
        <v>1</v>
      </c>
      <c r="BJ267">
        <v>0</v>
      </c>
      <c r="BK267">
        <v>0</v>
      </c>
      <c r="BL267">
        <v>0</v>
      </c>
      <c r="BN267" t="s">
        <v>106</v>
      </c>
      <c r="BQ267" t="e">
        <f ca="1">- Cannot afford the courses</f>
        <v>#NAME?</v>
      </c>
      <c r="BR267">
        <v>0</v>
      </c>
      <c r="BS267">
        <v>0</v>
      </c>
      <c r="BT267">
        <v>0</v>
      </c>
      <c r="BU267">
        <v>0</v>
      </c>
      <c r="BV267">
        <v>1</v>
      </c>
      <c r="BW267">
        <v>0</v>
      </c>
      <c r="BX267" t="s">
        <v>107</v>
      </c>
      <c r="BY267" t="e">
        <f ca="1">- Useful but _xludf.not as good as going to university</f>
        <v>#NAME?</v>
      </c>
      <c r="BZ267">
        <v>1</v>
      </c>
      <c r="CA267">
        <v>0</v>
      </c>
      <c r="CB267">
        <v>0</v>
      </c>
      <c r="CC267">
        <v>0</v>
      </c>
      <c r="CD267">
        <v>0</v>
      </c>
      <c r="CE267" t="e">
        <f ca="1">- Facebook groups/pages DUBARAH</f>
        <v>#NAME?</v>
      </c>
      <c r="CF267">
        <v>0</v>
      </c>
      <c r="CG267">
        <v>1</v>
      </c>
      <c r="CH267">
        <v>0</v>
      </c>
      <c r="CI267">
        <v>0</v>
      </c>
      <c r="CJ267">
        <v>0</v>
      </c>
      <c r="CK267">
        <v>1</v>
      </c>
      <c r="CL267">
        <v>0</v>
      </c>
      <c r="CN267" t="s">
        <v>108</v>
      </c>
      <c r="CO267" t="s">
        <v>109</v>
      </c>
      <c r="CP267" t="s">
        <v>110</v>
      </c>
      <c r="CQ267">
        <v>3175941</v>
      </c>
      <c r="CR267" t="s">
        <v>889</v>
      </c>
      <c r="CS267" t="s">
        <v>890</v>
      </c>
      <c r="CT267">
        <v>266</v>
      </c>
    </row>
    <row r="268" spans="1:98">
      <c r="A268">
        <v>267</v>
      </c>
      <c r="B268" t="s">
        <v>97</v>
      </c>
      <c r="C268">
        <v>28</v>
      </c>
      <c r="D268" t="s">
        <v>98</v>
      </c>
      <c r="E268" t="s">
        <v>166</v>
      </c>
      <c r="F268" t="s">
        <v>100</v>
      </c>
      <c r="G268" t="s">
        <v>113</v>
      </c>
      <c r="J268" t="s">
        <v>103</v>
      </c>
      <c r="K268">
        <v>0</v>
      </c>
      <c r="L268">
        <v>0</v>
      </c>
      <c r="M268">
        <v>0</v>
      </c>
      <c r="N268">
        <v>1</v>
      </c>
      <c r="O268">
        <v>0</v>
      </c>
      <c r="P268">
        <v>0</v>
      </c>
      <c r="Q268">
        <v>0</v>
      </c>
      <c r="R268">
        <v>0</v>
      </c>
      <c r="X268" t="s">
        <v>891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1</v>
      </c>
      <c r="AF268" t="s">
        <v>589</v>
      </c>
      <c r="AG268" t="s">
        <v>124</v>
      </c>
      <c r="AH268" t="s">
        <v>105</v>
      </c>
      <c r="AI268">
        <v>0</v>
      </c>
      <c r="AJ268">
        <v>1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BA268" t="s">
        <v>106</v>
      </c>
      <c r="BB268" t="e">
        <f ca="1">- Very Useful _xludf.and provides a job opportunity _xludf.right away.</f>
        <v>#NAME?</v>
      </c>
      <c r="BD268" t="e">
        <f ca="1">- Mechanics _xludf.and machinery</f>
        <v>#NAME?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1</v>
      </c>
      <c r="BL268">
        <v>0</v>
      </c>
      <c r="BN268" t="s">
        <v>127</v>
      </c>
      <c r="BO268" t="s">
        <v>388</v>
      </c>
      <c r="BX268" t="s">
        <v>243</v>
      </c>
      <c r="BY268" t="e">
        <f ca="1">- Very Useful, as good as a regular degree</f>
        <v>#NAME?</v>
      </c>
      <c r="BZ268">
        <v>0</v>
      </c>
      <c r="CA268">
        <v>0</v>
      </c>
      <c r="CB268">
        <v>1</v>
      </c>
      <c r="CC268">
        <v>0</v>
      </c>
      <c r="CD268">
        <v>0</v>
      </c>
      <c r="CE268" t="e">
        <f ca="1">- Facebook groups/pages DUBARAH</f>
        <v>#NAME?</v>
      </c>
      <c r="CF268">
        <v>0</v>
      </c>
      <c r="CG268">
        <v>1</v>
      </c>
      <c r="CH268">
        <v>0</v>
      </c>
      <c r="CI268">
        <v>0</v>
      </c>
      <c r="CJ268">
        <v>0</v>
      </c>
      <c r="CK268">
        <v>1</v>
      </c>
      <c r="CL268">
        <v>0</v>
      </c>
      <c r="CN268" t="s">
        <v>108</v>
      </c>
      <c r="CO268" t="s">
        <v>109</v>
      </c>
      <c r="CP268" t="s">
        <v>110</v>
      </c>
      <c r="CQ268">
        <v>3175885</v>
      </c>
      <c r="CR268" t="s">
        <v>892</v>
      </c>
      <c r="CS268" t="s">
        <v>893</v>
      </c>
      <c r="CT268">
        <v>267</v>
      </c>
    </row>
    <row r="269" spans="1:98">
      <c r="A269">
        <v>268</v>
      </c>
      <c r="B269" t="s">
        <v>97</v>
      </c>
      <c r="C269">
        <v>19</v>
      </c>
      <c r="D269" t="s">
        <v>148</v>
      </c>
      <c r="E269" t="s">
        <v>142</v>
      </c>
      <c r="F269" t="s">
        <v>149</v>
      </c>
      <c r="G269" t="s">
        <v>101</v>
      </c>
      <c r="H269" t="s">
        <v>394</v>
      </c>
      <c r="U269" t="s">
        <v>162</v>
      </c>
      <c r="AG269" t="s">
        <v>116</v>
      </c>
      <c r="AH269" t="s">
        <v>237</v>
      </c>
      <c r="AI269">
        <v>0</v>
      </c>
      <c r="AJ269">
        <v>1</v>
      </c>
      <c r="AK269">
        <v>0</v>
      </c>
      <c r="AL269">
        <v>0</v>
      </c>
      <c r="AM269">
        <v>1</v>
      </c>
      <c r="AN269">
        <v>0</v>
      </c>
      <c r="AO269">
        <v>0</v>
      </c>
      <c r="AP269">
        <v>1</v>
      </c>
      <c r="BA269" t="s">
        <v>106</v>
      </c>
      <c r="BB269" t="e">
        <f ca="1">- Useful but _xludf.not as good as a regular degree</f>
        <v>#NAME?</v>
      </c>
      <c r="BD269" t="s">
        <v>121</v>
      </c>
      <c r="BE269">
        <v>0</v>
      </c>
      <c r="BF269">
        <v>1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 t="s">
        <v>894</v>
      </c>
      <c r="BN269" t="s">
        <v>106</v>
      </c>
      <c r="BQ269" t="e">
        <f ca="1">- Do _xludf.not _xludf.count towards a recognized qualification</f>
        <v>#NAME?</v>
      </c>
      <c r="BR269">
        <v>0</v>
      </c>
      <c r="BS269">
        <v>1</v>
      </c>
      <c r="BT269">
        <v>0</v>
      </c>
      <c r="BU269">
        <v>0</v>
      </c>
      <c r="BV269">
        <v>0</v>
      </c>
      <c r="BW269">
        <v>0</v>
      </c>
      <c r="BX269" t="s">
        <v>107</v>
      </c>
      <c r="BY269" t="s">
        <v>139</v>
      </c>
      <c r="BZ269">
        <v>1</v>
      </c>
      <c r="CA269">
        <v>0</v>
      </c>
      <c r="CB269">
        <v>0</v>
      </c>
      <c r="CC269">
        <v>0</v>
      </c>
      <c r="CD269">
        <v>1</v>
      </c>
      <c r="CE269" t="e">
        <f ca="1">- Facebook groups/pages</f>
        <v>#NAME?</v>
      </c>
      <c r="CF269">
        <v>0</v>
      </c>
      <c r="CG269">
        <v>0</v>
      </c>
      <c r="CH269">
        <v>0</v>
      </c>
      <c r="CI269">
        <v>0</v>
      </c>
      <c r="CJ269">
        <v>0</v>
      </c>
      <c r="CK269">
        <v>1</v>
      </c>
      <c r="CL269">
        <v>0</v>
      </c>
      <c r="CN269" t="s">
        <v>108</v>
      </c>
      <c r="CO269" t="s">
        <v>109</v>
      </c>
      <c r="CP269" t="s">
        <v>110</v>
      </c>
      <c r="CQ269">
        <v>3156198</v>
      </c>
      <c r="CR269" t="s">
        <v>895</v>
      </c>
      <c r="CS269" t="s">
        <v>896</v>
      </c>
      <c r="CT269">
        <v>268</v>
      </c>
    </row>
    <row r="270" spans="1:98">
      <c r="A270">
        <v>269</v>
      </c>
      <c r="B270" t="s">
        <v>97</v>
      </c>
      <c r="C270">
        <v>25</v>
      </c>
      <c r="D270" t="s">
        <v>148</v>
      </c>
      <c r="E270" t="s">
        <v>99</v>
      </c>
      <c r="F270" t="s">
        <v>364</v>
      </c>
      <c r="G270" t="s">
        <v>113</v>
      </c>
      <c r="J270" t="s">
        <v>121</v>
      </c>
      <c r="K270">
        <v>1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T270" t="s">
        <v>457</v>
      </c>
      <c r="X270" t="s">
        <v>183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1</v>
      </c>
      <c r="AF270" t="s">
        <v>897</v>
      </c>
      <c r="AG270" t="s">
        <v>124</v>
      </c>
      <c r="AH270" t="s">
        <v>770</v>
      </c>
      <c r="AI270">
        <v>0</v>
      </c>
      <c r="AJ270">
        <v>0</v>
      </c>
      <c r="AK270">
        <v>0</v>
      </c>
      <c r="AL270">
        <v>1</v>
      </c>
      <c r="AM270">
        <v>0</v>
      </c>
      <c r="AN270">
        <v>1</v>
      </c>
      <c r="AO270">
        <v>0</v>
      </c>
      <c r="AP270">
        <v>0</v>
      </c>
      <c r="BA270" t="s">
        <v>106</v>
      </c>
      <c r="BB270" t="e">
        <f ca="1">- Very Useful _xludf.and provides a job opportunity _xludf.right away.</f>
        <v>#NAME?</v>
      </c>
      <c r="BD270" t="e">
        <f ca="1">- I am _xludf.not interested in vocational education</f>
        <v>#NAME?</v>
      </c>
      <c r="BE270">
        <v>1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N270" t="s">
        <v>106</v>
      </c>
      <c r="BQ270" t="e">
        <f ca="1">- _xludf.not available in _xludf.Arabic</f>
        <v>#NAME?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1</v>
      </c>
      <c r="BX270" t="s">
        <v>243</v>
      </c>
      <c r="BY270" t="e">
        <f ca="1">- _xludf.not worth the _xludf.time _xludf.or money spent on it</f>
        <v>#NAME?</v>
      </c>
      <c r="BZ270">
        <v>0</v>
      </c>
      <c r="CA270">
        <v>1</v>
      </c>
      <c r="CB270">
        <v>0</v>
      </c>
      <c r="CC270">
        <v>0</v>
      </c>
      <c r="CD270">
        <v>0</v>
      </c>
      <c r="CE270" t="e">
        <f ca="1">- Facebook groups/pages</f>
        <v>#NAME?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1</v>
      </c>
      <c r="CL270">
        <v>0</v>
      </c>
      <c r="CN270" t="s">
        <v>108</v>
      </c>
      <c r="CO270" t="s">
        <v>109</v>
      </c>
      <c r="CP270" t="s">
        <v>110</v>
      </c>
      <c r="CQ270">
        <v>3156224</v>
      </c>
      <c r="CR270" t="s">
        <v>898</v>
      </c>
      <c r="CS270" t="s">
        <v>899</v>
      </c>
      <c r="CT270">
        <v>269</v>
      </c>
    </row>
    <row r="271" spans="1:98">
      <c r="A271">
        <v>270</v>
      </c>
      <c r="B271" t="s">
        <v>97</v>
      </c>
      <c r="C271">
        <v>24</v>
      </c>
      <c r="D271" t="s">
        <v>148</v>
      </c>
      <c r="E271" t="s">
        <v>99</v>
      </c>
      <c r="F271" t="s">
        <v>149</v>
      </c>
      <c r="G271" t="s">
        <v>101</v>
      </c>
      <c r="H271" t="s">
        <v>102</v>
      </c>
      <c r="U271" t="s">
        <v>121</v>
      </c>
      <c r="W271" t="s">
        <v>720</v>
      </c>
      <c r="AG271" t="s">
        <v>104</v>
      </c>
      <c r="AH271" t="s">
        <v>125</v>
      </c>
      <c r="AI271">
        <v>1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R271" t="s">
        <v>127</v>
      </c>
      <c r="AS271" t="e">
        <f ca="1">- Cannot contact public servants _xludf.or Teachers - have to go in person but can _xludf.not go _xludf.for security reasons</f>
        <v>#NAME?</v>
      </c>
      <c r="AT271">
        <v>0</v>
      </c>
      <c r="AU271">
        <v>1</v>
      </c>
      <c r="AV271">
        <v>1</v>
      </c>
      <c r="AW271">
        <v>0</v>
      </c>
      <c r="AX271">
        <v>0</v>
      </c>
      <c r="AY271">
        <v>0</v>
      </c>
      <c r="BA271" t="s">
        <v>106</v>
      </c>
      <c r="BB271" t="e">
        <f ca="1">- Useful but _xludf.not as good as a regular degree</f>
        <v>#NAME?</v>
      </c>
      <c r="BD271" t="e">
        <f ca="1">- Nursing / medical care</f>
        <v>#NAME?</v>
      </c>
      <c r="BE271">
        <v>0</v>
      </c>
      <c r="BF271">
        <v>0</v>
      </c>
      <c r="BG271">
        <v>0</v>
      </c>
      <c r="BH271">
        <v>0</v>
      </c>
      <c r="BI271">
        <v>1</v>
      </c>
      <c r="BJ271">
        <v>0</v>
      </c>
      <c r="BK271">
        <v>0</v>
      </c>
      <c r="BL271">
        <v>0</v>
      </c>
      <c r="BN271" t="s">
        <v>127</v>
      </c>
      <c r="BO271" t="s">
        <v>388</v>
      </c>
      <c r="BX271" t="s">
        <v>107</v>
      </c>
      <c r="BY271" t="e">
        <f ca="1">- Very Useful, as good as a regular degree</f>
        <v>#NAME?</v>
      </c>
      <c r="BZ271">
        <v>0</v>
      </c>
      <c r="CA271">
        <v>0</v>
      </c>
      <c r="CB271">
        <v>1</v>
      </c>
      <c r="CC271">
        <v>0</v>
      </c>
      <c r="CD271">
        <v>0</v>
      </c>
      <c r="CE271" t="e">
        <f ca="1">- Facebook groups/pages  - Friends</f>
        <v>#NAME?</v>
      </c>
      <c r="CF271">
        <v>1</v>
      </c>
      <c r="CG271">
        <v>0</v>
      </c>
      <c r="CH271">
        <v>0</v>
      </c>
      <c r="CI271">
        <v>0</v>
      </c>
      <c r="CJ271">
        <v>0</v>
      </c>
      <c r="CK271">
        <v>1</v>
      </c>
      <c r="CL271">
        <v>0</v>
      </c>
      <c r="CN271" t="s">
        <v>108</v>
      </c>
      <c r="CO271" t="s">
        <v>109</v>
      </c>
      <c r="CP271" t="s">
        <v>110</v>
      </c>
      <c r="CQ271">
        <v>3156278</v>
      </c>
      <c r="CR271" t="s">
        <v>900</v>
      </c>
      <c r="CS271" t="s">
        <v>901</v>
      </c>
      <c r="CT271">
        <v>270</v>
      </c>
    </row>
    <row r="272" spans="1:98">
      <c r="A272">
        <v>271</v>
      </c>
      <c r="B272" t="s">
        <v>97</v>
      </c>
      <c r="C272">
        <v>19</v>
      </c>
      <c r="D272" t="s">
        <v>148</v>
      </c>
      <c r="E272" t="s">
        <v>156</v>
      </c>
      <c r="F272" t="s">
        <v>136</v>
      </c>
      <c r="G272" t="s">
        <v>175</v>
      </c>
      <c r="J272" t="s">
        <v>180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1</v>
      </c>
      <c r="X272" t="s">
        <v>242</v>
      </c>
      <c r="Y272">
        <v>0</v>
      </c>
      <c r="Z272">
        <v>0</v>
      </c>
      <c r="AA272">
        <v>0</v>
      </c>
      <c r="AB272">
        <v>0</v>
      </c>
      <c r="AC272">
        <v>1</v>
      </c>
      <c r="AD272">
        <v>0</v>
      </c>
      <c r="AE272">
        <v>0</v>
      </c>
      <c r="AG272" t="s">
        <v>116</v>
      </c>
      <c r="AH272" t="s">
        <v>121</v>
      </c>
      <c r="AI272">
        <v>0</v>
      </c>
      <c r="AJ272">
        <v>0</v>
      </c>
      <c r="AK272">
        <v>1</v>
      </c>
      <c r="AL272">
        <v>0</v>
      </c>
      <c r="AM272">
        <v>0</v>
      </c>
      <c r="AN272">
        <v>0</v>
      </c>
      <c r="AO272">
        <v>0</v>
      </c>
      <c r="AP272">
        <v>0</v>
      </c>
      <c r="AQ272" t="s">
        <v>449</v>
      </c>
      <c r="BA272" t="s">
        <v>106</v>
      </c>
      <c r="BB272" t="e">
        <f ca="1">- Useful but _xludf.not as good as a regular degree</f>
        <v>#NAME?</v>
      </c>
      <c r="BD272" t="e">
        <f ca="1">- I am _xludf.not interested in vocational education</f>
        <v>#NAME?</v>
      </c>
      <c r="BE272">
        <v>1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N272" t="s">
        <v>106</v>
      </c>
      <c r="BQ272" t="e">
        <f ca="1">- Do _xludf.not _xludf.count towards a recognized qualification</f>
        <v>#NAME?</v>
      </c>
      <c r="BR272">
        <v>0</v>
      </c>
      <c r="BS272">
        <v>1</v>
      </c>
      <c r="BT272">
        <v>0</v>
      </c>
      <c r="BU272">
        <v>0</v>
      </c>
      <c r="BV272">
        <v>0</v>
      </c>
      <c r="BW272">
        <v>0</v>
      </c>
      <c r="BX272" t="s">
        <v>243</v>
      </c>
      <c r="BY272" t="e">
        <f ca="1">- Useful but _xludf.not as good as going to university</f>
        <v>#NAME?</v>
      </c>
      <c r="BZ272">
        <v>1</v>
      </c>
      <c r="CA272">
        <v>0</v>
      </c>
      <c r="CB272">
        <v>0</v>
      </c>
      <c r="CC272">
        <v>0</v>
      </c>
      <c r="CD272">
        <v>0</v>
      </c>
      <c r="CE272" t="e">
        <f ca="1">- Teachers</f>
        <v>#NAME?</v>
      </c>
      <c r="CF272">
        <v>0</v>
      </c>
      <c r="CG272">
        <v>0</v>
      </c>
      <c r="CH272">
        <v>1</v>
      </c>
      <c r="CI272">
        <v>0</v>
      </c>
      <c r="CJ272">
        <v>0</v>
      </c>
      <c r="CK272">
        <v>0</v>
      </c>
      <c r="CL272">
        <v>0</v>
      </c>
      <c r="CN272" t="s">
        <v>108</v>
      </c>
      <c r="CO272" t="s">
        <v>109</v>
      </c>
      <c r="CP272" t="s">
        <v>110</v>
      </c>
      <c r="CQ272">
        <v>3156294</v>
      </c>
      <c r="CR272" t="s">
        <v>902</v>
      </c>
      <c r="CS272" t="s">
        <v>903</v>
      </c>
      <c r="CT272">
        <v>271</v>
      </c>
    </row>
    <row r="273" spans="1:98">
      <c r="A273">
        <v>272</v>
      </c>
      <c r="B273" t="s">
        <v>97</v>
      </c>
      <c r="C273">
        <v>18</v>
      </c>
      <c r="D273" t="s">
        <v>148</v>
      </c>
      <c r="E273" t="s">
        <v>285</v>
      </c>
      <c r="F273" t="s">
        <v>136</v>
      </c>
      <c r="G273" t="s">
        <v>175</v>
      </c>
      <c r="J273" t="s">
        <v>162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1</v>
      </c>
      <c r="R273">
        <v>0</v>
      </c>
      <c r="X273" t="s">
        <v>242</v>
      </c>
      <c r="Y273">
        <v>0</v>
      </c>
      <c r="Z273">
        <v>0</v>
      </c>
      <c r="AA273">
        <v>0</v>
      </c>
      <c r="AB273">
        <v>0</v>
      </c>
      <c r="AC273">
        <v>1</v>
      </c>
      <c r="AD273">
        <v>0</v>
      </c>
      <c r="AE273">
        <v>0</v>
      </c>
      <c r="AG273" t="s">
        <v>116</v>
      </c>
      <c r="AH273" t="s">
        <v>121</v>
      </c>
      <c r="AI273">
        <v>0</v>
      </c>
      <c r="AJ273">
        <v>0</v>
      </c>
      <c r="AK273">
        <v>1</v>
      </c>
      <c r="AL273">
        <v>0</v>
      </c>
      <c r="AM273">
        <v>0</v>
      </c>
      <c r="AN273">
        <v>0</v>
      </c>
      <c r="AO273">
        <v>0</v>
      </c>
      <c r="AP273">
        <v>0</v>
      </c>
      <c r="AQ273" t="s">
        <v>449</v>
      </c>
      <c r="BA273" t="s">
        <v>106</v>
      </c>
      <c r="BB273" t="e">
        <f ca="1">- Useful but _xludf.not as good as a regular degree</f>
        <v>#NAME?</v>
      </c>
      <c r="BD273" t="e">
        <f ca="1">- I am _xludf.not interested in vocational education</f>
        <v>#NAME?</v>
      </c>
      <c r="BE273">
        <v>1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N273" t="s">
        <v>106</v>
      </c>
      <c r="BQ273" t="e">
        <f ca="1">- Cannot afford the courses</f>
        <v>#NAME?</v>
      </c>
      <c r="BR273">
        <v>0</v>
      </c>
      <c r="BS273">
        <v>0</v>
      </c>
      <c r="BT273">
        <v>0</v>
      </c>
      <c r="BU273">
        <v>0</v>
      </c>
      <c r="BV273">
        <v>1</v>
      </c>
      <c r="BW273">
        <v>0</v>
      </c>
      <c r="BX273" t="s">
        <v>107</v>
      </c>
      <c r="BY273" t="e">
        <f ca="1">- Too Difficult to study alone</f>
        <v>#NAME?</v>
      </c>
      <c r="BZ273">
        <v>0</v>
      </c>
      <c r="CA273">
        <v>0</v>
      </c>
      <c r="CB273">
        <v>0</v>
      </c>
      <c r="CC273">
        <v>0</v>
      </c>
      <c r="CD273">
        <v>1</v>
      </c>
      <c r="CE273" t="e">
        <f ca="1">- Facebook groups/pages</f>
        <v>#NAME?</v>
      </c>
      <c r="CF273">
        <v>0</v>
      </c>
      <c r="CG273">
        <v>0</v>
      </c>
      <c r="CH273">
        <v>0</v>
      </c>
      <c r="CI273">
        <v>0</v>
      </c>
      <c r="CJ273">
        <v>0</v>
      </c>
      <c r="CK273">
        <v>1</v>
      </c>
      <c r="CL273">
        <v>0</v>
      </c>
      <c r="CN273" t="s">
        <v>108</v>
      </c>
      <c r="CO273" t="s">
        <v>109</v>
      </c>
      <c r="CP273" t="s">
        <v>110</v>
      </c>
      <c r="CQ273">
        <v>3156322</v>
      </c>
      <c r="CR273" t="s">
        <v>904</v>
      </c>
      <c r="CS273" t="s">
        <v>905</v>
      </c>
      <c r="CT273">
        <v>272</v>
      </c>
    </row>
    <row r="274" spans="1:98">
      <c r="A274">
        <v>273</v>
      </c>
      <c r="B274" t="s">
        <v>97</v>
      </c>
      <c r="C274">
        <v>18</v>
      </c>
      <c r="D274" t="s">
        <v>148</v>
      </c>
      <c r="E274" t="s">
        <v>99</v>
      </c>
      <c r="F274" t="s">
        <v>136</v>
      </c>
      <c r="G274" t="s">
        <v>101</v>
      </c>
      <c r="H274" t="s">
        <v>394</v>
      </c>
      <c r="U274" t="s">
        <v>180</v>
      </c>
      <c r="AG274" t="s">
        <v>116</v>
      </c>
      <c r="AH274" t="s">
        <v>121</v>
      </c>
      <c r="AI274">
        <v>0</v>
      </c>
      <c r="AJ274">
        <v>0</v>
      </c>
      <c r="AK274">
        <v>1</v>
      </c>
      <c r="AL274">
        <v>0</v>
      </c>
      <c r="AM274">
        <v>0</v>
      </c>
      <c r="AN274">
        <v>0</v>
      </c>
      <c r="AO274">
        <v>0</v>
      </c>
      <c r="AP274">
        <v>0</v>
      </c>
      <c r="AQ274" t="s">
        <v>449</v>
      </c>
      <c r="BA274" t="s">
        <v>106</v>
      </c>
      <c r="BB274" t="e">
        <f ca="1">- Useful but _xludf.not as good as a regular degree</f>
        <v>#NAME?</v>
      </c>
      <c r="BD274" t="e">
        <f ca="1">- Project Management / Accountancy - Nursing / medical care</f>
        <v>#NAME?</v>
      </c>
      <c r="BE274">
        <v>0</v>
      </c>
      <c r="BF274">
        <v>0</v>
      </c>
      <c r="BG274">
        <v>1</v>
      </c>
      <c r="BH274">
        <v>0</v>
      </c>
      <c r="BI274">
        <v>1</v>
      </c>
      <c r="BJ274">
        <v>0</v>
      </c>
      <c r="BK274">
        <v>0</v>
      </c>
      <c r="BL274">
        <v>0</v>
      </c>
      <c r="BN274" t="s">
        <v>106</v>
      </c>
      <c r="BQ274" t="e">
        <f ca="1">- Donâ€™t know how to _xludf.find/enroll in a suitable program</f>
        <v>#NAME?</v>
      </c>
      <c r="BR274">
        <v>0</v>
      </c>
      <c r="BS274">
        <v>0</v>
      </c>
      <c r="BT274">
        <v>0</v>
      </c>
      <c r="BU274">
        <v>1</v>
      </c>
      <c r="BV274">
        <v>0</v>
      </c>
      <c r="BW274">
        <v>0</v>
      </c>
      <c r="BX274" t="s">
        <v>243</v>
      </c>
      <c r="BY274" t="e">
        <f ca="1">- Too Difficult to study alone</f>
        <v>#NAME?</v>
      </c>
      <c r="BZ274">
        <v>0</v>
      </c>
      <c r="CA274">
        <v>0</v>
      </c>
      <c r="CB274">
        <v>0</v>
      </c>
      <c r="CC274">
        <v>0</v>
      </c>
      <c r="CD274">
        <v>1</v>
      </c>
      <c r="CE274" t="e">
        <f ca="1">- Teachers</f>
        <v>#NAME?</v>
      </c>
      <c r="CF274">
        <v>0</v>
      </c>
      <c r="CG274">
        <v>0</v>
      </c>
      <c r="CH274">
        <v>1</v>
      </c>
      <c r="CI274">
        <v>0</v>
      </c>
      <c r="CJ274">
        <v>0</v>
      </c>
      <c r="CK274">
        <v>0</v>
      </c>
      <c r="CL274">
        <v>0</v>
      </c>
      <c r="CN274" t="s">
        <v>108</v>
      </c>
      <c r="CO274" t="s">
        <v>109</v>
      </c>
      <c r="CP274" t="s">
        <v>110</v>
      </c>
      <c r="CQ274">
        <v>3156337</v>
      </c>
      <c r="CR274" t="s">
        <v>906</v>
      </c>
      <c r="CS274" t="s">
        <v>907</v>
      </c>
      <c r="CT274">
        <v>273</v>
      </c>
    </row>
    <row r="275" spans="1:98">
      <c r="A275">
        <v>274</v>
      </c>
      <c r="B275" t="s">
        <v>97</v>
      </c>
      <c r="C275">
        <v>24</v>
      </c>
      <c r="D275" t="s">
        <v>98</v>
      </c>
      <c r="E275" t="s">
        <v>99</v>
      </c>
      <c r="F275" t="s">
        <v>149</v>
      </c>
      <c r="G275" t="s">
        <v>113</v>
      </c>
      <c r="J275" t="s">
        <v>150</v>
      </c>
      <c r="K275">
        <v>0</v>
      </c>
      <c r="L275">
        <v>0</v>
      </c>
      <c r="M275">
        <v>0</v>
      </c>
      <c r="N275">
        <v>1</v>
      </c>
      <c r="O275">
        <v>0</v>
      </c>
      <c r="P275">
        <v>0</v>
      </c>
      <c r="Q275">
        <v>0</v>
      </c>
      <c r="R275">
        <v>1</v>
      </c>
      <c r="X275" t="s">
        <v>115</v>
      </c>
      <c r="Y275">
        <v>0</v>
      </c>
      <c r="Z275">
        <v>0</v>
      </c>
      <c r="AA275">
        <v>0</v>
      </c>
      <c r="AB275">
        <v>1</v>
      </c>
      <c r="AC275">
        <v>0</v>
      </c>
      <c r="AD275">
        <v>0</v>
      </c>
      <c r="AE275">
        <v>0</v>
      </c>
      <c r="AG275" t="s">
        <v>124</v>
      </c>
      <c r="AH275" t="s">
        <v>908</v>
      </c>
      <c r="AI275">
        <v>0</v>
      </c>
      <c r="AJ275">
        <v>1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1</v>
      </c>
      <c r="BA275" t="s">
        <v>106</v>
      </c>
      <c r="BB275" t="e">
        <f ca="1">- Useful but _xludf.not as good as a regular degree</f>
        <v>#NAME?</v>
      </c>
      <c r="BD275" t="e">
        <f ca="1">- Project Management / Accountancy - Nursing / medical care</f>
        <v>#NAME?</v>
      </c>
      <c r="BE275">
        <v>0</v>
      </c>
      <c r="BF275">
        <v>0</v>
      </c>
      <c r="BG275">
        <v>1</v>
      </c>
      <c r="BH275">
        <v>0</v>
      </c>
      <c r="BI275">
        <v>1</v>
      </c>
      <c r="BJ275">
        <v>0</v>
      </c>
      <c r="BK275">
        <v>0</v>
      </c>
      <c r="BL275">
        <v>0</v>
      </c>
      <c r="BN275" t="s">
        <v>106</v>
      </c>
      <c r="BQ275" t="e">
        <f ca="1">- Donâ€™t know how to _xludf.find/enroll in a suitable program</f>
        <v>#NAME?</v>
      </c>
      <c r="BR275">
        <v>0</v>
      </c>
      <c r="BS275">
        <v>0</v>
      </c>
      <c r="BT275">
        <v>0</v>
      </c>
      <c r="BU275">
        <v>1</v>
      </c>
      <c r="BV275">
        <v>0</v>
      </c>
      <c r="BW275">
        <v>0</v>
      </c>
      <c r="BX275" t="s">
        <v>107</v>
      </c>
      <c r="BY275" t="e">
        <f ca="1">- Useful but _xludf.not as good as going to university</f>
        <v>#NAME?</v>
      </c>
      <c r="BZ275">
        <v>1</v>
      </c>
      <c r="CA275">
        <v>0</v>
      </c>
      <c r="CB275">
        <v>0</v>
      </c>
      <c r="CC275">
        <v>0</v>
      </c>
      <c r="CD275">
        <v>0</v>
      </c>
      <c r="CE275" t="e">
        <f ca="1">- Facebook groups/pages</f>
        <v>#NAME?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1</v>
      </c>
      <c r="CL275">
        <v>0</v>
      </c>
      <c r="CN275" t="s">
        <v>108</v>
      </c>
      <c r="CO275" t="s">
        <v>109</v>
      </c>
      <c r="CP275" t="s">
        <v>110</v>
      </c>
      <c r="CQ275">
        <v>3156345</v>
      </c>
      <c r="CR275" t="s">
        <v>909</v>
      </c>
      <c r="CS275" t="s">
        <v>910</v>
      </c>
      <c r="CT275">
        <v>274</v>
      </c>
    </row>
    <row r="276" spans="1:98">
      <c r="A276">
        <v>275</v>
      </c>
      <c r="B276" t="s">
        <v>97</v>
      </c>
      <c r="C276">
        <v>19</v>
      </c>
      <c r="D276" t="s">
        <v>98</v>
      </c>
      <c r="E276" t="s">
        <v>99</v>
      </c>
      <c r="F276" t="s">
        <v>136</v>
      </c>
      <c r="G276" t="s">
        <v>175</v>
      </c>
      <c r="J276" t="s">
        <v>162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1</v>
      </c>
      <c r="R276">
        <v>0</v>
      </c>
      <c r="X276" t="s">
        <v>183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1</v>
      </c>
      <c r="AF276" t="s">
        <v>911</v>
      </c>
      <c r="AG276" t="s">
        <v>124</v>
      </c>
      <c r="AH276" t="s">
        <v>121</v>
      </c>
      <c r="AI276">
        <v>0</v>
      </c>
      <c r="AJ276">
        <v>0</v>
      </c>
      <c r="AK276">
        <v>1</v>
      </c>
      <c r="AL276">
        <v>0</v>
      </c>
      <c r="AM276">
        <v>0</v>
      </c>
      <c r="AN276">
        <v>0</v>
      </c>
      <c r="AO276">
        <v>0</v>
      </c>
      <c r="AP276">
        <v>0</v>
      </c>
      <c r="AQ276" t="s">
        <v>912</v>
      </c>
      <c r="BA276" t="s">
        <v>106</v>
      </c>
      <c r="BB276" t="e">
        <f ca="1">- _xludf.not Useful</f>
        <v>#NAME?</v>
      </c>
      <c r="BD276" t="e">
        <f ca="1">- I am _xludf.not interested in vocational education</f>
        <v>#NAME?</v>
      </c>
      <c r="BE276">
        <v>1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N276" t="s">
        <v>127</v>
      </c>
      <c r="BO276" t="s">
        <v>388</v>
      </c>
      <c r="BX276" t="s">
        <v>459</v>
      </c>
      <c r="BY276" t="e">
        <f ca="1">- Useful but _xludf.not as good as going to university</f>
        <v>#NAME?</v>
      </c>
      <c r="BZ276">
        <v>1</v>
      </c>
      <c r="CA276">
        <v>0</v>
      </c>
      <c r="CB276">
        <v>0</v>
      </c>
      <c r="CC276">
        <v>0</v>
      </c>
      <c r="CD276">
        <v>0</v>
      </c>
      <c r="CE276" t="e">
        <f ca="1">- Facebook groups/pages</f>
        <v>#NAME?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1</v>
      </c>
      <c r="CL276">
        <v>0</v>
      </c>
      <c r="CN276" t="s">
        <v>108</v>
      </c>
      <c r="CO276" t="s">
        <v>109</v>
      </c>
      <c r="CP276" t="s">
        <v>110</v>
      </c>
      <c r="CQ276">
        <v>3162870</v>
      </c>
      <c r="CR276" t="s">
        <v>913</v>
      </c>
      <c r="CS276" t="s">
        <v>914</v>
      </c>
      <c r="CT276">
        <v>275</v>
      </c>
    </row>
    <row r="277" spans="1:98">
      <c r="A277">
        <v>276</v>
      </c>
      <c r="B277" t="s">
        <v>97</v>
      </c>
      <c r="C277">
        <v>25</v>
      </c>
      <c r="D277" t="s">
        <v>98</v>
      </c>
      <c r="E277" t="s">
        <v>142</v>
      </c>
      <c r="F277" t="s">
        <v>149</v>
      </c>
      <c r="G277" t="s">
        <v>113</v>
      </c>
      <c r="J277" t="s">
        <v>162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1</v>
      </c>
      <c r="R277">
        <v>0</v>
      </c>
      <c r="X277" t="s">
        <v>168</v>
      </c>
      <c r="Y277">
        <v>0</v>
      </c>
      <c r="Z277">
        <v>0</v>
      </c>
      <c r="AA277">
        <v>0</v>
      </c>
      <c r="AB277">
        <v>1</v>
      </c>
      <c r="AC277">
        <v>0</v>
      </c>
      <c r="AD277">
        <v>0</v>
      </c>
      <c r="AE277">
        <v>1</v>
      </c>
      <c r="AF277" t="s">
        <v>282</v>
      </c>
      <c r="AG277" t="s">
        <v>124</v>
      </c>
      <c r="AH277" t="s">
        <v>117</v>
      </c>
      <c r="AI277">
        <v>0</v>
      </c>
      <c r="AJ277">
        <v>1</v>
      </c>
      <c r="AK277">
        <v>0</v>
      </c>
      <c r="AL277">
        <v>0</v>
      </c>
      <c r="AM277">
        <v>1</v>
      </c>
      <c r="AN277">
        <v>0</v>
      </c>
      <c r="AO277">
        <v>0</v>
      </c>
      <c r="AP277">
        <v>0</v>
      </c>
      <c r="BA277" t="s">
        <v>106</v>
      </c>
      <c r="BB277" t="e">
        <f ca="1">- Useful but _xludf.not as good as a regular degree</f>
        <v>#NAME?</v>
      </c>
      <c r="BD277" t="e">
        <f ca="1">- Tourism / Restaurant _xludf.and hotel Management</f>
        <v>#NAME?</v>
      </c>
      <c r="BE277">
        <v>0</v>
      </c>
      <c r="BF277">
        <v>0</v>
      </c>
      <c r="BG277">
        <v>0</v>
      </c>
      <c r="BH277">
        <v>1</v>
      </c>
      <c r="BI277">
        <v>0</v>
      </c>
      <c r="BJ277">
        <v>0</v>
      </c>
      <c r="BK277">
        <v>0</v>
      </c>
      <c r="BL277">
        <v>0</v>
      </c>
      <c r="BN277" t="s">
        <v>106</v>
      </c>
      <c r="BQ277" t="e">
        <f ca="1">- Cannot afford the courses</f>
        <v>#NAME?</v>
      </c>
      <c r="BR277">
        <v>0</v>
      </c>
      <c r="BS277">
        <v>0</v>
      </c>
      <c r="BT277">
        <v>0</v>
      </c>
      <c r="BU277">
        <v>0</v>
      </c>
      <c r="BV277">
        <v>1</v>
      </c>
      <c r="BW277">
        <v>0</v>
      </c>
      <c r="BX277" t="s">
        <v>107</v>
      </c>
      <c r="BY277" t="e">
        <f ca="1">- _xludf.not worth the _xludf.time _xludf.or money spent on it</f>
        <v>#NAME?</v>
      </c>
      <c r="BZ277">
        <v>0</v>
      </c>
      <c r="CA277">
        <v>1</v>
      </c>
      <c r="CB277">
        <v>0</v>
      </c>
      <c r="CC277">
        <v>0</v>
      </c>
      <c r="CD277">
        <v>0</v>
      </c>
      <c r="CE277" t="e">
        <f ca="1">- Facebook groups/pages  - Friends</f>
        <v>#NAME?</v>
      </c>
      <c r="CF277">
        <v>1</v>
      </c>
      <c r="CG277">
        <v>0</v>
      </c>
      <c r="CH277">
        <v>0</v>
      </c>
      <c r="CI277">
        <v>0</v>
      </c>
      <c r="CJ277">
        <v>0</v>
      </c>
      <c r="CK277">
        <v>1</v>
      </c>
      <c r="CL277">
        <v>0</v>
      </c>
      <c r="CN277" t="s">
        <v>108</v>
      </c>
      <c r="CO277" t="s">
        <v>109</v>
      </c>
      <c r="CP277" t="s">
        <v>110</v>
      </c>
      <c r="CQ277">
        <v>3170613</v>
      </c>
      <c r="CR277" t="s">
        <v>915</v>
      </c>
      <c r="CS277" t="s">
        <v>916</v>
      </c>
      <c r="CT277">
        <v>276</v>
      </c>
    </row>
    <row r="278" spans="1:98">
      <c r="A278">
        <v>277</v>
      </c>
      <c r="B278" t="s">
        <v>97</v>
      </c>
      <c r="C278">
        <v>25</v>
      </c>
      <c r="D278" t="s">
        <v>98</v>
      </c>
      <c r="E278" t="s">
        <v>156</v>
      </c>
      <c r="F278" t="s">
        <v>136</v>
      </c>
      <c r="G278" t="s">
        <v>175</v>
      </c>
      <c r="J278" t="s">
        <v>103</v>
      </c>
      <c r="K278">
        <v>0</v>
      </c>
      <c r="L278">
        <v>0</v>
      </c>
      <c r="M278">
        <v>0</v>
      </c>
      <c r="N278">
        <v>1</v>
      </c>
      <c r="O278">
        <v>0</v>
      </c>
      <c r="P278">
        <v>0</v>
      </c>
      <c r="Q278">
        <v>0</v>
      </c>
      <c r="R278">
        <v>0</v>
      </c>
      <c r="X278" t="s">
        <v>405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1</v>
      </c>
      <c r="AE278">
        <v>0</v>
      </c>
      <c r="AG278" t="s">
        <v>185</v>
      </c>
      <c r="AH278" t="s">
        <v>121</v>
      </c>
      <c r="AI278">
        <v>0</v>
      </c>
      <c r="AJ278">
        <v>0</v>
      </c>
      <c r="AK278">
        <v>1</v>
      </c>
      <c r="AL278">
        <v>0</v>
      </c>
      <c r="AM278">
        <v>0</v>
      </c>
      <c r="AN278">
        <v>0</v>
      </c>
      <c r="AO278">
        <v>0</v>
      </c>
      <c r="AP278">
        <v>0</v>
      </c>
      <c r="AQ278" t="s">
        <v>287</v>
      </c>
      <c r="BA278" t="s">
        <v>106</v>
      </c>
      <c r="BB278" t="e">
        <f ca="1">- Very Useful _xludf.and provides a job opportunity _xludf.right away.</f>
        <v>#NAME?</v>
      </c>
      <c r="BD278" t="e">
        <f ca="1">- Project Management / Accountancy</f>
        <v>#NAME?</v>
      </c>
      <c r="BE278">
        <v>0</v>
      </c>
      <c r="BF278">
        <v>0</v>
      </c>
      <c r="BG278">
        <v>1</v>
      </c>
      <c r="BH278">
        <v>0</v>
      </c>
      <c r="BI278">
        <v>0</v>
      </c>
      <c r="BJ278">
        <v>0</v>
      </c>
      <c r="BK278">
        <v>0</v>
      </c>
      <c r="BL278">
        <v>0</v>
      </c>
      <c r="BN278" t="s">
        <v>127</v>
      </c>
      <c r="BO278" t="s">
        <v>388</v>
      </c>
      <c r="BX278" t="s">
        <v>243</v>
      </c>
      <c r="BY278" t="e">
        <f ca="1">- Useful but _xludf.not as good as going to university</f>
        <v>#NAME?</v>
      </c>
      <c r="BZ278">
        <v>1</v>
      </c>
      <c r="CA278">
        <v>0</v>
      </c>
      <c r="CB278">
        <v>0</v>
      </c>
      <c r="CC278">
        <v>0</v>
      </c>
      <c r="CD278">
        <v>0</v>
      </c>
      <c r="CE278" t="e">
        <f ca="1">- Friends - Teachers</f>
        <v>#NAME?</v>
      </c>
      <c r="CF278">
        <v>1</v>
      </c>
      <c r="CG278">
        <v>0</v>
      </c>
      <c r="CH278">
        <v>1</v>
      </c>
      <c r="CI278">
        <v>0</v>
      </c>
      <c r="CJ278">
        <v>0</v>
      </c>
      <c r="CK278">
        <v>0</v>
      </c>
      <c r="CL278">
        <v>0</v>
      </c>
      <c r="CN278" t="s">
        <v>108</v>
      </c>
      <c r="CO278" t="s">
        <v>109</v>
      </c>
      <c r="CP278" t="s">
        <v>110</v>
      </c>
      <c r="CQ278">
        <v>3169261</v>
      </c>
      <c r="CR278" t="s">
        <v>917</v>
      </c>
      <c r="CS278" t="s">
        <v>918</v>
      </c>
      <c r="CT278">
        <v>277</v>
      </c>
    </row>
    <row r="279" spans="1:98">
      <c r="A279">
        <v>278</v>
      </c>
      <c r="B279" t="s">
        <v>97</v>
      </c>
      <c r="C279">
        <v>19</v>
      </c>
      <c r="D279" t="s">
        <v>98</v>
      </c>
      <c r="E279" t="s">
        <v>444</v>
      </c>
      <c r="F279" t="s">
        <v>136</v>
      </c>
      <c r="G279" t="s">
        <v>113</v>
      </c>
      <c r="J279" t="s">
        <v>121</v>
      </c>
      <c r="K279">
        <v>1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T279" t="s">
        <v>589</v>
      </c>
      <c r="X279" t="s">
        <v>495</v>
      </c>
      <c r="Y279">
        <v>0</v>
      </c>
      <c r="Z279">
        <v>0</v>
      </c>
      <c r="AA279">
        <v>1</v>
      </c>
      <c r="AB279">
        <v>0</v>
      </c>
      <c r="AC279">
        <v>0</v>
      </c>
      <c r="AD279">
        <v>0</v>
      </c>
      <c r="AE279">
        <v>0</v>
      </c>
      <c r="AG279" t="s">
        <v>124</v>
      </c>
      <c r="AH279" t="s">
        <v>121</v>
      </c>
      <c r="AI279">
        <v>0</v>
      </c>
      <c r="AJ279">
        <v>0</v>
      </c>
      <c r="AK279">
        <v>1</v>
      </c>
      <c r="AL279">
        <v>0</v>
      </c>
      <c r="AM279">
        <v>0</v>
      </c>
      <c r="AN279">
        <v>0</v>
      </c>
      <c r="AO279">
        <v>0</v>
      </c>
      <c r="AP279">
        <v>0</v>
      </c>
      <c r="AQ279" t="s">
        <v>287</v>
      </c>
      <c r="BA279" t="s">
        <v>106</v>
      </c>
      <c r="BB279" t="e">
        <f ca="1">- Very Useful _xludf.and provides a job opportunity _xludf.right away.</f>
        <v>#NAME?</v>
      </c>
      <c r="BD279" t="e">
        <f ca="1">- I am _xludf.not interested in vocational education</f>
        <v>#NAME?</v>
      </c>
      <c r="BE279">
        <v>1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N279" t="s">
        <v>106</v>
      </c>
      <c r="BQ279" t="e">
        <f ca="1">- Donâ€™t know how to _xludf.find/enroll in a suitable program</f>
        <v>#NAME?</v>
      </c>
      <c r="BR279">
        <v>0</v>
      </c>
      <c r="BS279">
        <v>0</v>
      </c>
      <c r="BT279">
        <v>0</v>
      </c>
      <c r="BU279">
        <v>1</v>
      </c>
      <c r="BV279">
        <v>0</v>
      </c>
      <c r="BW279">
        <v>0</v>
      </c>
      <c r="BX279" t="s">
        <v>107</v>
      </c>
      <c r="BY279" t="e">
        <f ca="1">- _xludf.not worth the _xludf.time _xludf.or money spent on it</f>
        <v>#NAME?</v>
      </c>
      <c r="BZ279">
        <v>0</v>
      </c>
      <c r="CA279">
        <v>1</v>
      </c>
      <c r="CB279">
        <v>0</v>
      </c>
      <c r="CC279">
        <v>0</v>
      </c>
      <c r="CD279">
        <v>0</v>
      </c>
      <c r="CE279" t="e">
        <f ca="1">- Facebook groups/pages</f>
        <v>#NAME?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1</v>
      </c>
      <c r="CL279">
        <v>0</v>
      </c>
      <c r="CN279" t="s">
        <v>108</v>
      </c>
      <c r="CO279" t="s">
        <v>109</v>
      </c>
      <c r="CP279" t="s">
        <v>110</v>
      </c>
      <c r="CQ279">
        <v>3170491</v>
      </c>
      <c r="CR279" t="s">
        <v>919</v>
      </c>
      <c r="CS279" t="s">
        <v>920</v>
      </c>
      <c r="CT279">
        <v>278</v>
      </c>
    </row>
    <row r="280" spans="1:98">
      <c r="A280">
        <v>279</v>
      </c>
      <c r="B280" t="s">
        <v>97</v>
      </c>
      <c r="C280">
        <v>21</v>
      </c>
      <c r="D280" t="s">
        <v>98</v>
      </c>
      <c r="E280" t="s">
        <v>156</v>
      </c>
      <c r="F280" t="s">
        <v>120</v>
      </c>
      <c r="G280" t="s">
        <v>113</v>
      </c>
      <c r="J280" t="s">
        <v>162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1</v>
      </c>
      <c r="R280">
        <v>0</v>
      </c>
      <c r="X280" t="s">
        <v>495</v>
      </c>
      <c r="Y280">
        <v>0</v>
      </c>
      <c r="Z280">
        <v>0</v>
      </c>
      <c r="AA280">
        <v>1</v>
      </c>
      <c r="AB280">
        <v>0</v>
      </c>
      <c r="AC280">
        <v>0</v>
      </c>
      <c r="AD280">
        <v>0</v>
      </c>
      <c r="AE280">
        <v>0</v>
      </c>
      <c r="AG280" t="s">
        <v>124</v>
      </c>
      <c r="AH280" t="s">
        <v>125</v>
      </c>
      <c r="AI280">
        <v>1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R280" t="s">
        <v>106</v>
      </c>
      <c r="AS280" t="s">
        <v>121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1</v>
      </c>
      <c r="AZ280" t="s">
        <v>126</v>
      </c>
      <c r="BA280" t="s">
        <v>106</v>
      </c>
      <c r="BB280" t="e">
        <f ca="1">- _xludf.not Useful</f>
        <v>#NAME?</v>
      </c>
      <c r="BD280" t="e">
        <f ca="1">- I am _xludf.not interested in vocational education</f>
        <v>#NAME?</v>
      </c>
      <c r="BE280">
        <v>1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N280" t="s">
        <v>106</v>
      </c>
      <c r="BQ280" t="e">
        <f ca="1">- No internet connection / computer - Donâ€™t know how to _xludf.find/enroll in a suitable program</f>
        <v>#NAME?</v>
      </c>
      <c r="BR280">
        <v>0</v>
      </c>
      <c r="BS280">
        <v>0</v>
      </c>
      <c r="BT280">
        <v>1</v>
      </c>
      <c r="BU280">
        <v>1</v>
      </c>
      <c r="BV280">
        <v>0</v>
      </c>
      <c r="BW280">
        <v>0</v>
      </c>
      <c r="BX280" t="s">
        <v>107</v>
      </c>
      <c r="BY280" t="e">
        <f ca="1">- _xludf.not worth the _xludf.time _xludf.or money spent on it</f>
        <v>#NAME?</v>
      </c>
      <c r="BZ280">
        <v>0</v>
      </c>
      <c r="CA280">
        <v>1</v>
      </c>
      <c r="CB280">
        <v>0</v>
      </c>
      <c r="CC280">
        <v>0</v>
      </c>
      <c r="CD280">
        <v>0</v>
      </c>
      <c r="CE280" t="s">
        <v>121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1</v>
      </c>
      <c r="CN280" t="s">
        <v>108</v>
      </c>
      <c r="CO280" t="s">
        <v>109</v>
      </c>
      <c r="CP280" t="s">
        <v>110</v>
      </c>
      <c r="CQ280">
        <v>3170509</v>
      </c>
      <c r="CR280" t="s">
        <v>921</v>
      </c>
      <c r="CS280" t="s">
        <v>922</v>
      </c>
      <c r="CT280">
        <v>279</v>
      </c>
    </row>
    <row r="281" spans="1:98">
      <c r="A281">
        <v>280</v>
      </c>
      <c r="B281" t="s">
        <v>97</v>
      </c>
      <c r="C281">
        <v>21</v>
      </c>
      <c r="D281" t="s">
        <v>98</v>
      </c>
      <c r="E281" t="s">
        <v>227</v>
      </c>
      <c r="F281" t="s">
        <v>100</v>
      </c>
      <c r="G281" t="s">
        <v>113</v>
      </c>
      <c r="J281" t="s">
        <v>114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1</v>
      </c>
      <c r="Q281">
        <v>0</v>
      </c>
      <c r="R281">
        <v>0</v>
      </c>
      <c r="X281" t="s">
        <v>115</v>
      </c>
      <c r="Y281">
        <v>0</v>
      </c>
      <c r="Z281">
        <v>0</v>
      </c>
      <c r="AA281">
        <v>0</v>
      </c>
      <c r="AB281">
        <v>1</v>
      </c>
      <c r="AC281">
        <v>0</v>
      </c>
      <c r="AD281">
        <v>0</v>
      </c>
      <c r="AE281">
        <v>0</v>
      </c>
      <c r="AG281" t="s">
        <v>124</v>
      </c>
      <c r="AH281" t="s">
        <v>105</v>
      </c>
      <c r="AI281">
        <v>0</v>
      </c>
      <c r="AJ281">
        <v>1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BA281" t="s">
        <v>106</v>
      </c>
      <c r="BB281" t="e">
        <f ca="1">- Very Useful _xludf.and provides a job opportunity _xludf.right away.</f>
        <v>#NAME?</v>
      </c>
      <c r="BD281" t="e">
        <f ca="1">- Mechanics _xludf.and machinery</f>
        <v>#NAME?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1</v>
      </c>
      <c r="BL281">
        <v>0</v>
      </c>
      <c r="BN281" t="s">
        <v>127</v>
      </c>
      <c r="BO281" t="s">
        <v>398</v>
      </c>
      <c r="BX281" t="s">
        <v>107</v>
      </c>
      <c r="BY281" t="s">
        <v>139</v>
      </c>
      <c r="BZ281">
        <v>1</v>
      </c>
      <c r="CA281">
        <v>0</v>
      </c>
      <c r="CB281">
        <v>0</v>
      </c>
      <c r="CC281">
        <v>0</v>
      </c>
      <c r="CD281">
        <v>1</v>
      </c>
      <c r="CE281" t="e">
        <f ca="1">- Facebook groups/pages DUBARAH</f>
        <v>#NAME?</v>
      </c>
      <c r="CF281">
        <v>0</v>
      </c>
      <c r="CG281">
        <v>1</v>
      </c>
      <c r="CH281">
        <v>0</v>
      </c>
      <c r="CI281">
        <v>0</v>
      </c>
      <c r="CJ281">
        <v>0</v>
      </c>
      <c r="CK281">
        <v>1</v>
      </c>
      <c r="CL281">
        <v>0</v>
      </c>
      <c r="CN281" t="s">
        <v>108</v>
      </c>
      <c r="CO281" t="s">
        <v>109</v>
      </c>
      <c r="CP281" t="s">
        <v>110</v>
      </c>
      <c r="CQ281">
        <v>3170513</v>
      </c>
      <c r="CR281" t="s">
        <v>923</v>
      </c>
      <c r="CS281" t="s">
        <v>924</v>
      </c>
      <c r="CT281">
        <v>280</v>
      </c>
    </row>
    <row r="282" spans="1:98">
      <c r="A282">
        <v>281</v>
      </c>
      <c r="B282" t="s">
        <v>97</v>
      </c>
      <c r="C282">
        <v>26</v>
      </c>
      <c r="D282" t="s">
        <v>98</v>
      </c>
      <c r="E282" t="s">
        <v>227</v>
      </c>
      <c r="F282" t="s">
        <v>100</v>
      </c>
      <c r="G282" t="s">
        <v>113</v>
      </c>
      <c r="J282" t="s">
        <v>114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1</v>
      </c>
      <c r="Q282">
        <v>0</v>
      </c>
      <c r="R282">
        <v>0</v>
      </c>
      <c r="X282" t="s">
        <v>405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1</v>
      </c>
      <c r="AE282">
        <v>0</v>
      </c>
      <c r="AG282" t="s">
        <v>124</v>
      </c>
      <c r="AH282" t="s">
        <v>105</v>
      </c>
      <c r="AI282">
        <v>0</v>
      </c>
      <c r="AJ282">
        <v>1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BA282" t="s">
        <v>106</v>
      </c>
      <c r="BB282" t="e">
        <f ca="1">- Very Useful _xludf.and provides a job opportunity _xludf.right away.</f>
        <v>#NAME?</v>
      </c>
      <c r="BD282" t="s">
        <v>121</v>
      </c>
      <c r="BE282">
        <v>0</v>
      </c>
      <c r="BF282">
        <v>1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 t="s">
        <v>128</v>
      </c>
      <c r="BN282" t="s">
        <v>106</v>
      </c>
      <c r="BQ282" t="e">
        <f ca="1">- No internet connection / computer - Cannot afford the courses</f>
        <v>#NAME?</v>
      </c>
      <c r="BR282">
        <v>0</v>
      </c>
      <c r="BS282">
        <v>0</v>
      </c>
      <c r="BT282">
        <v>1</v>
      </c>
      <c r="BU282">
        <v>0</v>
      </c>
      <c r="BV282">
        <v>1</v>
      </c>
      <c r="BW282">
        <v>0</v>
      </c>
      <c r="BX282" t="s">
        <v>243</v>
      </c>
      <c r="BY282" t="s">
        <v>139</v>
      </c>
      <c r="BZ282">
        <v>1</v>
      </c>
      <c r="CA282">
        <v>0</v>
      </c>
      <c r="CB282">
        <v>0</v>
      </c>
      <c r="CC282">
        <v>0</v>
      </c>
      <c r="CD282">
        <v>1</v>
      </c>
      <c r="CE282" t="e">
        <f ca="1">- Facebook groups/pages DUBARAH</f>
        <v>#NAME?</v>
      </c>
      <c r="CF282">
        <v>0</v>
      </c>
      <c r="CG282">
        <v>1</v>
      </c>
      <c r="CH282">
        <v>0</v>
      </c>
      <c r="CI282">
        <v>0</v>
      </c>
      <c r="CJ282">
        <v>0</v>
      </c>
      <c r="CK282">
        <v>1</v>
      </c>
      <c r="CL282">
        <v>0</v>
      </c>
      <c r="CN282" t="s">
        <v>108</v>
      </c>
      <c r="CO282" t="s">
        <v>109</v>
      </c>
      <c r="CP282" t="s">
        <v>110</v>
      </c>
      <c r="CQ282">
        <v>3170514</v>
      </c>
      <c r="CR282" t="s">
        <v>925</v>
      </c>
      <c r="CS282" t="s">
        <v>926</v>
      </c>
      <c r="CT282">
        <v>281</v>
      </c>
    </row>
    <row r="283" spans="1:98">
      <c r="A283">
        <v>282</v>
      </c>
      <c r="B283" t="s">
        <v>97</v>
      </c>
      <c r="C283">
        <v>27</v>
      </c>
      <c r="D283" t="s">
        <v>98</v>
      </c>
      <c r="E283" t="s">
        <v>99</v>
      </c>
      <c r="F283" t="s">
        <v>120</v>
      </c>
      <c r="G283" t="s">
        <v>113</v>
      </c>
      <c r="J283" t="s">
        <v>162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1</v>
      </c>
      <c r="R283">
        <v>0</v>
      </c>
      <c r="X283" t="s">
        <v>405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1</v>
      </c>
      <c r="AE283">
        <v>0</v>
      </c>
      <c r="AG283" t="s">
        <v>124</v>
      </c>
      <c r="AH283" t="s">
        <v>125</v>
      </c>
      <c r="AI283">
        <v>1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R283" t="s">
        <v>106</v>
      </c>
      <c r="AS283" t="s">
        <v>121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1</v>
      </c>
      <c r="AZ283" t="s">
        <v>126</v>
      </c>
      <c r="BA283" t="s">
        <v>106</v>
      </c>
      <c r="BB283" t="e">
        <f ca="1">- Very Useful _xludf.and provides a job opportunity _xludf.right away.</f>
        <v>#NAME?</v>
      </c>
      <c r="BD283" t="e">
        <f ca="1">- Tourism / Restaurant _xludf.and hotel Management</f>
        <v>#NAME?</v>
      </c>
      <c r="BE283">
        <v>0</v>
      </c>
      <c r="BF283">
        <v>0</v>
      </c>
      <c r="BG283">
        <v>0</v>
      </c>
      <c r="BH283">
        <v>1</v>
      </c>
      <c r="BI283">
        <v>0</v>
      </c>
      <c r="BJ283">
        <v>0</v>
      </c>
      <c r="BK283">
        <v>0</v>
      </c>
      <c r="BL283">
        <v>0</v>
      </c>
      <c r="BN283" t="s">
        <v>106</v>
      </c>
      <c r="BQ283" t="e">
        <f ca="1">- Cannot afford the courses</f>
        <v>#NAME?</v>
      </c>
      <c r="BR283">
        <v>0</v>
      </c>
      <c r="BS283">
        <v>0</v>
      </c>
      <c r="BT283">
        <v>0</v>
      </c>
      <c r="BU283">
        <v>0</v>
      </c>
      <c r="BV283">
        <v>1</v>
      </c>
      <c r="BW283">
        <v>0</v>
      </c>
      <c r="BX283" t="s">
        <v>107</v>
      </c>
      <c r="BY283" t="e">
        <f ca="1">- Useful but _xludf.not as good as going to university</f>
        <v>#NAME?</v>
      </c>
      <c r="BZ283">
        <v>1</v>
      </c>
      <c r="CA283">
        <v>0</v>
      </c>
      <c r="CB283">
        <v>0</v>
      </c>
      <c r="CC283">
        <v>0</v>
      </c>
      <c r="CD283">
        <v>0</v>
      </c>
      <c r="CE283" t="e">
        <f ca="1">- Facebook groups/pages</f>
        <v>#NAME?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1</v>
      </c>
      <c r="CL283">
        <v>0</v>
      </c>
      <c r="CN283" t="s">
        <v>108</v>
      </c>
      <c r="CO283" t="s">
        <v>109</v>
      </c>
      <c r="CP283" t="s">
        <v>110</v>
      </c>
      <c r="CQ283">
        <v>3170515</v>
      </c>
      <c r="CR283" t="s">
        <v>927</v>
      </c>
      <c r="CS283" t="s">
        <v>928</v>
      </c>
      <c r="CT283">
        <v>282</v>
      </c>
    </row>
    <row r="284" spans="1:98">
      <c r="A284">
        <v>283</v>
      </c>
      <c r="B284" t="s">
        <v>97</v>
      </c>
      <c r="C284">
        <v>22</v>
      </c>
      <c r="D284" t="s">
        <v>98</v>
      </c>
      <c r="E284" t="s">
        <v>99</v>
      </c>
      <c r="F284" t="s">
        <v>136</v>
      </c>
      <c r="G284" t="s">
        <v>113</v>
      </c>
      <c r="J284" t="s">
        <v>228</v>
      </c>
      <c r="K284">
        <v>0</v>
      </c>
      <c r="L284">
        <v>0</v>
      </c>
      <c r="M284">
        <v>0</v>
      </c>
      <c r="N284">
        <v>1</v>
      </c>
      <c r="O284">
        <v>0</v>
      </c>
      <c r="P284">
        <v>0</v>
      </c>
      <c r="Q284">
        <v>1</v>
      </c>
      <c r="R284">
        <v>0</v>
      </c>
      <c r="X284" t="s">
        <v>115</v>
      </c>
      <c r="Y284">
        <v>0</v>
      </c>
      <c r="Z284">
        <v>0</v>
      </c>
      <c r="AA284">
        <v>0</v>
      </c>
      <c r="AB284">
        <v>1</v>
      </c>
      <c r="AC284">
        <v>0</v>
      </c>
      <c r="AD284">
        <v>0</v>
      </c>
      <c r="AE284">
        <v>0</v>
      </c>
      <c r="AG284" t="s">
        <v>124</v>
      </c>
      <c r="AH284" t="s">
        <v>125</v>
      </c>
      <c r="AI284">
        <v>1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R284" t="s">
        <v>127</v>
      </c>
      <c r="AS284" t="e">
        <f ca="1">- have to go in person but can _xludf.not go _xludf.for security reasons</f>
        <v>#NAME?</v>
      </c>
      <c r="AT284">
        <v>0</v>
      </c>
      <c r="AU284">
        <v>1</v>
      </c>
      <c r="AV284">
        <v>0</v>
      </c>
      <c r="AW284">
        <v>0</v>
      </c>
      <c r="AX284">
        <v>0</v>
      </c>
      <c r="AY284">
        <v>0</v>
      </c>
      <c r="BA284" t="s">
        <v>106</v>
      </c>
      <c r="BB284" t="e">
        <f ca="1">- Very Useful _xludf.and provides a job opportunity _xludf.right away.</f>
        <v>#NAME?</v>
      </c>
      <c r="BD284" t="s">
        <v>121</v>
      </c>
      <c r="BE284">
        <v>0</v>
      </c>
      <c r="BF284">
        <v>1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 t="s">
        <v>929</v>
      </c>
      <c r="BN284" t="s">
        <v>106</v>
      </c>
      <c r="BQ284" t="e">
        <f ca="1">- Cannot afford the courses</f>
        <v>#NAME?</v>
      </c>
      <c r="BR284">
        <v>0</v>
      </c>
      <c r="BS284">
        <v>0</v>
      </c>
      <c r="BT284">
        <v>0</v>
      </c>
      <c r="BU284">
        <v>0</v>
      </c>
      <c r="BV284">
        <v>1</v>
      </c>
      <c r="BW284">
        <v>0</v>
      </c>
      <c r="BX284" t="s">
        <v>107</v>
      </c>
      <c r="BY284" t="e">
        <f ca="1">- Useful but _xludf.not as good as going to university</f>
        <v>#NAME?</v>
      </c>
      <c r="BZ284">
        <v>1</v>
      </c>
      <c r="CA284">
        <v>0</v>
      </c>
      <c r="CB284">
        <v>0</v>
      </c>
      <c r="CC284">
        <v>0</v>
      </c>
      <c r="CD284">
        <v>0</v>
      </c>
      <c r="CE284" t="e">
        <f ca="1">- Facebook groups/pages</f>
        <v>#NAME?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1</v>
      </c>
      <c r="CL284">
        <v>0</v>
      </c>
      <c r="CN284" t="s">
        <v>108</v>
      </c>
      <c r="CO284" t="s">
        <v>109</v>
      </c>
      <c r="CP284" t="s">
        <v>110</v>
      </c>
      <c r="CQ284">
        <v>3170520</v>
      </c>
      <c r="CR284" t="s">
        <v>930</v>
      </c>
      <c r="CS284" t="s">
        <v>931</v>
      </c>
      <c r="CT284">
        <v>283</v>
      </c>
    </row>
    <row r="285" spans="1:98">
      <c r="A285">
        <v>284</v>
      </c>
      <c r="B285" t="s">
        <v>97</v>
      </c>
      <c r="C285">
        <v>27</v>
      </c>
      <c r="D285" t="s">
        <v>98</v>
      </c>
      <c r="E285" t="s">
        <v>274</v>
      </c>
      <c r="F285" t="s">
        <v>364</v>
      </c>
      <c r="G285" t="s">
        <v>113</v>
      </c>
      <c r="J285" t="s">
        <v>121</v>
      </c>
      <c r="K285">
        <v>1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T285" t="s">
        <v>457</v>
      </c>
      <c r="X285" t="s">
        <v>183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1</v>
      </c>
      <c r="AF285" t="s">
        <v>452</v>
      </c>
      <c r="AG285" t="s">
        <v>124</v>
      </c>
      <c r="AH285" t="s">
        <v>435</v>
      </c>
      <c r="AI285">
        <v>0</v>
      </c>
      <c r="AJ285">
        <v>1</v>
      </c>
      <c r="AK285">
        <v>0</v>
      </c>
      <c r="AL285">
        <v>1</v>
      </c>
      <c r="AM285">
        <v>0</v>
      </c>
      <c r="AN285">
        <v>1</v>
      </c>
      <c r="AO285">
        <v>1</v>
      </c>
      <c r="AP285">
        <v>1</v>
      </c>
      <c r="BA285" t="s">
        <v>106</v>
      </c>
      <c r="BB285" t="e">
        <f ca="1">- Useful but _xludf.not as good as a regular degree</f>
        <v>#NAME?</v>
      </c>
      <c r="BD285" t="e">
        <f ca="1">- I am _xludf.not interested in vocational education</f>
        <v>#NAME?</v>
      </c>
      <c r="BE285">
        <v>1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N285" t="s">
        <v>106</v>
      </c>
      <c r="BQ285" t="e">
        <f ca="1">- _xludf.not available in subjects I want to study</f>
        <v>#NAME?</v>
      </c>
      <c r="BR285">
        <v>1</v>
      </c>
      <c r="BS285">
        <v>0</v>
      </c>
      <c r="BT285">
        <v>0</v>
      </c>
      <c r="BU285">
        <v>0</v>
      </c>
      <c r="BV285">
        <v>0</v>
      </c>
      <c r="BW285">
        <v>0</v>
      </c>
      <c r="BX285" t="s">
        <v>310</v>
      </c>
      <c r="BY285" t="e">
        <f ca="1">- Very Useful, as good as a regular degree</f>
        <v>#NAME?</v>
      </c>
      <c r="BZ285">
        <v>0</v>
      </c>
      <c r="CA285">
        <v>0</v>
      </c>
      <c r="CB285">
        <v>1</v>
      </c>
      <c r="CC285">
        <v>0</v>
      </c>
      <c r="CD285">
        <v>0</v>
      </c>
      <c r="CE285" t="e">
        <f ca="1">- Facebook groups/pages DUBARAH</f>
        <v>#NAME?</v>
      </c>
      <c r="CF285">
        <v>0</v>
      </c>
      <c r="CG285">
        <v>1</v>
      </c>
      <c r="CH285">
        <v>0</v>
      </c>
      <c r="CI285">
        <v>0</v>
      </c>
      <c r="CJ285">
        <v>0</v>
      </c>
      <c r="CK285">
        <v>1</v>
      </c>
      <c r="CL285">
        <v>0</v>
      </c>
      <c r="CN285" t="s">
        <v>108</v>
      </c>
      <c r="CO285" t="s">
        <v>109</v>
      </c>
      <c r="CP285" t="s">
        <v>110</v>
      </c>
      <c r="CQ285">
        <v>3170524</v>
      </c>
      <c r="CR285" t="s">
        <v>932</v>
      </c>
      <c r="CS285" t="s">
        <v>933</v>
      </c>
      <c r="CT285">
        <v>284</v>
      </c>
    </row>
    <row r="286" spans="1:98">
      <c r="A286">
        <v>285</v>
      </c>
      <c r="B286" t="s">
        <v>97</v>
      </c>
      <c r="C286">
        <v>22</v>
      </c>
      <c r="D286" t="s">
        <v>98</v>
      </c>
      <c r="E286" t="s">
        <v>227</v>
      </c>
      <c r="F286" t="s">
        <v>120</v>
      </c>
      <c r="G286" t="s">
        <v>113</v>
      </c>
      <c r="J286" t="s">
        <v>103</v>
      </c>
      <c r="K286">
        <v>0</v>
      </c>
      <c r="L286">
        <v>0</v>
      </c>
      <c r="M286">
        <v>0</v>
      </c>
      <c r="N286">
        <v>1</v>
      </c>
      <c r="O286">
        <v>0</v>
      </c>
      <c r="P286">
        <v>0</v>
      </c>
      <c r="Q286">
        <v>0</v>
      </c>
      <c r="R286">
        <v>0</v>
      </c>
      <c r="X286" t="s">
        <v>138</v>
      </c>
      <c r="Y286">
        <v>0</v>
      </c>
      <c r="Z286">
        <v>0</v>
      </c>
      <c r="AA286">
        <v>0</v>
      </c>
      <c r="AB286">
        <v>1</v>
      </c>
      <c r="AC286">
        <v>0</v>
      </c>
      <c r="AD286">
        <v>1</v>
      </c>
      <c r="AE286">
        <v>0</v>
      </c>
      <c r="AG286" t="s">
        <v>124</v>
      </c>
      <c r="AH286" t="s">
        <v>125</v>
      </c>
      <c r="AI286">
        <v>1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R286" t="s">
        <v>106</v>
      </c>
      <c r="AS286" t="s">
        <v>121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1</v>
      </c>
      <c r="AZ286" t="s">
        <v>934</v>
      </c>
      <c r="BA286" t="s">
        <v>106</v>
      </c>
      <c r="BB286" t="e">
        <f ca="1">- Useful but _xludf.not as good as a regular degree</f>
        <v>#NAME?</v>
      </c>
      <c r="BD286" t="e">
        <f ca="1">- Construction (builder, carpenter, electrician, blacksmith)   Other</f>
        <v>#NAME?</v>
      </c>
      <c r="BE286">
        <v>0</v>
      </c>
      <c r="BF286">
        <v>1</v>
      </c>
      <c r="BG286">
        <v>0</v>
      </c>
      <c r="BH286">
        <v>0</v>
      </c>
      <c r="BI286">
        <v>0</v>
      </c>
      <c r="BJ286">
        <v>1</v>
      </c>
      <c r="BK286">
        <v>0</v>
      </c>
      <c r="BL286">
        <v>0</v>
      </c>
      <c r="BM286" t="s">
        <v>313</v>
      </c>
      <c r="BN286" t="s">
        <v>106</v>
      </c>
      <c r="BQ286" t="e">
        <f ca="1">- No internet connection / computer - Cannot afford the courses</f>
        <v>#NAME?</v>
      </c>
      <c r="BR286">
        <v>0</v>
      </c>
      <c r="BS286">
        <v>0</v>
      </c>
      <c r="BT286">
        <v>1</v>
      </c>
      <c r="BU286">
        <v>0</v>
      </c>
      <c r="BV286">
        <v>1</v>
      </c>
      <c r="BW286">
        <v>0</v>
      </c>
      <c r="BX286" t="s">
        <v>107</v>
      </c>
      <c r="BY286" t="e">
        <f ca="1">- _xludf.not worth the _xludf.time _xludf.or money spent on it</f>
        <v>#NAME?</v>
      </c>
      <c r="BZ286">
        <v>0</v>
      </c>
      <c r="CA286">
        <v>1</v>
      </c>
      <c r="CB286">
        <v>0</v>
      </c>
      <c r="CC286">
        <v>0</v>
      </c>
      <c r="CD286">
        <v>0</v>
      </c>
      <c r="CE286" t="e">
        <f ca="1">- Facebook groups/pages</f>
        <v>#NAME?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1</v>
      </c>
      <c r="CL286">
        <v>0</v>
      </c>
      <c r="CN286" t="s">
        <v>108</v>
      </c>
      <c r="CO286" t="s">
        <v>109</v>
      </c>
      <c r="CP286" t="s">
        <v>110</v>
      </c>
      <c r="CQ286">
        <v>3170532</v>
      </c>
      <c r="CR286" t="s">
        <v>935</v>
      </c>
      <c r="CS286" t="s">
        <v>936</v>
      </c>
      <c r="CT286">
        <v>285</v>
      </c>
    </row>
    <row r="287" spans="1:98">
      <c r="A287">
        <v>286</v>
      </c>
      <c r="B287" t="s">
        <v>97</v>
      </c>
      <c r="C287">
        <v>11</v>
      </c>
      <c r="D287" t="s">
        <v>148</v>
      </c>
      <c r="E287" t="s">
        <v>99</v>
      </c>
      <c r="F287" t="s">
        <v>100</v>
      </c>
      <c r="G287" t="s">
        <v>101</v>
      </c>
      <c r="H287" t="s">
        <v>102</v>
      </c>
      <c r="U287" t="s">
        <v>162</v>
      </c>
      <c r="AG287" t="s">
        <v>104</v>
      </c>
      <c r="AH287" t="s">
        <v>105</v>
      </c>
      <c r="AI287">
        <v>0</v>
      </c>
      <c r="AJ287">
        <v>1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BA287" t="s">
        <v>106</v>
      </c>
      <c r="BB287" t="e">
        <f ca="1">- Very Useful _xludf.and provides a job opportunity _xludf.right away.</f>
        <v>#NAME?</v>
      </c>
      <c r="BD287" t="e">
        <f ca="1">- Project Management / Accountancy</f>
        <v>#NAME?</v>
      </c>
      <c r="BE287">
        <v>0</v>
      </c>
      <c r="BF287">
        <v>0</v>
      </c>
      <c r="BG287">
        <v>1</v>
      </c>
      <c r="BH287">
        <v>0</v>
      </c>
      <c r="BI287">
        <v>0</v>
      </c>
      <c r="BJ287">
        <v>0</v>
      </c>
      <c r="BK287">
        <v>0</v>
      </c>
      <c r="BL287">
        <v>0</v>
      </c>
      <c r="BN287" t="s">
        <v>106</v>
      </c>
      <c r="BQ287" t="e">
        <f ca="1">- Do _xludf.not _xludf.count towards a recognized qualification</f>
        <v>#NAME?</v>
      </c>
      <c r="BR287">
        <v>0</v>
      </c>
      <c r="BS287">
        <v>1</v>
      </c>
      <c r="BT287">
        <v>0</v>
      </c>
      <c r="BU287">
        <v>0</v>
      </c>
      <c r="BV287">
        <v>0</v>
      </c>
      <c r="BW287">
        <v>0</v>
      </c>
      <c r="BX287" t="s">
        <v>310</v>
      </c>
      <c r="BY287" t="e">
        <f ca="1">- Useful but _xludf.not as good as going to university</f>
        <v>#NAME?</v>
      </c>
      <c r="BZ287">
        <v>1</v>
      </c>
      <c r="CA287">
        <v>0</v>
      </c>
      <c r="CB287">
        <v>0</v>
      </c>
      <c r="CC287">
        <v>0</v>
      </c>
      <c r="CD287">
        <v>0</v>
      </c>
      <c r="CE287" t="e">
        <f ca="1">- Facebook groups/pages</f>
        <v>#NAME?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1</v>
      </c>
      <c r="CL287">
        <v>0</v>
      </c>
      <c r="CN287" t="s">
        <v>108</v>
      </c>
      <c r="CO287" t="s">
        <v>109</v>
      </c>
      <c r="CP287" t="s">
        <v>110</v>
      </c>
      <c r="CQ287">
        <v>3170621</v>
      </c>
      <c r="CR287" t="s">
        <v>937</v>
      </c>
      <c r="CS287" t="s">
        <v>938</v>
      </c>
      <c r="CT287">
        <v>286</v>
      </c>
    </row>
    <row r="288" spans="1:98">
      <c r="A288">
        <v>287</v>
      </c>
      <c r="B288" t="s">
        <v>97</v>
      </c>
      <c r="C288">
        <v>20</v>
      </c>
      <c r="D288" t="s">
        <v>98</v>
      </c>
      <c r="E288" t="s">
        <v>99</v>
      </c>
      <c r="F288" t="s">
        <v>136</v>
      </c>
      <c r="G288" t="s">
        <v>113</v>
      </c>
      <c r="J288" t="s">
        <v>103</v>
      </c>
      <c r="K288">
        <v>0</v>
      </c>
      <c r="L288">
        <v>0</v>
      </c>
      <c r="M288">
        <v>0</v>
      </c>
      <c r="N288">
        <v>1</v>
      </c>
      <c r="O288">
        <v>0</v>
      </c>
      <c r="P288">
        <v>0</v>
      </c>
      <c r="Q288">
        <v>0</v>
      </c>
      <c r="R288">
        <v>0</v>
      </c>
      <c r="X288" t="s">
        <v>138</v>
      </c>
      <c r="Y288">
        <v>0</v>
      </c>
      <c r="Z288">
        <v>0</v>
      </c>
      <c r="AA288">
        <v>0</v>
      </c>
      <c r="AB288">
        <v>1</v>
      </c>
      <c r="AC288">
        <v>0</v>
      </c>
      <c r="AD288">
        <v>1</v>
      </c>
      <c r="AE288">
        <v>0</v>
      </c>
      <c r="AG288" t="s">
        <v>124</v>
      </c>
      <c r="AH288" t="s">
        <v>121</v>
      </c>
      <c r="AI288">
        <v>0</v>
      </c>
      <c r="AJ288">
        <v>0</v>
      </c>
      <c r="AK288">
        <v>1</v>
      </c>
      <c r="AL288">
        <v>0</v>
      </c>
      <c r="AM288">
        <v>0</v>
      </c>
      <c r="AN288">
        <v>0</v>
      </c>
      <c r="AO288">
        <v>0</v>
      </c>
      <c r="AP288">
        <v>0</v>
      </c>
      <c r="AQ288" t="s">
        <v>449</v>
      </c>
      <c r="BA288" t="s">
        <v>106</v>
      </c>
      <c r="BB288" t="e">
        <f ca="1">- Useful but _xludf.not as good as a regular degree</f>
        <v>#NAME?</v>
      </c>
      <c r="BD288" t="e">
        <f ca="1">- Project Management / Accountancy</f>
        <v>#NAME?</v>
      </c>
      <c r="BE288">
        <v>0</v>
      </c>
      <c r="BF288">
        <v>0</v>
      </c>
      <c r="BG288">
        <v>1</v>
      </c>
      <c r="BH288">
        <v>0</v>
      </c>
      <c r="BI288">
        <v>0</v>
      </c>
      <c r="BJ288">
        <v>0</v>
      </c>
      <c r="BK288">
        <v>0</v>
      </c>
      <c r="BL288">
        <v>0</v>
      </c>
      <c r="BN288" t="s">
        <v>106</v>
      </c>
      <c r="BQ288" t="e">
        <f ca="1">- Cannot afford the courses</f>
        <v>#NAME?</v>
      </c>
      <c r="BR288">
        <v>0</v>
      </c>
      <c r="BS288">
        <v>0</v>
      </c>
      <c r="BT288">
        <v>0</v>
      </c>
      <c r="BU288">
        <v>0</v>
      </c>
      <c r="BV288">
        <v>1</v>
      </c>
      <c r="BW288">
        <v>0</v>
      </c>
      <c r="BX288" t="s">
        <v>243</v>
      </c>
      <c r="BY288" t="e">
        <f ca="1">- Useful but _xludf.not as good as going to university</f>
        <v>#NAME?</v>
      </c>
      <c r="BZ288">
        <v>1</v>
      </c>
      <c r="CA288">
        <v>0</v>
      </c>
      <c r="CB288">
        <v>0</v>
      </c>
      <c r="CC288">
        <v>0</v>
      </c>
      <c r="CD288">
        <v>0</v>
      </c>
      <c r="CE288" t="e">
        <f ca="1">- Facebook groups/pages</f>
        <v>#NAME?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1</v>
      </c>
      <c r="CL288">
        <v>0</v>
      </c>
      <c r="CN288" t="s">
        <v>108</v>
      </c>
      <c r="CO288" t="s">
        <v>109</v>
      </c>
      <c r="CP288" t="s">
        <v>110</v>
      </c>
      <c r="CQ288">
        <v>3170602</v>
      </c>
      <c r="CR288" t="s">
        <v>939</v>
      </c>
      <c r="CS288" t="s">
        <v>940</v>
      </c>
      <c r="CT288">
        <v>287</v>
      </c>
    </row>
    <row r="289" spans="1:98">
      <c r="A289">
        <v>288</v>
      </c>
      <c r="B289" t="s">
        <v>97</v>
      </c>
      <c r="C289">
        <v>24</v>
      </c>
      <c r="D289" t="s">
        <v>98</v>
      </c>
      <c r="E289" t="s">
        <v>99</v>
      </c>
      <c r="F289" t="s">
        <v>120</v>
      </c>
      <c r="G289" t="s">
        <v>113</v>
      </c>
      <c r="J289" t="s">
        <v>121</v>
      </c>
      <c r="K289">
        <v>1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T289" t="s">
        <v>462</v>
      </c>
      <c r="X289" t="s">
        <v>123</v>
      </c>
      <c r="Y289">
        <v>0</v>
      </c>
      <c r="Z289">
        <v>1</v>
      </c>
      <c r="AA289">
        <v>0</v>
      </c>
      <c r="AB289">
        <v>1</v>
      </c>
      <c r="AC289">
        <v>0</v>
      </c>
      <c r="AD289">
        <v>0</v>
      </c>
      <c r="AE289">
        <v>0</v>
      </c>
      <c r="AG289" t="s">
        <v>124</v>
      </c>
      <c r="AH289" t="s">
        <v>125</v>
      </c>
      <c r="AI289">
        <v>1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R289" t="s">
        <v>106</v>
      </c>
      <c r="AS289" t="s">
        <v>121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1</v>
      </c>
      <c r="AZ289" t="s">
        <v>934</v>
      </c>
      <c r="BA289" t="s">
        <v>106</v>
      </c>
      <c r="BB289" t="e">
        <f ca="1">- Useful but _xludf.not as good as a regular degree</f>
        <v>#NAME?</v>
      </c>
      <c r="BD289" t="s">
        <v>121</v>
      </c>
      <c r="BE289">
        <v>0</v>
      </c>
      <c r="BF289">
        <v>1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 t="s">
        <v>468</v>
      </c>
      <c r="BN289" t="s">
        <v>106</v>
      </c>
      <c r="BQ289" t="e">
        <f ca="1">- Cannot afford the courses</f>
        <v>#NAME?</v>
      </c>
      <c r="BR289">
        <v>0</v>
      </c>
      <c r="BS289">
        <v>0</v>
      </c>
      <c r="BT289">
        <v>0</v>
      </c>
      <c r="BU289">
        <v>0</v>
      </c>
      <c r="BV289">
        <v>1</v>
      </c>
      <c r="BW289">
        <v>0</v>
      </c>
      <c r="BX289" t="s">
        <v>243</v>
      </c>
      <c r="BY289" t="e">
        <f ca="1">- _xludf.not worth the _xludf.time _xludf.or money spent on it - Useful but _xludf.not as good as going to university</f>
        <v>#NAME?</v>
      </c>
      <c r="BZ289">
        <v>1</v>
      </c>
      <c r="CA289">
        <v>1</v>
      </c>
      <c r="CB289">
        <v>0</v>
      </c>
      <c r="CC289">
        <v>0</v>
      </c>
      <c r="CD289">
        <v>0</v>
      </c>
      <c r="CE289" t="e">
        <f ca="1">- Facebook groups/pages  - Friends</f>
        <v>#NAME?</v>
      </c>
      <c r="CF289">
        <v>1</v>
      </c>
      <c r="CG289">
        <v>0</v>
      </c>
      <c r="CH289">
        <v>0</v>
      </c>
      <c r="CI289">
        <v>0</v>
      </c>
      <c r="CJ289">
        <v>0</v>
      </c>
      <c r="CK289">
        <v>1</v>
      </c>
      <c r="CL289">
        <v>0</v>
      </c>
      <c r="CN289" t="s">
        <v>108</v>
      </c>
      <c r="CO289" t="s">
        <v>109</v>
      </c>
      <c r="CP289" t="s">
        <v>110</v>
      </c>
      <c r="CQ289">
        <v>3170608</v>
      </c>
      <c r="CR289" t="s">
        <v>941</v>
      </c>
      <c r="CS289" t="s">
        <v>942</v>
      </c>
      <c r="CT289">
        <v>288</v>
      </c>
    </row>
    <row r="290" spans="1:98">
      <c r="A290">
        <v>289</v>
      </c>
      <c r="B290" t="s">
        <v>97</v>
      </c>
      <c r="C290">
        <v>19</v>
      </c>
      <c r="D290" t="s">
        <v>98</v>
      </c>
      <c r="E290" t="s">
        <v>99</v>
      </c>
      <c r="F290" t="s">
        <v>136</v>
      </c>
      <c r="G290" t="s">
        <v>113</v>
      </c>
      <c r="J290" t="s">
        <v>114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1</v>
      </c>
      <c r="Q290">
        <v>0</v>
      </c>
      <c r="R290">
        <v>0</v>
      </c>
      <c r="X290" t="s">
        <v>123</v>
      </c>
      <c r="Y290">
        <v>0</v>
      </c>
      <c r="Z290">
        <v>1</v>
      </c>
      <c r="AA290">
        <v>0</v>
      </c>
      <c r="AB290">
        <v>1</v>
      </c>
      <c r="AC290">
        <v>0</v>
      </c>
      <c r="AD290">
        <v>0</v>
      </c>
      <c r="AE290">
        <v>0</v>
      </c>
      <c r="AG290" t="s">
        <v>124</v>
      </c>
      <c r="AH290" t="s">
        <v>121</v>
      </c>
      <c r="AI290">
        <v>0</v>
      </c>
      <c r="AJ290">
        <v>0</v>
      </c>
      <c r="AK290">
        <v>1</v>
      </c>
      <c r="AL290">
        <v>0</v>
      </c>
      <c r="AM290">
        <v>0</v>
      </c>
      <c r="AN290">
        <v>0</v>
      </c>
      <c r="AO290">
        <v>0</v>
      </c>
      <c r="AP290">
        <v>0</v>
      </c>
      <c r="AQ290" t="s">
        <v>287</v>
      </c>
      <c r="BA290" t="s">
        <v>106</v>
      </c>
      <c r="BB290" t="e">
        <f ca="1">- Useful but _xludf.not as good as a regular degree</f>
        <v>#NAME?</v>
      </c>
      <c r="BD290" t="s">
        <v>121</v>
      </c>
      <c r="BE290">
        <v>0</v>
      </c>
      <c r="BF290">
        <v>1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 t="s">
        <v>313</v>
      </c>
      <c r="BN290" t="s">
        <v>106</v>
      </c>
      <c r="BQ290" t="e">
        <f ca="1">- Cannot afford the courses</f>
        <v>#NAME?</v>
      </c>
      <c r="BR290">
        <v>0</v>
      </c>
      <c r="BS290">
        <v>0</v>
      </c>
      <c r="BT290">
        <v>0</v>
      </c>
      <c r="BU290">
        <v>0</v>
      </c>
      <c r="BV290">
        <v>1</v>
      </c>
      <c r="BW290">
        <v>0</v>
      </c>
      <c r="BX290" t="s">
        <v>107</v>
      </c>
      <c r="BY290" t="e">
        <f ca="1">- Difficult to access</f>
        <v>#NAME?</v>
      </c>
      <c r="BZ290">
        <v>0</v>
      </c>
      <c r="CA290">
        <v>0</v>
      </c>
      <c r="CB290">
        <v>0</v>
      </c>
      <c r="CC290">
        <v>1</v>
      </c>
      <c r="CD290">
        <v>0</v>
      </c>
      <c r="CE290" t="e">
        <f ca="1">- Facebook groups/pages  - Friends</f>
        <v>#NAME?</v>
      </c>
      <c r="CF290">
        <v>1</v>
      </c>
      <c r="CG290">
        <v>0</v>
      </c>
      <c r="CH290">
        <v>0</v>
      </c>
      <c r="CI290">
        <v>0</v>
      </c>
      <c r="CJ290">
        <v>0</v>
      </c>
      <c r="CK290">
        <v>1</v>
      </c>
      <c r="CL290">
        <v>0</v>
      </c>
      <c r="CN290" t="s">
        <v>108</v>
      </c>
      <c r="CO290" t="s">
        <v>109</v>
      </c>
      <c r="CP290" t="s">
        <v>110</v>
      </c>
      <c r="CQ290">
        <v>3175842</v>
      </c>
      <c r="CR290" t="s">
        <v>943</v>
      </c>
      <c r="CS290" t="s">
        <v>944</v>
      </c>
      <c r="CT290">
        <v>289</v>
      </c>
    </row>
    <row r="291" spans="1:98">
      <c r="A291">
        <v>290</v>
      </c>
      <c r="B291" t="s">
        <v>97</v>
      </c>
      <c r="C291">
        <v>20</v>
      </c>
      <c r="D291" t="s">
        <v>98</v>
      </c>
      <c r="E291" t="s">
        <v>99</v>
      </c>
      <c r="F291" t="s">
        <v>945</v>
      </c>
      <c r="G291" t="s">
        <v>113</v>
      </c>
      <c r="J291" t="s">
        <v>121</v>
      </c>
      <c r="K291">
        <v>1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T291" t="s">
        <v>395</v>
      </c>
      <c r="X291" t="s">
        <v>422</v>
      </c>
      <c r="Y291">
        <v>0</v>
      </c>
      <c r="Z291">
        <v>1</v>
      </c>
      <c r="AA291">
        <v>0</v>
      </c>
      <c r="AB291">
        <v>0</v>
      </c>
      <c r="AC291">
        <v>0</v>
      </c>
      <c r="AD291">
        <v>1</v>
      </c>
      <c r="AE291">
        <v>0</v>
      </c>
      <c r="AG291" t="s">
        <v>124</v>
      </c>
      <c r="AH291" t="s">
        <v>125</v>
      </c>
      <c r="AI291">
        <v>1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R291" t="s">
        <v>106</v>
      </c>
      <c r="AS291" t="s">
        <v>121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1</v>
      </c>
      <c r="AZ291" t="s">
        <v>945</v>
      </c>
      <c r="BA291" t="s">
        <v>106</v>
      </c>
      <c r="BB291" t="e">
        <f ca="1">- Useful but _xludf.not as good as a regular degree</f>
        <v>#NAME?</v>
      </c>
      <c r="BD291" t="s">
        <v>121</v>
      </c>
      <c r="BE291">
        <v>0</v>
      </c>
      <c r="BF291">
        <v>1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 t="s">
        <v>313</v>
      </c>
      <c r="BN291" t="s">
        <v>106</v>
      </c>
      <c r="BQ291" t="e">
        <f ca="1">- Cannot afford the courses</f>
        <v>#NAME?</v>
      </c>
      <c r="BR291">
        <v>0</v>
      </c>
      <c r="BS291">
        <v>0</v>
      </c>
      <c r="BT291">
        <v>0</v>
      </c>
      <c r="BU291">
        <v>0</v>
      </c>
      <c r="BV291">
        <v>1</v>
      </c>
      <c r="BW291">
        <v>0</v>
      </c>
      <c r="BX291" t="s">
        <v>107</v>
      </c>
      <c r="BY291" t="e">
        <f ca="1">- Useful but _xludf.not as good as going to university</f>
        <v>#NAME?</v>
      </c>
      <c r="BZ291">
        <v>1</v>
      </c>
      <c r="CA291">
        <v>0</v>
      </c>
      <c r="CB291">
        <v>0</v>
      </c>
      <c r="CC291">
        <v>0</v>
      </c>
      <c r="CD291">
        <v>0</v>
      </c>
      <c r="CE291" t="s">
        <v>121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1</v>
      </c>
      <c r="CN291" t="s">
        <v>108</v>
      </c>
      <c r="CO291" t="s">
        <v>109</v>
      </c>
      <c r="CP291" t="s">
        <v>110</v>
      </c>
      <c r="CQ291">
        <v>3175853</v>
      </c>
      <c r="CR291" t="s">
        <v>946</v>
      </c>
      <c r="CS291" t="s">
        <v>947</v>
      </c>
      <c r="CT291">
        <v>290</v>
      </c>
    </row>
    <row r="292" spans="1:98">
      <c r="A292">
        <v>291</v>
      </c>
      <c r="B292" t="s">
        <v>97</v>
      </c>
      <c r="C292">
        <v>21</v>
      </c>
      <c r="D292" t="s">
        <v>98</v>
      </c>
      <c r="E292" t="s">
        <v>99</v>
      </c>
      <c r="F292" t="s">
        <v>136</v>
      </c>
      <c r="G292" t="s">
        <v>113</v>
      </c>
      <c r="J292" t="s">
        <v>121</v>
      </c>
      <c r="K292">
        <v>1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T292" t="s">
        <v>395</v>
      </c>
      <c r="X292" t="s">
        <v>123</v>
      </c>
      <c r="Y292">
        <v>0</v>
      </c>
      <c r="Z292">
        <v>1</v>
      </c>
      <c r="AA292">
        <v>0</v>
      </c>
      <c r="AB292">
        <v>1</v>
      </c>
      <c r="AC292">
        <v>0</v>
      </c>
      <c r="AD292">
        <v>0</v>
      </c>
      <c r="AE292">
        <v>0</v>
      </c>
      <c r="AG292" t="s">
        <v>124</v>
      </c>
      <c r="AH292" t="s">
        <v>125</v>
      </c>
      <c r="AI292">
        <v>1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R292" t="s">
        <v>106</v>
      </c>
      <c r="AS292" t="e">
        <f ca="1">- have to go in person but can _xludf.not go _xludf.for security reasons</f>
        <v>#NAME?</v>
      </c>
      <c r="AT292">
        <v>0</v>
      </c>
      <c r="AU292">
        <v>1</v>
      </c>
      <c r="AV292">
        <v>0</v>
      </c>
      <c r="AW292">
        <v>0</v>
      </c>
      <c r="AX292">
        <v>0</v>
      </c>
      <c r="AY292">
        <v>0</v>
      </c>
      <c r="BA292" t="s">
        <v>106</v>
      </c>
      <c r="BB292" t="e">
        <f ca="1">- Very Useful _xludf.and provides a job opportunity _xludf.right away.</f>
        <v>#NAME?</v>
      </c>
      <c r="BD292" t="s">
        <v>121</v>
      </c>
      <c r="BE292">
        <v>0</v>
      </c>
      <c r="BF292">
        <v>1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M292" t="s">
        <v>128</v>
      </c>
      <c r="BN292" t="s">
        <v>106</v>
      </c>
      <c r="BQ292" t="e">
        <f ca="1">- Cannot afford the courses</f>
        <v>#NAME?</v>
      </c>
      <c r="BR292">
        <v>0</v>
      </c>
      <c r="BS292">
        <v>0</v>
      </c>
      <c r="BT292">
        <v>0</v>
      </c>
      <c r="BU292">
        <v>0</v>
      </c>
      <c r="BV292">
        <v>1</v>
      </c>
      <c r="BW292">
        <v>0</v>
      </c>
      <c r="BX292" t="s">
        <v>107</v>
      </c>
      <c r="BY292" t="e">
        <f ca="1">- Useful but _xludf.not as good as going to university</f>
        <v>#NAME?</v>
      </c>
      <c r="BZ292">
        <v>1</v>
      </c>
      <c r="CA292">
        <v>0</v>
      </c>
      <c r="CB292">
        <v>0</v>
      </c>
      <c r="CC292">
        <v>0</v>
      </c>
      <c r="CD292">
        <v>0</v>
      </c>
      <c r="CE292" t="e">
        <f ca="1">- Facebook groups/pages</f>
        <v>#NAME?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1</v>
      </c>
      <c r="CL292">
        <v>0</v>
      </c>
      <c r="CN292" t="s">
        <v>108</v>
      </c>
      <c r="CO292" t="s">
        <v>109</v>
      </c>
      <c r="CP292" t="s">
        <v>110</v>
      </c>
      <c r="CQ292">
        <v>3175856</v>
      </c>
      <c r="CR292" t="s">
        <v>948</v>
      </c>
      <c r="CS292" t="s">
        <v>949</v>
      </c>
      <c r="CT292">
        <v>291</v>
      </c>
    </row>
    <row r="293" spans="1:98">
      <c r="A293">
        <v>292</v>
      </c>
      <c r="B293" t="s">
        <v>97</v>
      </c>
      <c r="C293">
        <v>18</v>
      </c>
      <c r="D293" t="s">
        <v>98</v>
      </c>
      <c r="E293" t="s">
        <v>99</v>
      </c>
      <c r="F293" t="s">
        <v>120</v>
      </c>
      <c r="G293" t="s">
        <v>113</v>
      </c>
      <c r="J293" t="s">
        <v>114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1</v>
      </c>
      <c r="Q293">
        <v>0</v>
      </c>
      <c r="R293">
        <v>0</v>
      </c>
      <c r="X293" t="s">
        <v>123</v>
      </c>
      <c r="Y293">
        <v>0</v>
      </c>
      <c r="Z293">
        <v>1</v>
      </c>
      <c r="AA293">
        <v>0</v>
      </c>
      <c r="AB293">
        <v>1</v>
      </c>
      <c r="AC293">
        <v>0</v>
      </c>
      <c r="AD293">
        <v>0</v>
      </c>
      <c r="AE293">
        <v>0</v>
      </c>
      <c r="AG293" t="s">
        <v>124</v>
      </c>
      <c r="AH293" t="s">
        <v>125</v>
      </c>
      <c r="AI293">
        <v>1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R293" t="s">
        <v>106</v>
      </c>
      <c r="AS293" t="s">
        <v>121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1</v>
      </c>
      <c r="AZ293" t="s">
        <v>406</v>
      </c>
      <c r="BA293" t="s">
        <v>127</v>
      </c>
      <c r="BB293" t="e">
        <f ca="1">- Useful but _xludf.not as good as a regular degree</f>
        <v>#NAME?</v>
      </c>
      <c r="BD293" t="s">
        <v>121</v>
      </c>
      <c r="BE293">
        <v>0</v>
      </c>
      <c r="BF293">
        <v>1</v>
      </c>
      <c r="BG293">
        <v>0</v>
      </c>
      <c r="BH293">
        <v>0</v>
      </c>
      <c r="BI293">
        <v>0</v>
      </c>
      <c r="BJ293">
        <v>0</v>
      </c>
      <c r="BK293">
        <v>0</v>
      </c>
      <c r="BL293">
        <v>0</v>
      </c>
      <c r="BM293" t="s">
        <v>313</v>
      </c>
      <c r="BN293" t="s">
        <v>106</v>
      </c>
      <c r="BQ293" t="e">
        <f ca="1">- Cannot afford the courses</f>
        <v>#NAME?</v>
      </c>
      <c r="BR293">
        <v>0</v>
      </c>
      <c r="BS293">
        <v>0</v>
      </c>
      <c r="BT293">
        <v>0</v>
      </c>
      <c r="BU293">
        <v>0</v>
      </c>
      <c r="BV293">
        <v>1</v>
      </c>
      <c r="BW293">
        <v>0</v>
      </c>
      <c r="BX293" t="s">
        <v>107</v>
      </c>
      <c r="BY293" t="e">
        <f ca="1">- Useful but _xludf.not as good as going to university</f>
        <v>#NAME?</v>
      </c>
      <c r="BZ293">
        <v>1</v>
      </c>
      <c r="CA293">
        <v>0</v>
      </c>
      <c r="CB293">
        <v>0</v>
      </c>
      <c r="CC293">
        <v>0</v>
      </c>
      <c r="CD293">
        <v>0</v>
      </c>
      <c r="CE293" t="s">
        <v>121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1</v>
      </c>
      <c r="CN293" t="s">
        <v>108</v>
      </c>
      <c r="CO293" t="s">
        <v>109</v>
      </c>
      <c r="CP293" t="s">
        <v>110</v>
      </c>
      <c r="CQ293">
        <v>3175857</v>
      </c>
      <c r="CR293" t="s">
        <v>950</v>
      </c>
      <c r="CS293" t="s">
        <v>951</v>
      </c>
      <c r="CT293">
        <v>292</v>
      </c>
    </row>
    <row r="294" spans="1:98">
      <c r="A294">
        <v>293</v>
      </c>
      <c r="B294" t="s">
        <v>97</v>
      </c>
      <c r="C294">
        <v>26</v>
      </c>
      <c r="D294" t="s">
        <v>98</v>
      </c>
      <c r="E294" t="s">
        <v>99</v>
      </c>
      <c r="F294" t="s">
        <v>136</v>
      </c>
      <c r="G294" t="s">
        <v>113</v>
      </c>
      <c r="J294" t="s">
        <v>121</v>
      </c>
      <c r="K294">
        <v>1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T294" t="s">
        <v>952</v>
      </c>
      <c r="X294" t="s">
        <v>368</v>
      </c>
      <c r="Y294">
        <v>0</v>
      </c>
      <c r="Z294">
        <v>1</v>
      </c>
      <c r="AA294">
        <v>0</v>
      </c>
      <c r="AB294">
        <v>0</v>
      </c>
      <c r="AC294">
        <v>0</v>
      </c>
      <c r="AD294">
        <v>0</v>
      </c>
      <c r="AE294">
        <v>0</v>
      </c>
      <c r="AG294" t="s">
        <v>124</v>
      </c>
      <c r="AH294" t="s">
        <v>121</v>
      </c>
      <c r="AI294">
        <v>0</v>
      </c>
      <c r="AJ294">
        <v>0</v>
      </c>
      <c r="AK294">
        <v>1</v>
      </c>
      <c r="AL294">
        <v>0</v>
      </c>
      <c r="AM294">
        <v>0</v>
      </c>
      <c r="AN294">
        <v>0</v>
      </c>
      <c r="AO294">
        <v>0</v>
      </c>
      <c r="AP294">
        <v>0</v>
      </c>
      <c r="AQ294" t="s">
        <v>287</v>
      </c>
      <c r="BA294" t="s">
        <v>106</v>
      </c>
      <c r="BB294" t="e">
        <f ca="1">- Very Useful _xludf.and provides a job opportunity _xludf.right away.</f>
        <v>#NAME?</v>
      </c>
      <c r="BD294" t="e">
        <f ca="1">- Tourism / Restaurant _xludf.and hotel Management</f>
        <v>#NAME?</v>
      </c>
      <c r="BE294">
        <v>0</v>
      </c>
      <c r="BF294">
        <v>0</v>
      </c>
      <c r="BG294">
        <v>0</v>
      </c>
      <c r="BH294">
        <v>1</v>
      </c>
      <c r="BI294">
        <v>0</v>
      </c>
      <c r="BJ294">
        <v>0</v>
      </c>
      <c r="BK294">
        <v>0</v>
      </c>
      <c r="BL294">
        <v>0</v>
      </c>
      <c r="BN294" t="s">
        <v>106</v>
      </c>
      <c r="BQ294" t="e">
        <f ca="1">- Cannot afford the courses - Donâ€™t know how to _xludf.find/enroll in a suitable program</f>
        <v>#NAME?</v>
      </c>
      <c r="BR294">
        <v>0</v>
      </c>
      <c r="BS294">
        <v>0</v>
      </c>
      <c r="BT294">
        <v>0</v>
      </c>
      <c r="BU294">
        <v>1</v>
      </c>
      <c r="BV294">
        <v>1</v>
      </c>
      <c r="BW294">
        <v>0</v>
      </c>
      <c r="BX294" t="s">
        <v>310</v>
      </c>
      <c r="BY294" t="e">
        <f ca="1">- Difficult to access</f>
        <v>#NAME?</v>
      </c>
      <c r="BZ294">
        <v>0</v>
      </c>
      <c r="CA294">
        <v>0</v>
      </c>
      <c r="CB294">
        <v>0</v>
      </c>
      <c r="CC294">
        <v>1</v>
      </c>
      <c r="CD294">
        <v>0</v>
      </c>
      <c r="CE294" t="s">
        <v>121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1</v>
      </c>
      <c r="CN294" t="s">
        <v>108</v>
      </c>
      <c r="CO294" t="s">
        <v>109</v>
      </c>
      <c r="CP294" t="s">
        <v>110</v>
      </c>
      <c r="CQ294">
        <v>3175867</v>
      </c>
      <c r="CR294" t="s">
        <v>953</v>
      </c>
      <c r="CS294" t="s">
        <v>954</v>
      </c>
      <c r="CT294">
        <v>293</v>
      </c>
    </row>
    <row r="295" spans="1:98">
      <c r="A295">
        <v>294</v>
      </c>
      <c r="B295" t="s">
        <v>97</v>
      </c>
      <c r="C295">
        <v>24</v>
      </c>
      <c r="D295" t="s">
        <v>98</v>
      </c>
      <c r="E295" t="s">
        <v>444</v>
      </c>
      <c r="F295" t="s">
        <v>344</v>
      </c>
      <c r="G295" t="s">
        <v>113</v>
      </c>
      <c r="J295" t="s">
        <v>121</v>
      </c>
      <c r="K295">
        <v>1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T295" t="s">
        <v>955</v>
      </c>
      <c r="X295" t="s">
        <v>138</v>
      </c>
      <c r="Y295">
        <v>0</v>
      </c>
      <c r="Z295">
        <v>0</v>
      </c>
      <c r="AA295">
        <v>0</v>
      </c>
      <c r="AB295">
        <v>1</v>
      </c>
      <c r="AC295">
        <v>0</v>
      </c>
      <c r="AD295">
        <v>1</v>
      </c>
      <c r="AE295">
        <v>0</v>
      </c>
      <c r="AG295" t="s">
        <v>124</v>
      </c>
      <c r="AH295" t="s">
        <v>601</v>
      </c>
      <c r="AI295">
        <v>0</v>
      </c>
      <c r="AJ295">
        <v>1</v>
      </c>
      <c r="AK295">
        <v>0</v>
      </c>
      <c r="AL295">
        <v>1</v>
      </c>
      <c r="AM295">
        <v>0</v>
      </c>
      <c r="AN295">
        <v>1</v>
      </c>
      <c r="AO295">
        <v>0</v>
      </c>
      <c r="AP295">
        <v>0</v>
      </c>
      <c r="BA295" t="s">
        <v>106</v>
      </c>
      <c r="BB295" t="e">
        <f ca="1">- Useful but _xludf.not as good as a regular degree</f>
        <v>#NAME?</v>
      </c>
      <c r="BD295" t="s">
        <v>477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1</v>
      </c>
      <c r="BN295" t="s">
        <v>106</v>
      </c>
      <c r="BQ295" t="e">
        <f ca="1">- Cannot afford the courses</f>
        <v>#NAME?</v>
      </c>
      <c r="BR295">
        <v>0</v>
      </c>
      <c r="BS295">
        <v>0</v>
      </c>
      <c r="BT295">
        <v>0</v>
      </c>
      <c r="BU295">
        <v>0</v>
      </c>
      <c r="BV295">
        <v>1</v>
      </c>
      <c r="BW295">
        <v>0</v>
      </c>
      <c r="BX295" t="s">
        <v>310</v>
      </c>
      <c r="BY295" t="e">
        <f ca="1">- Useful but _xludf.not as good as going to university</f>
        <v>#NAME?</v>
      </c>
      <c r="BZ295">
        <v>1</v>
      </c>
      <c r="CA295">
        <v>0</v>
      </c>
      <c r="CB295">
        <v>0</v>
      </c>
      <c r="CC295">
        <v>0</v>
      </c>
      <c r="CD295">
        <v>0</v>
      </c>
      <c r="CE295" t="e">
        <f ca="1">- Facebook groups/pages  - Friends</f>
        <v>#NAME?</v>
      </c>
      <c r="CF295">
        <v>1</v>
      </c>
      <c r="CG295">
        <v>0</v>
      </c>
      <c r="CH295">
        <v>0</v>
      </c>
      <c r="CI295">
        <v>0</v>
      </c>
      <c r="CJ295">
        <v>0</v>
      </c>
      <c r="CK295">
        <v>1</v>
      </c>
      <c r="CL295">
        <v>0</v>
      </c>
      <c r="CN295" t="s">
        <v>108</v>
      </c>
      <c r="CO295" t="s">
        <v>109</v>
      </c>
      <c r="CP295" t="s">
        <v>110</v>
      </c>
      <c r="CQ295">
        <v>3175879</v>
      </c>
      <c r="CR295" t="s">
        <v>956</v>
      </c>
      <c r="CS295" t="s">
        <v>957</v>
      </c>
      <c r="CT295">
        <v>294</v>
      </c>
    </row>
    <row r="296" spans="1:98">
      <c r="A296">
        <v>295</v>
      </c>
      <c r="B296" t="s">
        <v>97</v>
      </c>
      <c r="C296">
        <v>24</v>
      </c>
      <c r="D296" t="s">
        <v>98</v>
      </c>
      <c r="E296" t="s">
        <v>444</v>
      </c>
      <c r="F296" t="s">
        <v>100</v>
      </c>
      <c r="G296" t="s">
        <v>113</v>
      </c>
      <c r="J296" t="s">
        <v>162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1</v>
      </c>
      <c r="R296">
        <v>0</v>
      </c>
      <c r="X296" t="s">
        <v>115</v>
      </c>
      <c r="Y296">
        <v>0</v>
      </c>
      <c r="Z296">
        <v>0</v>
      </c>
      <c r="AA296">
        <v>0</v>
      </c>
      <c r="AB296">
        <v>1</v>
      </c>
      <c r="AC296">
        <v>0</v>
      </c>
      <c r="AD296">
        <v>0</v>
      </c>
      <c r="AE296">
        <v>0</v>
      </c>
      <c r="AG296" t="s">
        <v>124</v>
      </c>
      <c r="AH296" t="s">
        <v>105</v>
      </c>
      <c r="AI296">
        <v>0</v>
      </c>
      <c r="AJ296">
        <v>1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BA296" t="s">
        <v>106</v>
      </c>
      <c r="BB296" t="e">
        <f ca="1">- Useful but _xludf.not as good as a regular degree</f>
        <v>#NAME?</v>
      </c>
      <c r="BD296" t="e">
        <f ca="1">- Mechanics _xludf.and machinery</f>
        <v>#NAME?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1</v>
      </c>
      <c r="BL296">
        <v>0</v>
      </c>
      <c r="BN296" t="s">
        <v>106</v>
      </c>
      <c r="BQ296" t="e">
        <f ca="1">- Cannot afford the courses</f>
        <v>#NAME?</v>
      </c>
      <c r="BR296">
        <v>0</v>
      </c>
      <c r="BS296">
        <v>0</v>
      </c>
      <c r="BT296">
        <v>0</v>
      </c>
      <c r="BU296">
        <v>0</v>
      </c>
      <c r="BV296">
        <v>1</v>
      </c>
      <c r="BW296">
        <v>0</v>
      </c>
      <c r="BX296" t="s">
        <v>107</v>
      </c>
      <c r="BY296" t="e">
        <f ca="1">- _xludf.not worth the _xludf.time _xludf.or money spent on it</f>
        <v>#NAME?</v>
      </c>
      <c r="BZ296">
        <v>0</v>
      </c>
      <c r="CA296">
        <v>1</v>
      </c>
      <c r="CB296">
        <v>0</v>
      </c>
      <c r="CC296">
        <v>0</v>
      </c>
      <c r="CD296">
        <v>0</v>
      </c>
      <c r="CE296" t="e">
        <f ca="1">- Facebook groups/pages  - Friends</f>
        <v>#NAME?</v>
      </c>
      <c r="CF296">
        <v>1</v>
      </c>
      <c r="CG296">
        <v>0</v>
      </c>
      <c r="CH296">
        <v>0</v>
      </c>
      <c r="CI296">
        <v>0</v>
      </c>
      <c r="CJ296">
        <v>0</v>
      </c>
      <c r="CK296">
        <v>1</v>
      </c>
      <c r="CL296">
        <v>0</v>
      </c>
      <c r="CN296" t="s">
        <v>108</v>
      </c>
      <c r="CO296" t="s">
        <v>109</v>
      </c>
      <c r="CP296" t="s">
        <v>110</v>
      </c>
      <c r="CQ296">
        <v>3175882</v>
      </c>
      <c r="CR296" t="s">
        <v>958</v>
      </c>
      <c r="CS296" t="s">
        <v>959</v>
      </c>
      <c r="CT296">
        <v>295</v>
      </c>
    </row>
    <row r="297" spans="1:98">
      <c r="A297">
        <v>296</v>
      </c>
      <c r="B297" t="s">
        <v>97</v>
      </c>
      <c r="C297">
        <v>18</v>
      </c>
      <c r="D297" t="s">
        <v>98</v>
      </c>
      <c r="E297" t="s">
        <v>99</v>
      </c>
      <c r="F297" t="s">
        <v>120</v>
      </c>
      <c r="G297" t="s">
        <v>113</v>
      </c>
      <c r="J297" t="s">
        <v>180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1</v>
      </c>
      <c r="X297" t="s">
        <v>123</v>
      </c>
      <c r="Y297">
        <v>0</v>
      </c>
      <c r="Z297">
        <v>1</v>
      </c>
      <c r="AA297">
        <v>0</v>
      </c>
      <c r="AB297">
        <v>1</v>
      </c>
      <c r="AC297">
        <v>0</v>
      </c>
      <c r="AD297">
        <v>0</v>
      </c>
      <c r="AE297">
        <v>0</v>
      </c>
      <c r="AG297" t="s">
        <v>124</v>
      </c>
      <c r="AH297" t="s">
        <v>125</v>
      </c>
      <c r="AI297">
        <v>1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R297" t="s">
        <v>106</v>
      </c>
      <c r="AS297" t="s">
        <v>121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1</v>
      </c>
      <c r="AZ297" t="s">
        <v>406</v>
      </c>
      <c r="BA297" t="s">
        <v>106</v>
      </c>
      <c r="BB297" t="e">
        <f ca="1">- Useful but _xludf.not as good as a regular degree</f>
        <v>#NAME?</v>
      </c>
      <c r="BD297" t="s">
        <v>121</v>
      </c>
      <c r="BE297">
        <v>0</v>
      </c>
      <c r="BF297">
        <v>1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 t="s">
        <v>960</v>
      </c>
      <c r="BN297" t="s">
        <v>106</v>
      </c>
      <c r="BQ297" t="e">
        <f ca="1">- Cannot afford the courses</f>
        <v>#NAME?</v>
      </c>
      <c r="BR297">
        <v>0</v>
      </c>
      <c r="BS297">
        <v>0</v>
      </c>
      <c r="BT297">
        <v>0</v>
      </c>
      <c r="BU297">
        <v>0</v>
      </c>
      <c r="BV297">
        <v>1</v>
      </c>
      <c r="BW297">
        <v>0</v>
      </c>
      <c r="BX297" t="s">
        <v>107</v>
      </c>
      <c r="BY297" t="e">
        <f ca="1">- Useful but _xludf.not as good as going to university</f>
        <v>#NAME?</v>
      </c>
      <c r="BZ297">
        <v>1</v>
      </c>
      <c r="CA297">
        <v>0</v>
      </c>
      <c r="CB297">
        <v>0</v>
      </c>
      <c r="CC297">
        <v>0</v>
      </c>
      <c r="CD297">
        <v>0</v>
      </c>
      <c r="CE297" t="s">
        <v>121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1</v>
      </c>
      <c r="CN297" t="s">
        <v>108</v>
      </c>
      <c r="CO297" t="s">
        <v>109</v>
      </c>
      <c r="CP297" t="s">
        <v>110</v>
      </c>
      <c r="CQ297">
        <v>3175913</v>
      </c>
      <c r="CR297" t="s">
        <v>961</v>
      </c>
      <c r="CS297" t="s">
        <v>962</v>
      </c>
      <c r="CT297">
        <v>296</v>
      </c>
    </row>
    <row r="298" spans="1:98">
      <c r="A298">
        <v>297</v>
      </c>
      <c r="B298" t="s">
        <v>97</v>
      </c>
      <c r="C298">
        <v>18</v>
      </c>
      <c r="D298" t="s">
        <v>98</v>
      </c>
      <c r="E298" t="s">
        <v>99</v>
      </c>
      <c r="F298" t="s">
        <v>136</v>
      </c>
      <c r="G298" t="s">
        <v>113</v>
      </c>
      <c r="J298" t="s">
        <v>103</v>
      </c>
      <c r="K298">
        <v>0</v>
      </c>
      <c r="L298">
        <v>0</v>
      </c>
      <c r="M298">
        <v>0</v>
      </c>
      <c r="N298">
        <v>1</v>
      </c>
      <c r="O298">
        <v>0</v>
      </c>
      <c r="P298">
        <v>0</v>
      </c>
      <c r="Q298">
        <v>0</v>
      </c>
      <c r="R298">
        <v>0</v>
      </c>
      <c r="X298" t="s">
        <v>123</v>
      </c>
      <c r="Y298">
        <v>0</v>
      </c>
      <c r="Z298">
        <v>1</v>
      </c>
      <c r="AA298">
        <v>0</v>
      </c>
      <c r="AB298">
        <v>1</v>
      </c>
      <c r="AC298">
        <v>0</v>
      </c>
      <c r="AD298">
        <v>0</v>
      </c>
      <c r="AE298">
        <v>0</v>
      </c>
      <c r="AG298" t="s">
        <v>124</v>
      </c>
      <c r="AH298" t="s">
        <v>121</v>
      </c>
      <c r="AI298">
        <v>0</v>
      </c>
      <c r="AJ298">
        <v>0</v>
      </c>
      <c r="AK298">
        <v>1</v>
      </c>
      <c r="AL298">
        <v>0</v>
      </c>
      <c r="AM298">
        <v>0</v>
      </c>
      <c r="AN298">
        <v>0</v>
      </c>
      <c r="AO298">
        <v>0</v>
      </c>
      <c r="AP298">
        <v>0</v>
      </c>
      <c r="AQ298" t="s">
        <v>287</v>
      </c>
      <c r="BA298" t="s">
        <v>106</v>
      </c>
      <c r="BB298" t="e">
        <f ca="1">- Useful but _xludf.not as good as a regular degree</f>
        <v>#NAME?</v>
      </c>
      <c r="BD298" t="e">
        <f ca="1">- Project Management / Accountancy</f>
        <v>#NAME?</v>
      </c>
      <c r="BE298">
        <v>0</v>
      </c>
      <c r="BF298">
        <v>0</v>
      </c>
      <c r="BG298">
        <v>1</v>
      </c>
      <c r="BH298">
        <v>0</v>
      </c>
      <c r="BI298">
        <v>0</v>
      </c>
      <c r="BJ298">
        <v>0</v>
      </c>
      <c r="BK298">
        <v>0</v>
      </c>
      <c r="BL298">
        <v>0</v>
      </c>
      <c r="BN298" t="s">
        <v>106</v>
      </c>
      <c r="BQ298" t="e">
        <f ca="1">- Cannot afford the courses</f>
        <v>#NAME?</v>
      </c>
      <c r="BR298">
        <v>0</v>
      </c>
      <c r="BS298">
        <v>0</v>
      </c>
      <c r="BT298">
        <v>0</v>
      </c>
      <c r="BU298">
        <v>0</v>
      </c>
      <c r="BV298">
        <v>1</v>
      </c>
      <c r="BW298">
        <v>0</v>
      </c>
      <c r="BX298" t="s">
        <v>107</v>
      </c>
      <c r="BY298" t="e">
        <f ca="1">- Useful but _xludf.not as good as going to university</f>
        <v>#NAME?</v>
      </c>
      <c r="BZ298">
        <v>1</v>
      </c>
      <c r="CA298">
        <v>0</v>
      </c>
      <c r="CB298">
        <v>0</v>
      </c>
      <c r="CC298">
        <v>0</v>
      </c>
      <c r="CD298">
        <v>0</v>
      </c>
      <c r="CE298" t="e">
        <f ca="1">- Facebook groups/pages</f>
        <v>#NAME?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1</v>
      </c>
      <c r="CL298">
        <v>0</v>
      </c>
      <c r="CN298" t="s">
        <v>108</v>
      </c>
      <c r="CO298" t="s">
        <v>109</v>
      </c>
      <c r="CP298" t="s">
        <v>110</v>
      </c>
      <c r="CQ298">
        <v>3175917</v>
      </c>
      <c r="CR298" t="s">
        <v>963</v>
      </c>
      <c r="CS298" t="s">
        <v>964</v>
      </c>
      <c r="CT298">
        <v>297</v>
      </c>
    </row>
    <row r="299" spans="1:98">
      <c r="A299">
        <v>298</v>
      </c>
      <c r="B299" t="s">
        <v>97</v>
      </c>
      <c r="C299">
        <v>26</v>
      </c>
      <c r="D299" t="s">
        <v>98</v>
      </c>
      <c r="E299" t="s">
        <v>179</v>
      </c>
      <c r="F299" t="s">
        <v>344</v>
      </c>
      <c r="G299" t="s">
        <v>113</v>
      </c>
      <c r="J299" t="s">
        <v>162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1</v>
      </c>
      <c r="R299">
        <v>0</v>
      </c>
      <c r="X299" t="s">
        <v>115</v>
      </c>
      <c r="Y299">
        <v>0</v>
      </c>
      <c r="Z299">
        <v>0</v>
      </c>
      <c r="AA299">
        <v>0</v>
      </c>
      <c r="AB299">
        <v>1</v>
      </c>
      <c r="AC299">
        <v>0</v>
      </c>
      <c r="AD299">
        <v>0</v>
      </c>
      <c r="AE299">
        <v>0</v>
      </c>
      <c r="AG299" t="s">
        <v>124</v>
      </c>
      <c r="AH299" t="s">
        <v>693</v>
      </c>
      <c r="AI299">
        <v>0</v>
      </c>
      <c r="AJ299">
        <v>1</v>
      </c>
      <c r="AK299">
        <v>0</v>
      </c>
      <c r="AL299">
        <v>1</v>
      </c>
      <c r="AM299">
        <v>0</v>
      </c>
      <c r="AN299">
        <v>1</v>
      </c>
      <c r="AO299">
        <v>0</v>
      </c>
      <c r="AP299">
        <v>1</v>
      </c>
      <c r="BA299" t="s">
        <v>106</v>
      </c>
      <c r="BB299" t="e">
        <f ca="1">- Useful but _xludf.not as good as a regular degree</f>
        <v>#NAME?</v>
      </c>
      <c r="BD299" t="e">
        <f ca="1">- I am _xludf.not interested in vocational education</f>
        <v>#NAME?</v>
      </c>
      <c r="BE299">
        <v>1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N299" t="s">
        <v>127</v>
      </c>
      <c r="BO299" t="s">
        <v>388</v>
      </c>
      <c r="BX299" t="s">
        <v>243</v>
      </c>
      <c r="BY299" t="e">
        <f ca="1">- Very Useful, as good as a regular degree</f>
        <v>#NAME?</v>
      </c>
      <c r="BZ299">
        <v>0</v>
      </c>
      <c r="CA299">
        <v>0</v>
      </c>
      <c r="CB299">
        <v>1</v>
      </c>
      <c r="CC299">
        <v>0</v>
      </c>
      <c r="CD299">
        <v>0</v>
      </c>
      <c r="CE299" t="e">
        <f ca="1">- DUBARAH</f>
        <v>#NAME?</v>
      </c>
      <c r="CF299">
        <v>0</v>
      </c>
      <c r="CG299">
        <v>1</v>
      </c>
      <c r="CH299">
        <v>0</v>
      </c>
      <c r="CI299">
        <v>0</v>
      </c>
      <c r="CJ299">
        <v>0</v>
      </c>
      <c r="CK299">
        <v>0</v>
      </c>
      <c r="CL299">
        <v>0</v>
      </c>
      <c r="CN299" t="s">
        <v>108</v>
      </c>
      <c r="CO299" t="s">
        <v>109</v>
      </c>
      <c r="CP299" t="s">
        <v>110</v>
      </c>
      <c r="CQ299">
        <v>3175927</v>
      </c>
      <c r="CR299" t="s">
        <v>965</v>
      </c>
      <c r="CS299" t="s">
        <v>966</v>
      </c>
      <c r="CT299">
        <v>298</v>
      </c>
    </row>
    <row r="300" spans="1:98">
      <c r="A300">
        <v>299</v>
      </c>
      <c r="B300" t="s">
        <v>97</v>
      </c>
      <c r="C300">
        <v>24</v>
      </c>
      <c r="D300" t="s">
        <v>98</v>
      </c>
      <c r="E300" t="s">
        <v>156</v>
      </c>
      <c r="F300" t="s">
        <v>344</v>
      </c>
      <c r="G300" t="s">
        <v>113</v>
      </c>
      <c r="J300" t="s">
        <v>162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1</v>
      </c>
      <c r="R300">
        <v>0</v>
      </c>
      <c r="X300" t="s">
        <v>115</v>
      </c>
      <c r="Y300">
        <v>0</v>
      </c>
      <c r="Z300">
        <v>0</v>
      </c>
      <c r="AA300">
        <v>0</v>
      </c>
      <c r="AB300">
        <v>1</v>
      </c>
      <c r="AC300">
        <v>0</v>
      </c>
      <c r="AD300">
        <v>0</v>
      </c>
      <c r="AE300">
        <v>0</v>
      </c>
      <c r="AG300" t="s">
        <v>124</v>
      </c>
      <c r="AH300" t="s">
        <v>967</v>
      </c>
      <c r="AI300">
        <v>0</v>
      </c>
      <c r="AJ300">
        <v>1</v>
      </c>
      <c r="AK300">
        <v>0</v>
      </c>
      <c r="AL300">
        <v>1</v>
      </c>
      <c r="AM300">
        <v>0</v>
      </c>
      <c r="AN300">
        <v>1</v>
      </c>
      <c r="AO300">
        <v>0</v>
      </c>
      <c r="AP300">
        <v>1</v>
      </c>
      <c r="BA300" t="s">
        <v>106</v>
      </c>
      <c r="BB300" t="e">
        <f ca="1">- Useful but _xludf.not as good as a regular degree</f>
        <v>#NAME?</v>
      </c>
      <c r="BD300" t="e">
        <f ca="1">- I am _xludf.not interested in vocational education</f>
        <v>#NAME?</v>
      </c>
      <c r="BE300">
        <v>1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N300" t="s">
        <v>127</v>
      </c>
      <c r="BO300" t="s">
        <v>388</v>
      </c>
      <c r="BX300" t="s">
        <v>243</v>
      </c>
      <c r="BY300" t="e">
        <f ca="1">- Very Useful, as good as a regular degree</f>
        <v>#NAME?</v>
      </c>
      <c r="BZ300">
        <v>0</v>
      </c>
      <c r="CA300">
        <v>0</v>
      </c>
      <c r="CB300">
        <v>1</v>
      </c>
      <c r="CC300">
        <v>0</v>
      </c>
      <c r="CD300">
        <v>0</v>
      </c>
      <c r="CE300" t="e">
        <f ca="1">- Facebook groups/pages DUBARAH</f>
        <v>#NAME?</v>
      </c>
      <c r="CF300">
        <v>0</v>
      </c>
      <c r="CG300">
        <v>1</v>
      </c>
      <c r="CH300">
        <v>0</v>
      </c>
      <c r="CI300">
        <v>0</v>
      </c>
      <c r="CJ300">
        <v>0</v>
      </c>
      <c r="CK300">
        <v>1</v>
      </c>
      <c r="CL300">
        <v>0</v>
      </c>
      <c r="CN300" t="s">
        <v>108</v>
      </c>
      <c r="CO300" t="s">
        <v>109</v>
      </c>
      <c r="CP300" t="s">
        <v>110</v>
      </c>
      <c r="CQ300">
        <v>3175930</v>
      </c>
      <c r="CR300" t="s">
        <v>968</v>
      </c>
      <c r="CS300" t="s">
        <v>969</v>
      </c>
      <c r="CT300">
        <v>299</v>
      </c>
    </row>
    <row r="301" spans="1:98">
      <c r="A301">
        <v>300</v>
      </c>
      <c r="B301" t="s">
        <v>97</v>
      </c>
      <c r="C301">
        <v>24</v>
      </c>
      <c r="D301" t="s">
        <v>98</v>
      </c>
      <c r="E301" t="s">
        <v>142</v>
      </c>
      <c r="F301" t="s">
        <v>364</v>
      </c>
      <c r="G301" t="s">
        <v>101</v>
      </c>
      <c r="H301" t="s">
        <v>386</v>
      </c>
      <c r="I301" t="s">
        <v>970</v>
      </c>
      <c r="U301" t="s">
        <v>162</v>
      </c>
      <c r="AG301" t="s">
        <v>116</v>
      </c>
      <c r="AH301" t="s">
        <v>597</v>
      </c>
      <c r="AI301">
        <v>0</v>
      </c>
      <c r="AJ301">
        <v>1</v>
      </c>
      <c r="AK301">
        <v>0</v>
      </c>
      <c r="AL301">
        <v>1</v>
      </c>
      <c r="AM301">
        <v>0</v>
      </c>
      <c r="AN301">
        <v>1</v>
      </c>
      <c r="AO301">
        <v>0</v>
      </c>
      <c r="AP301">
        <v>0</v>
      </c>
      <c r="BA301" t="s">
        <v>106</v>
      </c>
      <c r="BB301" t="e">
        <f ca="1">- Useful but _xludf.not as good as a regular degree</f>
        <v>#NAME?</v>
      </c>
      <c r="BD301" t="e">
        <f ca="1">- I am _xludf.not interested in vocational education</f>
        <v>#NAME?</v>
      </c>
      <c r="BE301">
        <v>1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N301" t="s">
        <v>127</v>
      </c>
      <c r="BO301" t="s">
        <v>121</v>
      </c>
      <c r="BP301" t="s">
        <v>350</v>
      </c>
      <c r="BX301" t="s">
        <v>459</v>
      </c>
      <c r="BY301" t="e">
        <f ca="1">- Useful but _xludf.not as good as going to university</f>
        <v>#NAME?</v>
      </c>
      <c r="BZ301">
        <v>1</v>
      </c>
      <c r="CA301">
        <v>0</v>
      </c>
      <c r="CB301">
        <v>0</v>
      </c>
      <c r="CC301">
        <v>0</v>
      </c>
      <c r="CD301">
        <v>0</v>
      </c>
      <c r="CE301" t="e">
        <f ca="1">- Facebook groups/pages DUBARAH</f>
        <v>#NAME?</v>
      </c>
      <c r="CF301">
        <v>0</v>
      </c>
      <c r="CG301">
        <v>1</v>
      </c>
      <c r="CH301">
        <v>0</v>
      </c>
      <c r="CI301">
        <v>0</v>
      </c>
      <c r="CJ301">
        <v>0</v>
      </c>
      <c r="CK301">
        <v>1</v>
      </c>
      <c r="CL301">
        <v>0</v>
      </c>
      <c r="CN301" t="s">
        <v>108</v>
      </c>
      <c r="CO301" t="s">
        <v>109</v>
      </c>
      <c r="CP301" t="s">
        <v>110</v>
      </c>
      <c r="CQ301">
        <v>3175945</v>
      </c>
      <c r="CR301" t="s">
        <v>971</v>
      </c>
      <c r="CS301" t="s">
        <v>972</v>
      </c>
      <c r="CT301">
        <v>300</v>
      </c>
    </row>
    <row r="302" spans="1:98">
      <c r="A302">
        <v>301</v>
      </c>
      <c r="B302" t="s">
        <v>97</v>
      </c>
      <c r="C302">
        <v>25</v>
      </c>
      <c r="D302" t="s">
        <v>98</v>
      </c>
      <c r="E302" t="s">
        <v>142</v>
      </c>
      <c r="F302" t="s">
        <v>364</v>
      </c>
      <c r="G302" t="s">
        <v>101</v>
      </c>
      <c r="H302" t="s">
        <v>102</v>
      </c>
      <c r="U302" t="s">
        <v>121</v>
      </c>
      <c r="W302" t="s">
        <v>973</v>
      </c>
      <c r="AG302" t="s">
        <v>104</v>
      </c>
      <c r="AH302" t="s">
        <v>693</v>
      </c>
      <c r="AI302">
        <v>0</v>
      </c>
      <c r="AJ302">
        <v>1</v>
      </c>
      <c r="AK302">
        <v>0</v>
      </c>
      <c r="AL302">
        <v>1</v>
      </c>
      <c r="AM302">
        <v>0</v>
      </c>
      <c r="AN302">
        <v>1</v>
      </c>
      <c r="AO302">
        <v>0</v>
      </c>
      <c r="AP302">
        <v>1</v>
      </c>
      <c r="BA302" t="s">
        <v>106</v>
      </c>
      <c r="BB302" t="e">
        <f ca="1">- Useful but _xludf.not as good as a regular degree</f>
        <v>#NAME?</v>
      </c>
      <c r="BD302" t="e">
        <f ca="1">- I am _xludf.not interested in vocational education</f>
        <v>#NAME?</v>
      </c>
      <c r="BE302">
        <v>1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N302" t="s">
        <v>106</v>
      </c>
      <c r="BQ302" t="e">
        <f ca="1">- _xludf.not available in subjects I want to study</f>
        <v>#NAME?</v>
      </c>
      <c r="BR302">
        <v>1</v>
      </c>
      <c r="BS302">
        <v>0</v>
      </c>
      <c r="BT302">
        <v>0</v>
      </c>
      <c r="BU302">
        <v>0</v>
      </c>
      <c r="BV302">
        <v>0</v>
      </c>
      <c r="BW302">
        <v>0</v>
      </c>
      <c r="BX302" t="s">
        <v>243</v>
      </c>
      <c r="BY302" t="e">
        <f ca="1">- Useful but _xludf.not as good as going to university</f>
        <v>#NAME?</v>
      </c>
      <c r="BZ302">
        <v>1</v>
      </c>
      <c r="CA302">
        <v>0</v>
      </c>
      <c r="CB302">
        <v>0</v>
      </c>
      <c r="CC302">
        <v>0</v>
      </c>
      <c r="CD302">
        <v>0</v>
      </c>
      <c r="CE302" t="e">
        <f ca="1">- Facebook groups/pages DUBARAH</f>
        <v>#NAME?</v>
      </c>
      <c r="CF302">
        <v>0</v>
      </c>
      <c r="CG302">
        <v>1</v>
      </c>
      <c r="CH302">
        <v>0</v>
      </c>
      <c r="CI302">
        <v>0</v>
      </c>
      <c r="CJ302">
        <v>0</v>
      </c>
      <c r="CK302">
        <v>1</v>
      </c>
      <c r="CL302">
        <v>0</v>
      </c>
      <c r="CN302" t="s">
        <v>108</v>
      </c>
      <c r="CO302" t="s">
        <v>109</v>
      </c>
      <c r="CP302" t="s">
        <v>110</v>
      </c>
      <c r="CQ302">
        <v>3175950</v>
      </c>
      <c r="CR302" t="s">
        <v>974</v>
      </c>
      <c r="CS302" t="s">
        <v>975</v>
      </c>
      <c r="CT302">
        <v>301</v>
      </c>
    </row>
    <row r="303" spans="1:98">
      <c r="A303">
        <v>302</v>
      </c>
      <c r="B303" t="s">
        <v>97</v>
      </c>
      <c r="C303">
        <v>17</v>
      </c>
      <c r="D303" t="s">
        <v>98</v>
      </c>
      <c r="E303" t="s">
        <v>227</v>
      </c>
      <c r="F303" t="s">
        <v>136</v>
      </c>
      <c r="G303" t="s">
        <v>113</v>
      </c>
      <c r="J303" t="s">
        <v>162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1</v>
      </c>
      <c r="R303">
        <v>0</v>
      </c>
      <c r="X303" t="s">
        <v>123</v>
      </c>
      <c r="Y303">
        <v>0</v>
      </c>
      <c r="Z303">
        <v>1</v>
      </c>
      <c r="AA303">
        <v>0</v>
      </c>
      <c r="AB303">
        <v>1</v>
      </c>
      <c r="AC303">
        <v>0</v>
      </c>
      <c r="AD303">
        <v>0</v>
      </c>
      <c r="AE303">
        <v>0</v>
      </c>
      <c r="AG303" t="s">
        <v>124</v>
      </c>
      <c r="AH303" t="s">
        <v>121</v>
      </c>
      <c r="AI303">
        <v>0</v>
      </c>
      <c r="AJ303">
        <v>0</v>
      </c>
      <c r="AK303">
        <v>1</v>
      </c>
      <c r="AL303">
        <v>0</v>
      </c>
      <c r="AM303">
        <v>0</v>
      </c>
      <c r="AN303">
        <v>0</v>
      </c>
      <c r="AO303">
        <v>0</v>
      </c>
      <c r="AP303">
        <v>0</v>
      </c>
      <c r="AQ303" t="s">
        <v>287</v>
      </c>
      <c r="BA303" t="s">
        <v>106</v>
      </c>
      <c r="BB303" t="e">
        <f ca="1">- Useful but _xludf.not as good as a regular degree</f>
        <v>#NAME?</v>
      </c>
      <c r="BD303" t="e">
        <f ca="1">- Project Management / Accountancy</f>
        <v>#NAME?</v>
      </c>
      <c r="BE303">
        <v>0</v>
      </c>
      <c r="BF303">
        <v>0</v>
      </c>
      <c r="BG303">
        <v>1</v>
      </c>
      <c r="BH303">
        <v>0</v>
      </c>
      <c r="BI303">
        <v>0</v>
      </c>
      <c r="BJ303">
        <v>0</v>
      </c>
      <c r="BK303">
        <v>0</v>
      </c>
      <c r="BL303">
        <v>0</v>
      </c>
      <c r="BN303" t="s">
        <v>106</v>
      </c>
      <c r="BQ303" t="e">
        <f ca="1">- Cannot afford the courses</f>
        <v>#NAME?</v>
      </c>
      <c r="BR303">
        <v>0</v>
      </c>
      <c r="BS303">
        <v>0</v>
      </c>
      <c r="BT303">
        <v>0</v>
      </c>
      <c r="BU303">
        <v>0</v>
      </c>
      <c r="BV303">
        <v>1</v>
      </c>
      <c r="BW303">
        <v>0</v>
      </c>
      <c r="BX303" t="s">
        <v>243</v>
      </c>
      <c r="BY303" t="e">
        <f ca="1">- Useful but _xludf.not as good as going to university</f>
        <v>#NAME?</v>
      </c>
      <c r="BZ303">
        <v>1</v>
      </c>
      <c r="CA303">
        <v>0</v>
      </c>
      <c r="CB303">
        <v>0</v>
      </c>
      <c r="CC303">
        <v>0</v>
      </c>
      <c r="CD303">
        <v>0</v>
      </c>
      <c r="CE303" t="e">
        <f ca="1">- Facebook groups/pages</f>
        <v>#NAME?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1</v>
      </c>
      <c r="CL303">
        <v>0</v>
      </c>
      <c r="CN303" t="s">
        <v>108</v>
      </c>
      <c r="CO303" t="s">
        <v>109</v>
      </c>
      <c r="CP303" t="s">
        <v>110</v>
      </c>
      <c r="CQ303">
        <v>3175962</v>
      </c>
      <c r="CR303" t="s">
        <v>976</v>
      </c>
      <c r="CS303" t="s">
        <v>977</v>
      </c>
      <c r="CT303">
        <v>302</v>
      </c>
    </row>
    <row r="304" spans="1:98">
      <c r="A304">
        <v>303</v>
      </c>
      <c r="B304" t="s">
        <v>97</v>
      </c>
      <c r="C304">
        <v>22</v>
      </c>
      <c r="D304" t="s">
        <v>98</v>
      </c>
      <c r="E304" t="s">
        <v>142</v>
      </c>
      <c r="F304" t="s">
        <v>136</v>
      </c>
      <c r="G304" t="s">
        <v>113</v>
      </c>
      <c r="J304" t="s">
        <v>121</v>
      </c>
      <c r="K304">
        <v>1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T304" t="s">
        <v>462</v>
      </c>
      <c r="X304" t="s">
        <v>368</v>
      </c>
      <c r="Y304">
        <v>0</v>
      </c>
      <c r="Z304">
        <v>1</v>
      </c>
      <c r="AA304">
        <v>0</v>
      </c>
      <c r="AB304">
        <v>0</v>
      </c>
      <c r="AC304">
        <v>0</v>
      </c>
      <c r="AD304">
        <v>0</v>
      </c>
      <c r="AE304">
        <v>0</v>
      </c>
      <c r="AG304" t="s">
        <v>124</v>
      </c>
      <c r="AH304" t="s">
        <v>121</v>
      </c>
      <c r="AI304">
        <v>0</v>
      </c>
      <c r="AJ304">
        <v>0</v>
      </c>
      <c r="AK304">
        <v>1</v>
      </c>
      <c r="AL304">
        <v>0</v>
      </c>
      <c r="AM304">
        <v>0</v>
      </c>
      <c r="AN304">
        <v>0</v>
      </c>
      <c r="AO304">
        <v>0</v>
      </c>
      <c r="AP304">
        <v>0</v>
      </c>
      <c r="AQ304" t="s">
        <v>287</v>
      </c>
      <c r="BA304" t="s">
        <v>106</v>
      </c>
      <c r="BB304" t="e">
        <f ca="1">- Useful but _xludf.not as good as a regular degree</f>
        <v>#NAME?</v>
      </c>
      <c r="BD304" t="e">
        <f ca="1">- Tourism / Restaurant _xludf.and hotel Management</f>
        <v>#NAME?</v>
      </c>
      <c r="BE304">
        <v>0</v>
      </c>
      <c r="BF304">
        <v>0</v>
      </c>
      <c r="BG304">
        <v>0</v>
      </c>
      <c r="BH304">
        <v>1</v>
      </c>
      <c r="BI304">
        <v>0</v>
      </c>
      <c r="BJ304">
        <v>0</v>
      </c>
      <c r="BK304">
        <v>0</v>
      </c>
      <c r="BL304">
        <v>0</v>
      </c>
      <c r="BN304" t="s">
        <v>106</v>
      </c>
      <c r="BQ304" t="e">
        <f ca="1">- Cannot afford the courses</f>
        <v>#NAME?</v>
      </c>
      <c r="BR304">
        <v>0</v>
      </c>
      <c r="BS304">
        <v>0</v>
      </c>
      <c r="BT304">
        <v>0</v>
      </c>
      <c r="BU304">
        <v>0</v>
      </c>
      <c r="BV304">
        <v>1</v>
      </c>
      <c r="BW304">
        <v>0</v>
      </c>
      <c r="BX304" t="s">
        <v>243</v>
      </c>
      <c r="BY304" t="e">
        <f ca="1">- Useful but _xludf.not as good as going to university</f>
        <v>#NAME?</v>
      </c>
      <c r="BZ304">
        <v>1</v>
      </c>
      <c r="CA304">
        <v>0</v>
      </c>
      <c r="CB304">
        <v>0</v>
      </c>
      <c r="CC304">
        <v>0</v>
      </c>
      <c r="CD304">
        <v>0</v>
      </c>
      <c r="CE304" t="e">
        <f ca="1">- Friends</f>
        <v>#NAME?</v>
      </c>
      <c r="CF304">
        <v>1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N304" t="s">
        <v>108</v>
      </c>
      <c r="CO304" t="s">
        <v>109</v>
      </c>
      <c r="CP304" t="s">
        <v>110</v>
      </c>
      <c r="CQ304">
        <v>3175983</v>
      </c>
      <c r="CR304" t="s">
        <v>978</v>
      </c>
      <c r="CS304" t="s">
        <v>979</v>
      </c>
      <c r="CT304">
        <v>303</v>
      </c>
    </row>
    <row r="305" spans="1:98">
      <c r="A305">
        <v>304</v>
      </c>
      <c r="B305" t="s">
        <v>97</v>
      </c>
      <c r="C305">
        <v>25</v>
      </c>
      <c r="D305" t="s">
        <v>98</v>
      </c>
      <c r="E305" t="s">
        <v>142</v>
      </c>
      <c r="F305" t="s">
        <v>344</v>
      </c>
      <c r="G305" t="s">
        <v>113</v>
      </c>
      <c r="J305" t="s">
        <v>162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1</v>
      </c>
      <c r="R305">
        <v>0</v>
      </c>
      <c r="X305" t="s">
        <v>242</v>
      </c>
      <c r="Y305">
        <v>0</v>
      </c>
      <c r="Z305">
        <v>0</v>
      </c>
      <c r="AA305">
        <v>0</v>
      </c>
      <c r="AB305">
        <v>0</v>
      </c>
      <c r="AC305">
        <v>1</v>
      </c>
      <c r="AD305">
        <v>0</v>
      </c>
      <c r="AE305">
        <v>0</v>
      </c>
      <c r="AG305" t="s">
        <v>116</v>
      </c>
      <c r="AH305" t="s">
        <v>601</v>
      </c>
      <c r="AI305">
        <v>0</v>
      </c>
      <c r="AJ305">
        <v>1</v>
      </c>
      <c r="AK305">
        <v>0</v>
      </c>
      <c r="AL305">
        <v>1</v>
      </c>
      <c r="AM305">
        <v>0</v>
      </c>
      <c r="AN305">
        <v>1</v>
      </c>
      <c r="AO305">
        <v>0</v>
      </c>
      <c r="AP305">
        <v>0</v>
      </c>
      <c r="BA305" t="s">
        <v>106</v>
      </c>
      <c r="BB305" t="e">
        <f ca="1">- Useful but _xludf.not as good as a regular degree</f>
        <v>#NAME?</v>
      </c>
      <c r="BD305" t="e">
        <f ca="1">- Tourism / Restaurant _xludf.and hotel Management</f>
        <v>#NAME?</v>
      </c>
      <c r="BE305">
        <v>0</v>
      </c>
      <c r="BF305">
        <v>0</v>
      </c>
      <c r="BG305">
        <v>0</v>
      </c>
      <c r="BH305">
        <v>1</v>
      </c>
      <c r="BI305">
        <v>0</v>
      </c>
      <c r="BJ305">
        <v>0</v>
      </c>
      <c r="BK305">
        <v>0</v>
      </c>
      <c r="BL305">
        <v>0</v>
      </c>
      <c r="BN305" t="s">
        <v>106</v>
      </c>
      <c r="BQ305" t="e">
        <f ca="1">- Cannot afford the courses</f>
        <v>#NAME?</v>
      </c>
      <c r="BR305">
        <v>0</v>
      </c>
      <c r="BS305">
        <v>0</v>
      </c>
      <c r="BT305">
        <v>0</v>
      </c>
      <c r="BU305">
        <v>0</v>
      </c>
      <c r="BV305">
        <v>1</v>
      </c>
      <c r="BW305">
        <v>0</v>
      </c>
      <c r="BX305" t="s">
        <v>310</v>
      </c>
      <c r="BY305" t="e">
        <f ca="1">- Useful but _xludf.not as good as going to university</f>
        <v>#NAME?</v>
      </c>
      <c r="BZ305">
        <v>1</v>
      </c>
      <c r="CA305">
        <v>0</v>
      </c>
      <c r="CB305">
        <v>0</v>
      </c>
      <c r="CC305">
        <v>0</v>
      </c>
      <c r="CD305">
        <v>0</v>
      </c>
      <c r="CE305" t="e">
        <f ca="1">- Friends</f>
        <v>#NAME?</v>
      </c>
      <c r="CF305">
        <v>1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N305" t="s">
        <v>108</v>
      </c>
      <c r="CO305" t="s">
        <v>109</v>
      </c>
      <c r="CP305" t="s">
        <v>110</v>
      </c>
      <c r="CQ305">
        <v>3176000</v>
      </c>
      <c r="CR305" t="s">
        <v>980</v>
      </c>
      <c r="CS305" t="s">
        <v>981</v>
      </c>
      <c r="CT305">
        <v>304</v>
      </c>
    </row>
    <row r="306" spans="1:98">
      <c r="A306">
        <v>305</v>
      </c>
      <c r="B306" t="s">
        <v>97</v>
      </c>
      <c r="C306">
        <v>24</v>
      </c>
      <c r="D306" t="s">
        <v>98</v>
      </c>
      <c r="E306" t="s">
        <v>142</v>
      </c>
      <c r="F306" t="s">
        <v>100</v>
      </c>
      <c r="G306" t="s">
        <v>113</v>
      </c>
      <c r="J306" t="s">
        <v>162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1</v>
      </c>
      <c r="R306">
        <v>0</v>
      </c>
      <c r="X306" t="s">
        <v>115</v>
      </c>
      <c r="Y306">
        <v>0</v>
      </c>
      <c r="Z306">
        <v>0</v>
      </c>
      <c r="AA306">
        <v>0</v>
      </c>
      <c r="AB306">
        <v>1</v>
      </c>
      <c r="AC306">
        <v>0</v>
      </c>
      <c r="AD306">
        <v>0</v>
      </c>
      <c r="AE306">
        <v>0</v>
      </c>
      <c r="AG306" t="s">
        <v>124</v>
      </c>
      <c r="AH306" t="s">
        <v>105</v>
      </c>
      <c r="AI306">
        <v>0</v>
      </c>
      <c r="AJ306">
        <v>1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BA306" t="s">
        <v>106</v>
      </c>
      <c r="BB306" t="e">
        <f ca="1">- Useful but _xludf.not as good as a regular degree</f>
        <v>#NAME?</v>
      </c>
      <c r="BD306" t="e">
        <f ca="1">- Mechanics _xludf.and machinery- Project Management / Accountancy</f>
        <v>#NAME?</v>
      </c>
      <c r="BE306">
        <v>0</v>
      </c>
      <c r="BF306">
        <v>0</v>
      </c>
      <c r="BG306">
        <v>1</v>
      </c>
      <c r="BH306">
        <v>0</v>
      </c>
      <c r="BI306">
        <v>0</v>
      </c>
      <c r="BJ306">
        <v>0</v>
      </c>
      <c r="BK306">
        <v>1</v>
      </c>
      <c r="BL306">
        <v>0</v>
      </c>
      <c r="BN306" t="s">
        <v>127</v>
      </c>
      <c r="BO306" t="s">
        <v>388</v>
      </c>
      <c r="BX306" t="s">
        <v>243</v>
      </c>
      <c r="BY306" t="s">
        <v>139</v>
      </c>
      <c r="BZ306">
        <v>1</v>
      </c>
      <c r="CA306">
        <v>0</v>
      </c>
      <c r="CB306">
        <v>0</v>
      </c>
      <c r="CC306">
        <v>0</v>
      </c>
      <c r="CD306">
        <v>1</v>
      </c>
      <c r="CE306" t="e">
        <f ca="1">- Facebook groups/pages  - Friends</f>
        <v>#NAME?</v>
      </c>
      <c r="CF306">
        <v>1</v>
      </c>
      <c r="CG306">
        <v>0</v>
      </c>
      <c r="CH306">
        <v>0</v>
      </c>
      <c r="CI306">
        <v>0</v>
      </c>
      <c r="CJ306">
        <v>0</v>
      </c>
      <c r="CK306">
        <v>1</v>
      </c>
      <c r="CL306">
        <v>0</v>
      </c>
      <c r="CN306" t="s">
        <v>108</v>
      </c>
      <c r="CO306" t="s">
        <v>109</v>
      </c>
      <c r="CP306" t="s">
        <v>110</v>
      </c>
      <c r="CQ306">
        <v>3176003</v>
      </c>
      <c r="CR306" t="s">
        <v>982</v>
      </c>
      <c r="CS306" t="s">
        <v>983</v>
      </c>
      <c r="CT306">
        <v>305</v>
      </c>
    </row>
    <row r="307" spans="1:98">
      <c r="A307">
        <v>306</v>
      </c>
      <c r="B307" t="s">
        <v>97</v>
      </c>
      <c r="C307">
        <v>24</v>
      </c>
      <c r="D307" t="s">
        <v>98</v>
      </c>
      <c r="E307" t="s">
        <v>142</v>
      </c>
      <c r="F307" t="s">
        <v>644</v>
      </c>
      <c r="G307" t="s">
        <v>113</v>
      </c>
      <c r="J307" t="s">
        <v>162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1</v>
      </c>
      <c r="R307">
        <v>0</v>
      </c>
      <c r="X307" t="s">
        <v>115</v>
      </c>
      <c r="Y307">
        <v>0</v>
      </c>
      <c r="Z307">
        <v>0</v>
      </c>
      <c r="AA307">
        <v>0</v>
      </c>
      <c r="AB307">
        <v>1</v>
      </c>
      <c r="AC307">
        <v>0</v>
      </c>
      <c r="AD307">
        <v>0</v>
      </c>
      <c r="AE307">
        <v>0</v>
      </c>
      <c r="AG307" t="s">
        <v>124</v>
      </c>
      <c r="AH307" t="s">
        <v>105</v>
      </c>
      <c r="AI307">
        <v>0</v>
      </c>
      <c r="AJ307">
        <v>1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BA307" t="s">
        <v>106</v>
      </c>
      <c r="BB307" t="e">
        <f ca="1">- Useful but _xludf.not as good as a regular degree</f>
        <v>#NAME?</v>
      </c>
      <c r="BD307" t="e">
        <f ca="1">- Construction (builder, carpenter, electrician, blacksmith)</f>
        <v>#NAME?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1</v>
      </c>
      <c r="BK307">
        <v>0</v>
      </c>
      <c r="BL307">
        <v>0</v>
      </c>
      <c r="BN307" t="s">
        <v>127</v>
      </c>
      <c r="BO307" t="s">
        <v>388</v>
      </c>
      <c r="BX307" t="s">
        <v>243</v>
      </c>
      <c r="BY307" t="s">
        <v>139</v>
      </c>
      <c r="BZ307">
        <v>1</v>
      </c>
      <c r="CA307">
        <v>0</v>
      </c>
      <c r="CB307">
        <v>0</v>
      </c>
      <c r="CC307">
        <v>0</v>
      </c>
      <c r="CD307">
        <v>1</v>
      </c>
      <c r="CE307" t="e">
        <f ca="1">- Facebook groups/pages  - Friends</f>
        <v>#NAME?</v>
      </c>
      <c r="CF307">
        <v>1</v>
      </c>
      <c r="CG307">
        <v>0</v>
      </c>
      <c r="CH307">
        <v>0</v>
      </c>
      <c r="CI307">
        <v>0</v>
      </c>
      <c r="CJ307">
        <v>0</v>
      </c>
      <c r="CK307">
        <v>1</v>
      </c>
      <c r="CL307">
        <v>0</v>
      </c>
      <c r="CN307" t="s">
        <v>108</v>
      </c>
      <c r="CO307" t="s">
        <v>109</v>
      </c>
      <c r="CP307" t="s">
        <v>110</v>
      </c>
      <c r="CQ307">
        <v>3176004</v>
      </c>
      <c r="CR307" t="s">
        <v>984</v>
      </c>
      <c r="CS307" t="s">
        <v>985</v>
      </c>
      <c r="CT307">
        <v>306</v>
      </c>
    </row>
    <row r="308" spans="1:98">
      <c r="A308">
        <v>307</v>
      </c>
      <c r="B308" t="s">
        <v>97</v>
      </c>
      <c r="C308">
        <v>27</v>
      </c>
      <c r="D308" t="s">
        <v>98</v>
      </c>
      <c r="E308" t="s">
        <v>99</v>
      </c>
      <c r="F308" t="s">
        <v>364</v>
      </c>
      <c r="G308" t="s">
        <v>101</v>
      </c>
      <c r="H308" t="s">
        <v>102</v>
      </c>
      <c r="U308" t="s">
        <v>121</v>
      </c>
      <c r="W308" t="s">
        <v>457</v>
      </c>
      <c r="AG308" t="s">
        <v>104</v>
      </c>
      <c r="AH308" t="s">
        <v>986</v>
      </c>
      <c r="AI308">
        <v>0</v>
      </c>
      <c r="AJ308">
        <v>1</v>
      </c>
      <c r="AK308">
        <v>0</v>
      </c>
      <c r="AL308">
        <v>1</v>
      </c>
      <c r="AM308">
        <v>0</v>
      </c>
      <c r="AN308">
        <v>1</v>
      </c>
      <c r="AO308">
        <v>1</v>
      </c>
      <c r="AP308">
        <v>0</v>
      </c>
      <c r="BA308" t="s">
        <v>106</v>
      </c>
      <c r="BB308" t="e">
        <f ca="1">- Useful but _xludf.not as good as a regular degree</f>
        <v>#NAME?</v>
      </c>
      <c r="BD308" t="e">
        <f ca="1">- Project Management / Accountancy</f>
        <v>#NAME?</v>
      </c>
      <c r="BE308">
        <v>0</v>
      </c>
      <c r="BF308">
        <v>0</v>
      </c>
      <c r="BG308">
        <v>1</v>
      </c>
      <c r="BH308">
        <v>0</v>
      </c>
      <c r="BI308">
        <v>0</v>
      </c>
      <c r="BJ308">
        <v>0</v>
      </c>
      <c r="BK308">
        <v>0</v>
      </c>
      <c r="BL308">
        <v>0</v>
      </c>
      <c r="BN308" t="s">
        <v>106</v>
      </c>
      <c r="BQ308" t="e">
        <f ca="1">- No internet connection / computer - Cannot afford the courses</f>
        <v>#NAME?</v>
      </c>
      <c r="BR308">
        <v>0</v>
      </c>
      <c r="BS308">
        <v>0</v>
      </c>
      <c r="BT308">
        <v>1</v>
      </c>
      <c r="BU308">
        <v>0</v>
      </c>
      <c r="BV308">
        <v>1</v>
      </c>
      <c r="BW308">
        <v>0</v>
      </c>
      <c r="BX308" t="s">
        <v>243</v>
      </c>
      <c r="BY308" t="s">
        <v>139</v>
      </c>
      <c r="BZ308">
        <v>1</v>
      </c>
      <c r="CA308">
        <v>0</v>
      </c>
      <c r="CB308">
        <v>0</v>
      </c>
      <c r="CC308">
        <v>0</v>
      </c>
      <c r="CD308">
        <v>1</v>
      </c>
      <c r="CE308" t="e">
        <f ca="1">- Facebook groups/pages    Other</f>
        <v>#NAME?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1</v>
      </c>
      <c r="CL308">
        <v>1</v>
      </c>
      <c r="CM308" t="s">
        <v>987</v>
      </c>
      <c r="CN308" t="s">
        <v>108</v>
      </c>
      <c r="CO308" t="s">
        <v>109</v>
      </c>
      <c r="CP308" t="s">
        <v>110</v>
      </c>
      <c r="CQ308">
        <v>3176016</v>
      </c>
      <c r="CR308" t="s">
        <v>988</v>
      </c>
      <c r="CS308" t="s">
        <v>989</v>
      </c>
      <c r="CT308">
        <v>307</v>
      </c>
    </row>
    <row r="309" spans="1:98">
      <c r="A309">
        <v>308</v>
      </c>
      <c r="B309" t="s">
        <v>97</v>
      </c>
      <c r="C309">
        <v>21</v>
      </c>
      <c r="D309" t="s">
        <v>148</v>
      </c>
      <c r="E309" t="s">
        <v>166</v>
      </c>
      <c r="F309" t="s">
        <v>149</v>
      </c>
      <c r="G309" t="s">
        <v>113</v>
      </c>
      <c r="J309" t="s">
        <v>114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1</v>
      </c>
      <c r="Q309">
        <v>0</v>
      </c>
      <c r="R309">
        <v>0</v>
      </c>
      <c r="X309" t="s">
        <v>183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1</v>
      </c>
      <c r="AF309" t="s">
        <v>990</v>
      </c>
      <c r="AG309" t="s">
        <v>124</v>
      </c>
      <c r="AH309" t="s">
        <v>441</v>
      </c>
      <c r="AI309">
        <v>0</v>
      </c>
      <c r="AJ309">
        <v>1</v>
      </c>
      <c r="AK309">
        <v>0</v>
      </c>
      <c r="AL309">
        <v>0</v>
      </c>
      <c r="AM309">
        <v>1</v>
      </c>
      <c r="AN309">
        <v>0</v>
      </c>
      <c r="AO309">
        <v>0</v>
      </c>
      <c r="AP309">
        <v>1</v>
      </c>
      <c r="BA309" t="s">
        <v>106</v>
      </c>
      <c r="BB309" t="e">
        <f ca="1">- Very Useful _xludf.and provides a job opportunity _xludf.right away.</f>
        <v>#NAME?</v>
      </c>
      <c r="BD309" t="e">
        <f ca="1">- I am _xludf.not interested in vocational education</f>
        <v>#NAME?</v>
      </c>
      <c r="BE309">
        <v>1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N309" t="s">
        <v>106</v>
      </c>
      <c r="BQ309" t="e">
        <f ca="1">- Donâ€™t know how to _xludf.find/enroll in a suitable program</f>
        <v>#NAME?</v>
      </c>
      <c r="BR309">
        <v>0</v>
      </c>
      <c r="BS309">
        <v>0</v>
      </c>
      <c r="BT309">
        <v>0</v>
      </c>
      <c r="BU309">
        <v>1</v>
      </c>
      <c r="BV309">
        <v>0</v>
      </c>
      <c r="BW309">
        <v>0</v>
      </c>
      <c r="BX309" t="s">
        <v>243</v>
      </c>
      <c r="BY309" t="e">
        <f ca="1">- Useful but _xludf.not as good as going to university</f>
        <v>#NAME?</v>
      </c>
      <c r="BZ309">
        <v>1</v>
      </c>
      <c r="CA309">
        <v>0</v>
      </c>
      <c r="CB309">
        <v>0</v>
      </c>
      <c r="CC309">
        <v>0</v>
      </c>
      <c r="CD309">
        <v>0</v>
      </c>
      <c r="CE309" t="e">
        <f ca="1">- Facebook groups/pages</f>
        <v>#NAME?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1</v>
      </c>
      <c r="CL309">
        <v>0</v>
      </c>
      <c r="CN309" t="s">
        <v>108</v>
      </c>
      <c r="CO309" t="s">
        <v>109</v>
      </c>
      <c r="CP309" t="s">
        <v>110</v>
      </c>
      <c r="CQ309">
        <v>3176314</v>
      </c>
      <c r="CR309" t="s">
        <v>991</v>
      </c>
      <c r="CS309" t="s">
        <v>992</v>
      </c>
      <c r="CT309">
        <v>308</v>
      </c>
    </row>
    <row r="310" spans="1:98">
      <c r="A310">
        <v>309</v>
      </c>
      <c r="B310" t="s">
        <v>97</v>
      </c>
      <c r="C310">
        <v>26</v>
      </c>
      <c r="D310" t="s">
        <v>98</v>
      </c>
      <c r="E310" t="s">
        <v>156</v>
      </c>
      <c r="F310" t="s">
        <v>136</v>
      </c>
      <c r="G310" t="s">
        <v>113</v>
      </c>
      <c r="J310" t="s">
        <v>121</v>
      </c>
      <c r="K310">
        <v>1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T310" t="s">
        <v>589</v>
      </c>
      <c r="X310" t="s">
        <v>368</v>
      </c>
      <c r="Y310">
        <v>0</v>
      </c>
      <c r="Z310">
        <v>1</v>
      </c>
      <c r="AA310">
        <v>0</v>
      </c>
      <c r="AB310">
        <v>0</v>
      </c>
      <c r="AC310">
        <v>0</v>
      </c>
      <c r="AD310">
        <v>0</v>
      </c>
      <c r="AE310">
        <v>0</v>
      </c>
      <c r="AG310" t="s">
        <v>124</v>
      </c>
      <c r="AH310" t="s">
        <v>121</v>
      </c>
      <c r="AI310">
        <v>0</v>
      </c>
      <c r="AJ310">
        <v>0</v>
      </c>
      <c r="AK310">
        <v>1</v>
      </c>
      <c r="AL310">
        <v>0</v>
      </c>
      <c r="AM310">
        <v>0</v>
      </c>
      <c r="AN310">
        <v>0</v>
      </c>
      <c r="AO310">
        <v>0</v>
      </c>
      <c r="AP310">
        <v>0</v>
      </c>
      <c r="AQ310" t="s">
        <v>287</v>
      </c>
      <c r="BA310" t="s">
        <v>106</v>
      </c>
      <c r="BB310" t="e">
        <f ca="1">- Very Useful _xludf.and provides a job opportunity _xludf.right away.</f>
        <v>#NAME?</v>
      </c>
      <c r="BD310" t="e">
        <f ca="1">- I am _xludf.not interested in vocational education</f>
        <v>#NAME?</v>
      </c>
      <c r="BE310">
        <v>1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N310" t="s">
        <v>106</v>
      </c>
      <c r="BQ310" t="e">
        <f ca="1">- No internet connection / computer - Cannot afford the courses</f>
        <v>#NAME?</v>
      </c>
      <c r="BR310">
        <v>0</v>
      </c>
      <c r="BS310">
        <v>0</v>
      </c>
      <c r="BT310">
        <v>1</v>
      </c>
      <c r="BU310">
        <v>0</v>
      </c>
      <c r="BV310">
        <v>1</v>
      </c>
      <c r="BW310">
        <v>0</v>
      </c>
      <c r="BX310" t="s">
        <v>107</v>
      </c>
      <c r="BY310" t="e">
        <f ca="1">- Difficult to access</f>
        <v>#NAME?</v>
      </c>
      <c r="BZ310">
        <v>0</v>
      </c>
      <c r="CA310">
        <v>0</v>
      </c>
      <c r="CB310">
        <v>0</v>
      </c>
      <c r="CC310">
        <v>1</v>
      </c>
      <c r="CD310">
        <v>0</v>
      </c>
      <c r="CE310" t="e">
        <f ca="1">- Facebook groups/pages</f>
        <v>#NAME?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1</v>
      </c>
      <c r="CL310">
        <v>0</v>
      </c>
      <c r="CN310" t="s">
        <v>108</v>
      </c>
      <c r="CO310" t="s">
        <v>109</v>
      </c>
      <c r="CP310" t="s">
        <v>110</v>
      </c>
      <c r="CQ310">
        <v>3187904</v>
      </c>
      <c r="CR310" t="s">
        <v>993</v>
      </c>
      <c r="CS310" t="s">
        <v>994</v>
      </c>
      <c r="CT310">
        <v>309</v>
      </c>
    </row>
    <row r="311" spans="1:98">
      <c r="A311">
        <v>310</v>
      </c>
      <c r="B311" t="s">
        <v>97</v>
      </c>
      <c r="C311">
        <v>25</v>
      </c>
      <c r="D311" t="s">
        <v>98</v>
      </c>
      <c r="E311" t="s">
        <v>156</v>
      </c>
      <c r="F311" t="s">
        <v>136</v>
      </c>
      <c r="G311" t="s">
        <v>113</v>
      </c>
      <c r="J311" t="s">
        <v>137</v>
      </c>
      <c r="K311">
        <v>0</v>
      </c>
      <c r="L311">
        <v>0</v>
      </c>
      <c r="M311">
        <v>0</v>
      </c>
      <c r="N311">
        <v>1</v>
      </c>
      <c r="O311">
        <v>0</v>
      </c>
      <c r="P311">
        <v>1</v>
      </c>
      <c r="Q311">
        <v>0</v>
      </c>
      <c r="R311">
        <v>0</v>
      </c>
      <c r="X311" t="s">
        <v>123</v>
      </c>
      <c r="Y311">
        <v>0</v>
      </c>
      <c r="Z311">
        <v>1</v>
      </c>
      <c r="AA311">
        <v>0</v>
      </c>
      <c r="AB311">
        <v>1</v>
      </c>
      <c r="AC311">
        <v>0</v>
      </c>
      <c r="AD311">
        <v>0</v>
      </c>
      <c r="AE311">
        <v>0</v>
      </c>
      <c r="AG311" t="s">
        <v>124</v>
      </c>
      <c r="AH311" t="s">
        <v>121</v>
      </c>
      <c r="AI311">
        <v>0</v>
      </c>
      <c r="AJ311">
        <v>0</v>
      </c>
      <c r="AK311">
        <v>1</v>
      </c>
      <c r="AL311">
        <v>0</v>
      </c>
      <c r="AM311">
        <v>0</v>
      </c>
      <c r="AN311">
        <v>0</v>
      </c>
      <c r="AO311">
        <v>0</v>
      </c>
      <c r="AP311">
        <v>0</v>
      </c>
      <c r="AQ311" t="s">
        <v>287</v>
      </c>
      <c r="BA311" t="s">
        <v>106</v>
      </c>
      <c r="BB311" t="e">
        <f ca="1">- Very Useful _xludf.and provides a job opportunity _xludf.right away.</f>
        <v>#NAME?</v>
      </c>
      <c r="BD311" t="e">
        <f ca="1">- Project Management / Accountancy - Tourism / Restaurant _xludf.and hotel Management</f>
        <v>#NAME?</v>
      </c>
      <c r="BE311">
        <v>0</v>
      </c>
      <c r="BF311">
        <v>0</v>
      </c>
      <c r="BG311">
        <v>1</v>
      </c>
      <c r="BH311">
        <v>1</v>
      </c>
      <c r="BI311">
        <v>0</v>
      </c>
      <c r="BJ311">
        <v>0</v>
      </c>
      <c r="BK311">
        <v>0</v>
      </c>
      <c r="BL311">
        <v>0</v>
      </c>
      <c r="BN311" t="s">
        <v>127</v>
      </c>
      <c r="BO311" t="s">
        <v>388</v>
      </c>
      <c r="BX311" t="s">
        <v>107</v>
      </c>
      <c r="BY311" t="s">
        <v>139</v>
      </c>
      <c r="BZ311">
        <v>1</v>
      </c>
      <c r="CA311">
        <v>0</v>
      </c>
      <c r="CB311">
        <v>0</v>
      </c>
      <c r="CC311">
        <v>0</v>
      </c>
      <c r="CD311">
        <v>1</v>
      </c>
      <c r="CE311" t="e">
        <f ca="1">- Facebook groups/pages  - Friends</f>
        <v>#NAME?</v>
      </c>
      <c r="CF311">
        <v>1</v>
      </c>
      <c r="CG311">
        <v>0</v>
      </c>
      <c r="CH311">
        <v>0</v>
      </c>
      <c r="CI311">
        <v>0</v>
      </c>
      <c r="CJ311">
        <v>0</v>
      </c>
      <c r="CK311">
        <v>1</v>
      </c>
      <c r="CL311">
        <v>0</v>
      </c>
      <c r="CN311" t="s">
        <v>108</v>
      </c>
      <c r="CO311" t="s">
        <v>109</v>
      </c>
      <c r="CP311" t="s">
        <v>110</v>
      </c>
      <c r="CQ311">
        <v>3187911</v>
      </c>
      <c r="CR311" t="s">
        <v>995</v>
      </c>
      <c r="CS311" t="s">
        <v>996</v>
      </c>
      <c r="CT311">
        <v>310</v>
      </c>
    </row>
    <row r="312" spans="1:98">
      <c r="A312">
        <v>311</v>
      </c>
      <c r="B312" t="s">
        <v>97</v>
      </c>
      <c r="C312">
        <v>22</v>
      </c>
      <c r="D312" t="s">
        <v>98</v>
      </c>
      <c r="E312" t="s">
        <v>274</v>
      </c>
      <c r="F312" t="s">
        <v>100</v>
      </c>
      <c r="G312" t="s">
        <v>113</v>
      </c>
      <c r="J312" t="s">
        <v>121</v>
      </c>
      <c r="K312">
        <v>1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T312" t="s">
        <v>462</v>
      </c>
      <c r="X312" t="s">
        <v>138</v>
      </c>
      <c r="Y312">
        <v>0</v>
      </c>
      <c r="Z312">
        <v>0</v>
      </c>
      <c r="AA312">
        <v>0</v>
      </c>
      <c r="AB312">
        <v>1</v>
      </c>
      <c r="AC312">
        <v>0</v>
      </c>
      <c r="AD312">
        <v>1</v>
      </c>
      <c r="AE312">
        <v>0</v>
      </c>
      <c r="AG312" t="s">
        <v>124</v>
      </c>
      <c r="AH312" t="s">
        <v>125</v>
      </c>
      <c r="AI312">
        <v>1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R312" t="s">
        <v>127</v>
      </c>
      <c r="AS312" t="s">
        <v>121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1</v>
      </c>
      <c r="AZ312" t="s">
        <v>997</v>
      </c>
      <c r="BA312" t="s">
        <v>106</v>
      </c>
      <c r="BB312" t="e">
        <f ca="1">- Very Useful _xludf.and provides a job opportunity _xludf.right away.</f>
        <v>#NAME?</v>
      </c>
      <c r="BD312" t="s">
        <v>121</v>
      </c>
      <c r="BE312">
        <v>0</v>
      </c>
      <c r="BF312">
        <v>1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 t="s">
        <v>128</v>
      </c>
      <c r="BN312" t="s">
        <v>106</v>
      </c>
      <c r="BQ312" t="e">
        <f ca="1">- No internet connection / computer</f>
        <v>#NAME?</v>
      </c>
      <c r="BR312">
        <v>0</v>
      </c>
      <c r="BS312">
        <v>0</v>
      </c>
      <c r="BT312">
        <v>1</v>
      </c>
      <c r="BU312">
        <v>0</v>
      </c>
      <c r="BV312">
        <v>0</v>
      </c>
      <c r="BW312">
        <v>0</v>
      </c>
      <c r="BX312" t="s">
        <v>107</v>
      </c>
      <c r="BY312" t="e">
        <f ca="1">- Too Difficult to study alone</f>
        <v>#NAME?</v>
      </c>
      <c r="BZ312">
        <v>0</v>
      </c>
      <c r="CA312">
        <v>0</v>
      </c>
      <c r="CB312">
        <v>0</v>
      </c>
      <c r="CC312">
        <v>0</v>
      </c>
      <c r="CD312">
        <v>1</v>
      </c>
      <c r="CE312" t="s">
        <v>121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1</v>
      </c>
      <c r="CM312" t="s">
        <v>987</v>
      </c>
      <c r="CN312" t="s">
        <v>108</v>
      </c>
      <c r="CO312" t="s">
        <v>109</v>
      </c>
      <c r="CP312" t="s">
        <v>110</v>
      </c>
      <c r="CQ312">
        <v>3187918</v>
      </c>
      <c r="CR312" t="s">
        <v>998</v>
      </c>
      <c r="CS312" t="s">
        <v>999</v>
      </c>
      <c r="CT312">
        <v>311</v>
      </c>
    </row>
    <row r="313" spans="1:98">
      <c r="A313">
        <v>312</v>
      </c>
      <c r="B313" t="s">
        <v>97</v>
      </c>
      <c r="C313">
        <v>24</v>
      </c>
      <c r="D313" t="s">
        <v>98</v>
      </c>
      <c r="E313" t="s">
        <v>179</v>
      </c>
      <c r="F313" t="s">
        <v>344</v>
      </c>
      <c r="G313" t="s">
        <v>113</v>
      </c>
      <c r="J313" t="s">
        <v>103</v>
      </c>
      <c r="K313">
        <v>0</v>
      </c>
      <c r="L313">
        <v>0</v>
      </c>
      <c r="M313">
        <v>0</v>
      </c>
      <c r="N313">
        <v>1</v>
      </c>
      <c r="O313">
        <v>0</v>
      </c>
      <c r="P313">
        <v>0</v>
      </c>
      <c r="Q313">
        <v>0</v>
      </c>
      <c r="R313">
        <v>0</v>
      </c>
      <c r="X313" t="s">
        <v>183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1</v>
      </c>
      <c r="AF313" t="s">
        <v>282</v>
      </c>
      <c r="AG313" t="s">
        <v>124</v>
      </c>
      <c r="AH313" t="s">
        <v>601</v>
      </c>
      <c r="AI313">
        <v>0</v>
      </c>
      <c r="AJ313">
        <v>1</v>
      </c>
      <c r="AK313">
        <v>0</v>
      </c>
      <c r="AL313">
        <v>1</v>
      </c>
      <c r="AM313">
        <v>0</v>
      </c>
      <c r="AN313">
        <v>1</v>
      </c>
      <c r="AO313">
        <v>0</v>
      </c>
      <c r="AP313">
        <v>0</v>
      </c>
      <c r="BA313" t="s">
        <v>106</v>
      </c>
      <c r="BB313" t="e">
        <f ca="1">- Very Useful _xludf.and provides a job opportunity _xludf.right away.</f>
        <v>#NAME?</v>
      </c>
      <c r="BD313" t="e">
        <f ca="1">- Project Management / Accountancy</f>
        <v>#NAME?</v>
      </c>
      <c r="BE313">
        <v>0</v>
      </c>
      <c r="BF313">
        <v>0</v>
      </c>
      <c r="BG313">
        <v>1</v>
      </c>
      <c r="BH313">
        <v>0</v>
      </c>
      <c r="BI313">
        <v>0</v>
      </c>
      <c r="BJ313">
        <v>0</v>
      </c>
      <c r="BK313">
        <v>0</v>
      </c>
      <c r="BL313">
        <v>0</v>
      </c>
      <c r="BN313" t="s">
        <v>106</v>
      </c>
      <c r="BQ313" t="e">
        <f ca="1">- Do _xludf.not _xludf.count towards a recognized qualification</f>
        <v>#NAME?</v>
      </c>
      <c r="BR313">
        <v>0</v>
      </c>
      <c r="BS313">
        <v>1</v>
      </c>
      <c r="BT313">
        <v>0</v>
      </c>
      <c r="BU313">
        <v>0</v>
      </c>
      <c r="BV313">
        <v>0</v>
      </c>
      <c r="BW313">
        <v>0</v>
      </c>
      <c r="BX313" t="s">
        <v>107</v>
      </c>
      <c r="BY313" t="e">
        <f ca="1">- Too Difficult to study alone</f>
        <v>#NAME?</v>
      </c>
      <c r="BZ313">
        <v>0</v>
      </c>
      <c r="CA313">
        <v>0</v>
      </c>
      <c r="CB313">
        <v>0</v>
      </c>
      <c r="CC313">
        <v>0</v>
      </c>
      <c r="CD313">
        <v>1</v>
      </c>
      <c r="CE313" t="e">
        <f ca="1">- Friends</f>
        <v>#NAME?</v>
      </c>
      <c r="CF313">
        <v>1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N313" t="s">
        <v>108</v>
      </c>
      <c r="CO313" t="s">
        <v>109</v>
      </c>
      <c r="CP313" t="s">
        <v>110</v>
      </c>
      <c r="CQ313">
        <v>3188143</v>
      </c>
      <c r="CR313" t="s">
        <v>1000</v>
      </c>
      <c r="CS313" t="s">
        <v>1001</v>
      </c>
      <c r="CT313">
        <v>312</v>
      </c>
    </row>
    <row r="314" spans="1:98">
      <c r="A314">
        <v>313</v>
      </c>
      <c r="B314" t="s">
        <v>97</v>
      </c>
      <c r="C314">
        <v>24</v>
      </c>
      <c r="D314" t="s">
        <v>98</v>
      </c>
      <c r="E314" t="s">
        <v>156</v>
      </c>
      <c r="F314" t="s">
        <v>136</v>
      </c>
      <c r="G314" t="s">
        <v>113</v>
      </c>
      <c r="J314" t="s">
        <v>121</v>
      </c>
      <c r="K314">
        <v>1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T314" t="s">
        <v>589</v>
      </c>
      <c r="X314" t="s">
        <v>590</v>
      </c>
      <c r="Y314">
        <v>0</v>
      </c>
      <c r="Z314">
        <v>1</v>
      </c>
      <c r="AA314">
        <v>1</v>
      </c>
      <c r="AB314">
        <v>0</v>
      </c>
      <c r="AC314">
        <v>0</v>
      </c>
      <c r="AD314">
        <v>0</v>
      </c>
      <c r="AE314">
        <v>0</v>
      </c>
      <c r="AG314" t="s">
        <v>124</v>
      </c>
      <c r="AH314" t="s">
        <v>121</v>
      </c>
      <c r="AI314">
        <v>0</v>
      </c>
      <c r="AJ314">
        <v>0</v>
      </c>
      <c r="AK314">
        <v>1</v>
      </c>
      <c r="AL314">
        <v>0</v>
      </c>
      <c r="AM314">
        <v>0</v>
      </c>
      <c r="AN314">
        <v>0</v>
      </c>
      <c r="AO314">
        <v>0</v>
      </c>
      <c r="AP314">
        <v>0</v>
      </c>
      <c r="AQ314" t="s">
        <v>287</v>
      </c>
      <c r="BA314" t="s">
        <v>106</v>
      </c>
      <c r="BB314" t="e">
        <f ca="1">- Very Useful _xludf.and provides a job opportunity _xludf.right away.</f>
        <v>#NAME?</v>
      </c>
      <c r="BD314" t="e">
        <f ca="1">- I am _xludf.not interested in vocational education</f>
        <v>#NAME?</v>
      </c>
      <c r="BE314">
        <v>1</v>
      </c>
      <c r="BF314">
        <v>0</v>
      </c>
      <c r="BG314">
        <v>0</v>
      </c>
      <c r="BH314">
        <v>0</v>
      </c>
      <c r="BI314">
        <v>0</v>
      </c>
      <c r="BJ314">
        <v>0</v>
      </c>
      <c r="BK314">
        <v>0</v>
      </c>
      <c r="BL314">
        <v>0</v>
      </c>
      <c r="BN314" t="s">
        <v>106</v>
      </c>
      <c r="BQ314" t="e">
        <f ca="1">- No internet connection / computer</f>
        <v>#NAME?</v>
      </c>
      <c r="BR314">
        <v>0</v>
      </c>
      <c r="BS314">
        <v>0</v>
      </c>
      <c r="BT314">
        <v>1</v>
      </c>
      <c r="BU314">
        <v>0</v>
      </c>
      <c r="BV314">
        <v>0</v>
      </c>
      <c r="BW314">
        <v>0</v>
      </c>
      <c r="BX314" t="s">
        <v>107</v>
      </c>
      <c r="BY314" t="e">
        <f ca="1">- Difficult to access</f>
        <v>#NAME?</v>
      </c>
      <c r="BZ314">
        <v>0</v>
      </c>
      <c r="CA314">
        <v>0</v>
      </c>
      <c r="CB314">
        <v>0</v>
      </c>
      <c r="CC314">
        <v>1</v>
      </c>
      <c r="CD314">
        <v>0</v>
      </c>
      <c r="CE314" t="e">
        <f ca="1">- Friends</f>
        <v>#NAME?</v>
      </c>
      <c r="CF314">
        <v>1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N314" t="s">
        <v>108</v>
      </c>
      <c r="CO314" t="s">
        <v>109</v>
      </c>
      <c r="CP314" t="s">
        <v>110</v>
      </c>
      <c r="CQ314">
        <v>3188158</v>
      </c>
      <c r="CR314" t="s">
        <v>1002</v>
      </c>
      <c r="CS314" t="s">
        <v>1003</v>
      </c>
      <c r="CT314">
        <v>313</v>
      </c>
    </row>
    <row r="315" spans="1:98">
      <c r="A315">
        <v>314</v>
      </c>
      <c r="B315" t="s">
        <v>97</v>
      </c>
      <c r="C315">
        <v>24</v>
      </c>
      <c r="D315" t="s">
        <v>98</v>
      </c>
      <c r="E315" t="s">
        <v>99</v>
      </c>
      <c r="F315" t="s">
        <v>149</v>
      </c>
      <c r="G315" t="s">
        <v>113</v>
      </c>
      <c r="J315" t="s">
        <v>137</v>
      </c>
      <c r="K315">
        <v>0</v>
      </c>
      <c r="L315">
        <v>0</v>
      </c>
      <c r="M315">
        <v>0</v>
      </c>
      <c r="N315">
        <v>1</v>
      </c>
      <c r="O315">
        <v>0</v>
      </c>
      <c r="P315">
        <v>1</v>
      </c>
      <c r="Q315">
        <v>0</v>
      </c>
      <c r="R315">
        <v>0</v>
      </c>
      <c r="X315" t="s">
        <v>151</v>
      </c>
      <c r="Y315">
        <v>0</v>
      </c>
      <c r="Z315">
        <v>0</v>
      </c>
      <c r="AA315">
        <v>0</v>
      </c>
      <c r="AB315">
        <v>1</v>
      </c>
      <c r="AC315">
        <v>1</v>
      </c>
      <c r="AD315">
        <v>0</v>
      </c>
      <c r="AE315">
        <v>0</v>
      </c>
      <c r="AG315" t="s">
        <v>124</v>
      </c>
      <c r="AH315" t="s">
        <v>117</v>
      </c>
      <c r="AI315">
        <v>0</v>
      </c>
      <c r="AJ315">
        <v>1</v>
      </c>
      <c r="AK315">
        <v>0</v>
      </c>
      <c r="AL315">
        <v>0</v>
      </c>
      <c r="AM315">
        <v>1</v>
      </c>
      <c r="AN315">
        <v>0</v>
      </c>
      <c r="AO315">
        <v>0</v>
      </c>
      <c r="AP315">
        <v>0</v>
      </c>
      <c r="BA315" t="s">
        <v>106</v>
      </c>
      <c r="BB315" t="e">
        <f ca="1">- Useful but _xludf.not as good as a regular degree</f>
        <v>#NAME?</v>
      </c>
      <c r="BD315" t="e">
        <f ca="1">- I am _xludf.not interested in vocational education</f>
        <v>#NAME?</v>
      </c>
      <c r="BE315">
        <v>1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N315" t="s">
        <v>106</v>
      </c>
      <c r="BQ315" t="e">
        <f ca="1">- Cannot afford the courses</f>
        <v>#NAME?</v>
      </c>
      <c r="BR315">
        <v>0</v>
      </c>
      <c r="BS315">
        <v>0</v>
      </c>
      <c r="BT315">
        <v>0</v>
      </c>
      <c r="BU315">
        <v>0</v>
      </c>
      <c r="BV315">
        <v>1</v>
      </c>
      <c r="BW315">
        <v>0</v>
      </c>
      <c r="BX315" t="s">
        <v>107</v>
      </c>
      <c r="BY315" t="e">
        <f ca="1">- Useful but _xludf.not as good as going to university</f>
        <v>#NAME?</v>
      </c>
      <c r="BZ315">
        <v>1</v>
      </c>
      <c r="CA315">
        <v>0</v>
      </c>
      <c r="CB315">
        <v>0</v>
      </c>
      <c r="CC315">
        <v>0</v>
      </c>
      <c r="CD315">
        <v>0</v>
      </c>
      <c r="CE315" t="e">
        <f ca="1">- Friends</f>
        <v>#NAME?</v>
      </c>
      <c r="CF315">
        <v>1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N315" t="s">
        <v>108</v>
      </c>
      <c r="CO315" t="s">
        <v>109</v>
      </c>
      <c r="CP315" t="s">
        <v>110</v>
      </c>
      <c r="CQ315">
        <v>3191449</v>
      </c>
      <c r="CR315" t="s">
        <v>1004</v>
      </c>
      <c r="CS315" t="s">
        <v>1005</v>
      </c>
      <c r="CT315">
        <v>314</v>
      </c>
    </row>
    <row r="316" spans="1:98">
      <c r="A316">
        <v>315</v>
      </c>
      <c r="B316" t="s">
        <v>97</v>
      </c>
      <c r="C316">
        <v>26</v>
      </c>
      <c r="D316" t="s">
        <v>98</v>
      </c>
      <c r="E316" t="s">
        <v>142</v>
      </c>
      <c r="F316" t="s">
        <v>344</v>
      </c>
      <c r="G316" t="s">
        <v>113</v>
      </c>
      <c r="J316" t="s">
        <v>162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1</v>
      </c>
      <c r="R316">
        <v>0</v>
      </c>
      <c r="X316" t="s">
        <v>783</v>
      </c>
      <c r="Y316">
        <v>0</v>
      </c>
      <c r="Z316">
        <v>0</v>
      </c>
      <c r="AA316">
        <v>1</v>
      </c>
      <c r="AB316">
        <v>1</v>
      </c>
      <c r="AC316">
        <v>0</v>
      </c>
      <c r="AD316">
        <v>0</v>
      </c>
      <c r="AE316">
        <v>0</v>
      </c>
      <c r="AG316" t="s">
        <v>124</v>
      </c>
      <c r="AH316" t="s">
        <v>693</v>
      </c>
      <c r="AI316">
        <v>0</v>
      </c>
      <c r="AJ316">
        <v>1</v>
      </c>
      <c r="AK316">
        <v>0</v>
      </c>
      <c r="AL316">
        <v>1</v>
      </c>
      <c r="AM316">
        <v>0</v>
      </c>
      <c r="AN316">
        <v>1</v>
      </c>
      <c r="AO316">
        <v>0</v>
      </c>
      <c r="AP316">
        <v>1</v>
      </c>
      <c r="BA316" t="s">
        <v>106</v>
      </c>
      <c r="BB316" t="e">
        <f ca="1">- Very Useful _xludf.and provides a job opportunity _xludf.right away.</f>
        <v>#NAME?</v>
      </c>
      <c r="BD316" t="e">
        <f ca="1">- Nursing / medical care</f>
        <v>#NAME?</v>
      </c>
      <c r="BE316">
        <v>0</v>
      </c>
      <c r="BF316">
        <v>0</v>
      </c>
      <c r="BG316">
        <v>0</v>
      </c>
      <c r="BH316">
        <v>0</v>
      </c>
      <c r="BI316">
        <v>1</v>
      </c>
      <c r="BJ316">
        <v>0</v>
      </c>
      <c r="BK316">
        <v>0</v>
      </c>
      <c r="BL316">
        <v>0</v>
      </c>
      <c r="BN316" t="s">
        <v>106</v>
      </c>
      <c r="BQ316" t="e">
        <f ca="1">- Donâ€™t know how to _xludf.find/enroll in a suitable program</f>
        <v>#NAME?</v>
      </c>
      <c r="BR316">
        <v>0</v>
      </c>
      <c r="BS316">
        <v>0</v>
      </c>
      <c r="BT316">
        <v>0</v>
      </c>
      <c r="BU316">
        <v>1</v>
      </c>
      <c r="BV316">
        <v>0</v>
      </c>
      <c r="BW316">
        <v>0</v>
      </c>
      <c r="BX316" t="s">
        <v>243</v>
      </c>
      <c r="BY316" t="e">
        <f ca="1">- Useful but _xludf.not as good as going to university</f>
        <v>#NAME?</v>
      </c>
      <c r="BZ316">
        <v>1</v>
      </c>
      <c r="CA316">
        <v>0</v>
      </c>
      <c r="CB316">
        <v>0</v>
      </c>
      <c r="CC316">
        <v>0</v>
      </c>
      <c r="CD316">
        <v>0</v>
      </c>
      <c r="CE316" t="e">
        <f ca="1">- Facebook groups/pages DUBARAH</f>
        <v>#NAME?</v>
      </c>
      <c r="CF316">
        <v>0</v>
      </c>
      <c r="CG316">
        <v>1</v>
      </c>
      <c r="CH316">
        <v>0</v>
      </c>
      <c r="CI316">
        <v>0</v>
      </c>
      <c r="CJ316">
        <v>0</v>
      </c>
      <c r="CK316">
        <v>1</v>
      </c>
      <c r="CL316">
        <v>0</v>
      </c>
      <c r="CN316" t="s">
        <v>108</v>
      </c>
      <c r="CO316" t="s">
        <v>109</v>
      </c>
      <c r="CP316" t="s">
        <v>110</v>
      </c>
      <c r="CQ316">
        <v>3191461</v>
      </c>
      <c r="CR316" t="s">
        <v>1006</v>
      </c>
      <c r="CS316" t="s">
        <v>1007</v>
      </c>
      <c r="CT316">
        <v>315</v>
      </c>
    </row>
    <row r="317" spans="1:98">
      <c r="A317">
        <v>316</v>
      </c>
      <c r="B317" t="s">
        <v>97</v>
      </c>
      <c r="C317">
        <v>28</v>
      </c>
      <c r="D317" t="s">
        <v>98</v>
      </c>
      <c r="E317" t="s">
        <v>156</v>
      </c>
      <c r="F317" t="s">
        <v>344</v>
      </c>
      <c r="G317" t="s">
        <v>113</v>
      </c>
      <c r="J317" t="s">
        <v>162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1</v>
      </c>
      <c r="R317">
        <v>0</v>
      </c>
      <c r="X317" t="s">
        <v>138</v>
      </c>
      <c r="Y317">
        <v>0</v>
      </c>
      <c r="Z317">
        <v>0</v>
      </c>
      <c r="AA317">
        <v>0</v>
      </c>
      <c r="AB317">
        <v>1</v>
      </c>
      <c r="AC317">
        <v>0</v>
      </c>
      <c r="AD317">
        <v>1</v>
      </c>
      <c r="AE317">
        <v>0</v>
      </c>
      <c r="AG317" t="s">
        <v>124</v>
      </c>
      <c r="AH317" t="s">
        <v>1008</v>
      </c>
      <c r="AI317">
        <v>1</v>
      </c>
      <c r="AJ317">
        <v>1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R317" t="s">
        <v>127</v>
      </c>
      <c r="AS317" t="e">
        <f ca="1">- Cannot contact public servants _xludf.or Teachers</f>
        <v>#NAME?</v>
      </c>
      <c r="AT317">
        <v>0</v>
      </c>
      <c r="AU317">
        <v>0</v>
      </c>
      <c r="AV317">
        <v>1</v>
      </c>
      <c r="AW317">
        <v>0</v>
      </c>
      <c r="AX317">
        <v>0</v>
      </c>
      <c r="AY317">
        <v>0</v>
      </c>
      <c r="BA317" t="s">
        <v>106</v>
      </c>
      <c r="BB317" t="e">
        <f ca="1">- Very Useful _xludf.and provides a job opportunity _xludf.right away.</f>
        <v>#NAME?</v>
      </c>
      <c r="BD317" t="e">
        <f ca="1">- Mechanics _xludf.and machinery</f>
        <v>#NAME?</v>
      </c>
      <c r="BE317">
        <v>0</v>
      </c>
      <c r="BF317">
        <v>0</v>
      </c>
      <c r="BG317">
        <v>0</v>
      </c>
      <c r="BH317">
        <v>0</v>
      </c>
      <c r="BI317">
        <v>0</v>
      </c>
      <c r="BJ317">
        <v>0</v>
      </c>
      <c r="BK317">
        <v>1</v>
      </c>
      <c r="BL317">
        <v>0</v>
      </c>
      <c r="BN317" t="s">
        <v>106</v>
      </c>
      <c r="BQ317" t="e">
        <f ca="1">- Cannot afford the courses</f>
        <v>#NAME?</v>
      </c>
      <c r="BR317">
        <v>0</v>
      </c>
      <c r="BS317">
        <v>0</v>
      </c>
      <c r="BT317">
        <v>0</v>
      </c>
      <c r="BU317">
        <v>0</v>
      </c>
      <c r="BV317">
        <v>1</v>
      </c>
      <c r="BW317">
        <v>0</v>
      </c>
      <c r="BX317" t="s">
        <v>243</v>
      </c>
      <c r="BY317" t="e">
        <f ca="1">- Useful but _xludf.not as good as going to university</f>
        <v>#NAME?</v>
      </c>
      <c r="BZ317">
        <v>1</v>
      </c>
      <c r="CA317">
        <v>0</v>
      </c>
      <c r="CB317">
        <v>0</v>
      </c>
      <c r="CC317">
        <v>0</v>
      </c>
      <c r="CD317">
        <v>0</v>
      </c>
      <c r="CE317" t="e">
        <f ca="1">- DUBARAH</f>
        <v>#NAME?</v>
      </c>
      <c r="CF317">
        <v>0</v>
      </c>
      <c r="CG317">
        <v>1</v>
      </c>
      <c r="CH317">
        <v>0</v>
      </c>
      <c r="CI317">
        <v>0</v>
      </c>
      <c r="CJ317">
        <v>0</v>
      </c>
      <c r="CK317">
        <v>0</v>
      </c>
      <c r="CL317">
        <v>0</v>
      </c>
      <c r="CN317" t="s">
        <v>108</v>
      </c>
      <c r="CO317" t="s">
        <v>109</v>
      </c>
      <c r="CP317" t="s">
        <v>110</v>
      </c>
      <c r="CQ317">
        <v>3191550</v>
      </c>
      <c r="CR317" t="s">
        <v>1009</v>
      </c>
      <c r="CS317" t="s">
        <v>1010</v>
      </c>
      <c r="CT317">
        <v>316</v>
      </c>
    </row>
    <row r="318" spans="1:98">
      <c r="A318">
        <v>317</v>
      </c>
      <c r="B318" t="s">
        <v>97</v>
      </c>
      <c r="C318">
        <v>20</v>
      </c>
      <c r="D318" t="s">
        <v>98</v>
      </c>
      <c r="E318" t="s">
        <v>99</v>
      </c>
      <c r="F318" t="s">
        <v>120</v>
      </c>
      <c r="G318" t="s">
        <v>101</v>
      </c>
      <c r="H318" t="s">
        <v>394</v>
      </c>
      <c r="U318" t="s">
        <v>121</v>
      </c>
      <c r="W318" t="e">
        <f ca="1">- International TradeBusiness Administration</f>
        <v>#NAME?</v>
      </c>
      <c r="AG318" t="s">
        <v>104</v>
      </c>
      <c r="AH318" t="s">
        <v>121</v>
      </c>
      <c r="AI318">
        <v>0</v>
      </c>
      <c r="AJ318">
        <v>0</v>
      </c>
      <c r="AK318">
        <v>1</v>
      </c>
      <c r="AL318">
        <v>0</v>
      </c>
      <c r="AM318">
        <v>0</v>
      </c>
      <c r="AN318">
        <v>0</v>
      </c>
      <c r="AO318">
        <v>0</v>
      </c>
      <c r="AP318">
        <v>0</v>
      </c>
      <c r="AQ318" t="s">
        <v>449</v>
      </c>
      <c r="BA318" t="s">
        <v>106</v>
      </c>
      <c r="BB318" t="e">
        <f ca="1">- Very Useful _xludf.and provides a job opportunity _xludf.right away.</f>
        <v>#NAME?</v>
      </c>
      <c r="BD318" t="e">
        <f ca="1">- Project Management / Accountancy</f>
        <v>#NAME?</v>
      </c>
      <c r="BE318">
        <v>0</v>
      </c>
      <c r="BF318">
        <v>0</v>
      </c>
      <c r="BG318">
        <v>1</v>
      </c>
      <c r="BH318">
        <v>0</v>
      </c>
      <c r="BI318">
        <v>0</v>
      </c>
      <c r="BJ318">
        <v>0</v>
      </c>
      <c r="BK318">
        <v>0</v>
      </c>
      <c r="BL318">
        <v>0</v>
      </c>
      <c r="BN318" t="s">
        <v>106</v>
      </c>
      <c r="BQ318" t="e">
        <f ca="1">- Donâ€™t know how to _xludf.find/enroll in a suitable program</f>
        <v>#NAME?</v>
      </c>
      <c r="BR318">
        <v>0</v>
      </c>
      <c r="BS318">
        <v>0</v>
      </c>
      <c r="BT318">
        <v>0</v>
      </c>
      <c r="BU318">
        <v>1</v>
      </c>
      <c r="BV318">
        <v>0</v>
      </c>
      <c r="BW318">
        <v>0</v>
      </c>
      <c r="BX318" t="s">
        <v>310</v>
      </c>
      <c r="BY318" t="e">
        <f ca="1">- Useful but _xludf.not as good as going to university</f>
        <v>#NAME?</v>
      </c>
      <c r="BZ318">
        <v>1</v>
      </c>
      <c r="CA318">
        <v>0</v>
      </c>
      <c r="CB318">
        <v>0</v>
      </c>
      <c r="CC318">
        <v>0</v>
      </c>
      <c r="CD318">
        <v>0</v>
      </c>
      <c r="CE318" t="e">
        <f ca="1">- Friends</f>
        <v>#NAME?</v>
      </c>
      <c r="CF318">
        <v>1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N318" t="s">
        <v>108</v>
      </c>
      <c r="CO318" t="s">
        <v>109</v>
      </c>
      <c r="CP318" t="s">
        <v>110</v>
      </c>
      <c r="CQ318">
        <v>3191606</v>
      </c>
      <c r="CR318" t="s">
        <v>1011</v>
      </c>
      <c r="CS318" t="s">
        <v>1012</v>
      </c>
      <c r="CT318">
        <v>317</v>
      </c>
    </row>
    <row r="319" spans="1:98">
      <c r="A319">
        <v>318</v>
      </c>
      <c r="B319" t="s">
        <v>97</v>
      </c>
      <c r="C319">
        <v>19</v>
      </c>
      <c r="D319" t="s">
        <v>98</v>
      </c>
      <c r="E319" t="s">
        <v>99</v>
      </c>
      <c r="F319" t="s">
        <v>136</v>
      </c>
      <c r="G319" t="s">
        <v>113</v>
      </c>
      <c r="J319" t="s">
        <v>121</v>
      </c>
      <c r="K319">
        <v>1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T319" t="s">
        <v>1013</v>
      </c>
      <c r="X319" t="s">
        <v>123</v>
      </c>
      <c r="Y319">
        <v>0</v>
      </c>
      <c r="Z319">
        <v>1</v>
      </c>
      <c r="AA319">
        <v>0</v>
      </c>
      <c r="AB319">
        <v>1</v>
      </c>
      <c r="AC319">
        <v>0</v>
      </c>
      <c r="AD319">
        <v>0</v>
      </c>
      <c r="AE319">
        <v>0</v>
      </c>
      <c r="AG319" t="s">
        <v>124</v>
      </c>
      <c r="AH319" t="s">
        <v>121</v>
      </c>
      <c r="AI319">
        <v>0</v>
      </c>
      <c r="AJ319">
        <v>0</v>
      </c>
      <c r="AK319">
        <v>1</v>
      </c>
      <c r="AL319">
        <v>0</v>
      </c>
      <c r="AM319">
        <v>0</v>
      </c>
      <c r="AN319">
        <v>0</v>
      </c>
      <c r="AO319">
        <v>0</v>
      </c>
      <c r="AP319">
        <v>0</v>
      </c>
      <c r="AQ319" t="s">
        <v>287</v>
      </c>
      <c r="BA319" t="s">
        <v>106</v>
      </c>
      <c r="BB319" t="e">
        <f ca="1">- Useful but _xludf.not as good as a regular degree</f>
        <v>#NAME?</v>
      </c>
      <c r="BD319" t="e">
        <f ca="1">- Project Management / Accountancy</f>
        <v>#NAME?</v>
      </c>
      <c r="BE319">
        <v>0</v>
      </c>
      <c r="BF319">
        <v>0</v>
      </c>
      <c r="BG319">
        <v>1</v>
      </c>
      <c r="BH319">
        <v>0</v>
      </c>
      <c r="BI319">
        <v>0</v>
      </c>
      <c r="BJ319">
        <v>0</v>
      </c>
      <c r="BK319">
        <v>0</v>
      </c>
      <c r="BL319">
        <v>0</v>
      </c>
      <c r="BN319" t="s">
        <v>127</v>
      </c>
      <c r="BO319" t="s">
        <v>388</v>
      </c>
      <c r="BX319" t="s">
        <v>310</v>
      </c>
      <c r="BY319" t="e">
        <f ca="1">- Useful but _xludf.not as good as going to university</f>
        <v>#NAME?</v>
      </c>
      <c r="BZ319">
        <v>1</v>
      </c>
      <c r="CA319">
        <v>0</v>
      </c>
      <c r="CB319">
        <v>0</v>
      </c>
      <c r="CC319">
        <v>0</v>
      </c>
      <c r="CD319">
        <v>0</v>
      </c>
      <c r="CE319" t="e">
        <f ca="1">- Facebook groups/pages</f>
        <v>#NAME?</v>
      </c>
      <c r="CF319">
        <v>0</v>
      </c>
      <c r="CG319">
        <v>0</v>
      </c>
      <c r="CH319">
        <v>0</v>
      </c>
      <c r="CI319">
        <v>0</v>
      </c>
      <c r="CJ319">
        <v>0</v>
      </c>
      <c r="CK319">
        <v>1</v>
      </c>
      <c r="CL319">
        <v>0</v>
      </c>
      <c r="CN319" t="s">
        <v>108</v>
      </c>
      <c r="CO319" t="s">
        <v>109</v>
      </c>
      <c r="CP319" t="s">
        <v>110</v>
      </c>
      <c r="CQ319">
        <v>3191646</v>
      </c>
      <c r="CR319" t="s">
        <v>1014</v>
      </c>
      <c r="CS319" t="s">
        <v>1015</v>
      </c>
      <c r="CT319">
        <v>318</v>
      </c>
    </row>
    <row r="320" spans="1:98">
      <c r="A320">
        <v>319</v>
      </c>
      <c r="B320" t="s">
        <v>97</v>
      </c>
      <c r="C320">
        <v>24</v>
      </c>
      <c r="D320" t="s">
        <v>98</v>
      </c>
      <c r="E320" t="s">
        <v>99</v>
      </c>
      <c r="F320" t="s">
        <v>120</v>
      </c>
      <c r="G320" t="s">
        <v>113</v>
      </c>
      <c r="J320" t="s">
        <v>180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1</v>
      </c>
      <c r="X320" t="s">
        <v>405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1</v>
      </c>
      <c r="AE320">
        <v>0</v>
      </c>
      <c r="AG320" t="s">
        <v>124</v>
      </c>
      <c r="AH320" t="s">
        <v>125</v>
      </c>
      <c r="AI320">
        <v>1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R320" t="s">
        <v>106</v>
      </c>
      <c r="AS320" t="s">
        <v>121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1</v>
      </c>
      <c r="AZ320" t="s">
        <v>406</v>
      </c>
      <c r="BA320" t="s">
        <v>106</v>
      </c>
      <c r="BB320" t="e">
        <f ca="1">- Useful but _xludf.not as good as a regular degree</f>
        <v>#NAME?</v>
      </c>
      <c r="BD320" t="s">
        <v>121</v>
      </c>
      <c r="BE320">
        <v>0</v>
      </c>
      <c r="BF320">
        <v>1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 t="s">
        <v>128</v>
      </c>
      <c r="BN320" t="s">
        <v>106</v>
      </c>
      <c r="BQ320" t="e">
        <f ca="1">- Cannot afford the courses</f>
        <v>#NAME?</v>
      </c>
      <c r="BR320">
        <v>0</v>
      </c>
      <c r="BS320">
        <v>0</v>
      </c>
      <c r="BT320">
        <v>0</v>
      </c>
      <c r="BU320">
        <v>0</v>
      </c>
      <c r="BV320">
        <v>1</v>
      </c>
      <c r="BW320">
        <v>0</v>
      </c>
      <c r="BX320" t="s">
        <v>243</v>
      </c>
      <c r="BY320" t="e">
        <f ca="1">- Useful but _xludf.not as good as going to university</f>
        <v>#NAME?</v>
      </c>
      <c r="BZ320">
        <v>1</v>
      </c>
      <c r="CA320">
        <v>0</v>
      </c>
      <c r="CB320">
        <v>0</v>
      </c>
      <c r="CC320">
        <v>0</v>
      </c>
      <c r="CD320">
        <v>0</v>
      </c>
      <c r="CE320" t="s">
        <v>121</v>
      </c>
      <c r="CF320">
        <v>0</v>
      </c>
      <c r="CG320">
        <v>0</v>
      </c>
      <c r="CH320">
        <v>0</v>
      </c>
      <c r="CI320">
        <v>0</v>
      </c>
      <c r="CJ320">
        <v>0</v>
      </c>
      <c r="CK320">
        <v>0</v>
      </c>
      <c r="CL320">
        <v>1</v>
      </c>
      <c r="CN320" t="s">
        <v>108</v>
      </c>
      <c r="CO320" t="s">
        <v>109</v>
      </c>
      <c r="CP320" t="s">
        <v>110</v>
      </c>
      <c r="CQ320">
        <v>3191684</v>
      </c>
      <c r="CR320" t="s">
        <v>1016</v>
      </c>
      <c r="CS320" t="s">
        <v>1017</v>
      </c>
      <c r="CT320">
        <v>319</v>
      </c>
    </row>
    <row r="321" spans="1:98">
      <c r="A321">
        <v>320</v>
      </c>
      <c r="B321" t="s">
        <v>97</v>
      </c>
      <c r="C321">
        <v>26</v>
      </c>
      <c r="D321" t="s">
        <v>98</v>
      </c>
      <c r="E321" t="s">
        <v>142</v>
      </c>
      <c r="F321" t="s">
        <v>100</v>
      </c>
      <c r="G321" t="s">
        <v>113</v>
      </c>
      <c r="J321" t="s">
        <v>286</v>
      </c>
      <c r="K321">
        <v>0</v>
      </c>
      <c r="L321">
        <v>0</v>
      </c>
      <c r="M321">
        <v>0</v>
      </c>
      <c r="N321">
        <v>0</v>
      </c>
      <c r="O321">
        <v>1</v>
      </c>
      <c r="P321">
        <v>0</v>
      </c>
      <c r="Q321">
        <v>0</v>
      </c>
      <c r="R321">
        <v>0</v>
      </c>
      <c r="X321" t="s">
        <v>495</v>
      </c>
      <c r="Y321">
        <v>0</v>
      </c>
      <c r="Z321">
        <v>0</v>
      </c>
      <c r="AA321">
        <v>1</v>
      </c>
      <c r="AB321">
        <v>0</v>
      </c>
      <c r="AC321">
        <v>0</v>
      </c>
      <c r="AD321">
        <v>0</v>
      </c>
      <c r="AE321">
        <v>0</v>
      </c>
      <c r="AG321" t="s">
        <v>124</v>
      </c>
      <c r="AH321" t="s">
        <v>105</v>
      </c>
      <c r="AI321">
        <v>0</v>
      </c>
      <c r="AJ321">
        <v>1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BA321" t="s">
        <v>106</v>
      </c>
      <c r="BB321" t="e">
        <f ca="1">- Very Useful _xludf.and provides a job opportunity _xludf.right away.</f>
        <v>#NAME?</v>
      </c>
      <c r="BD321" t="e">
        <f ca="1">- Project Management / Accountancy</f>
        <v>#NAME?</v>
      </c>
      <c r="BE321">
        <v>0</v>
      </c>
      <c r="BF321">
        <v>0</v>
      </c>
      <c r="BG321">
        <v>1</v>
      </c>
      <c r="BH321">
        <v>0</v>
      </c>
      <c r="BI321">
        <v>0</v>
      </c>
      <c r="BJ321">
        <v>0</v>
      </c>
      <c r="BK321">
        <v>0</v>
      </c>
      <c r="BL321">
        <v>0</v>
      </c>
      <c r="BN321" t="s">
        <v>106</v>
      </c>
      <c r="BQ321" t="e">
        <f ca="1">- Donâ€™t know how to _xludf.find/enroll in a suitable program</f>
        <v>#NAME?</v>
      </c>
      <c r="BR321">
        <v>0</v>
      </c>
      <c r="BS321">
        <v>0</v>
      </c>
      <c r="BT321">
        <v>0</v>
      </c>
      <c r="BU321">
        <v>1</v>
      </c>
      <c r="BV321">
        <v>0</v>
      </c>
      <c r="BW321">
        <v>0</v>
      </c>
      <c r="BX321" t="s">
        <v>243</v>
      </c>
      <c r="BY321" t="e">
        <f ca="1">- Useful but _xludf.not as good as going to university</f>
        <v>#NAME?</v>
      </c>
      <c r="BZ321">
        <v>1</v>
      </c>
      <c r="CA321">
        <v>0</v>
      </c>
      <c r="CB321">
        <v>0</v>
      </c>
      <c r="CC321">
        <v>0</v>
      </c>
      <c r="CD321">
        <v>0</v>
      </c>
      <c r="CE321" t="e">
        <f ca="1">- DUBARAH - Friends</f>
        <v>#NAME?</v>
      </c>
      <c r="CF321">
        <v>1</v>
      </c>
      <c r="CG321">
        <v>1</v>
      </c>
      <c r="CH321">
        <v>0</v>
      </c>
      <c r="CI321">
        <v>0</v>
      </c>
      <c r="CJ321">
        <v>0</v>
      </c>
      <c r="CK321">
        <v>0</v>
      </c>
      <c r="CL321">
        <v>0</v>
      </c>
      <c r="CN321" t="s">
        <v>108</v>
      </c>
      <c r="CO321" t="s">
        <v>109</v>
      </c>
      <c r="CP321" t="s">
        <v>110</v>
      </c>
      <c r="CQ321">
        <v>3191720</v>
      </c>
      <c r="CR321" t="s">
        <v>1018</v>
      </c>
      <c r="CS321" t="s">
        <v>1019</v>
      </c>
      <c r="CT321">
        <v>320</v>
      </c>
    </row>
    <row r="322" spans="1:98">
      <c r="A322">
        <v>321</v>
      </c>
      <c r="B322" t="s">
        <v>97</v>
      </c>
      <c r="C322">
        <v>25</v>
      </c>
      <c r="D322" t="s">
        <v>98</v>
      </c>
      <c r="E322" t="s">
        <v>142</v>
      </c>
      <c r="F322" t="s">
        <v>136</v>
      </c>
      <c r="G322" t="s">
        <v>113</v>
      </c>
      <c r="J322" t="s">
        <v>162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1</v>
      </c>
      <c r="R322">
        <v>0</v>
      </c>
      <c r="X322" t="s">
        <v>368</v>
      </c>
      <c r="Y322">
        <v>0</v>
      </c>
      <c r="Z322">
        <v>1</v>
      </c>
      <c r="AA322">
        <v>0</v>
      </c>
      <c r="AB322">
        <v>0</v>
      </c>
      <c r="AC322">
        <v>0</v>
      </c>
      <c r="AD322">
        <v>0</v>
      </c>
      <c r="AE322">
        <v>0</v>
      </c>
      <c r="AG322" t="s">
        <v>124</v>
      </c>
      <c r="AH322" t="s">
        <v>121</v>
      </c>
      <c r="AI322">
        <v>0</v>
      </c>
      <c r="AJ322">
        <v>0</v>
      </c>
      <c r="AK322">
        <v>1</v>
      </c>
      <c r="AL322">
        <v>0</v>
      </c>
      <c r="AM322">
        <v>0</v>
      </c>
      <c r="AN322">
        <v>0</v>
      </c>
      <c r="AO322">
        <v>0</v>
      </c>
      <c r="AP322">
        <v>0</v>
      </c>
      <c r="AQ322" t="s">
        <v>287</v>
      </c>
      <c r="BA322" t="s">
        <v>106</v>
      </c>
      <c r="BB322" t="e">
        <f ca="1">- Very Useful _xludf.and provides a job opportunity _xludf.right away.</f>
        <v>#NAME?</v>
      </c>
      <c r="BD322" t="e">
        <f ca="1">- I am _xludf.not interested in vocational education</f>
        <v>#NAME?</v>
      </c>
      <c r="BE322">
        <v>1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N322" t="s">
        <v>106</v>
      </c>
      <c r="BQ322" t="e">
        <f ca="1">- Donâ€™t know how to _xludf.find/enroll in a suitable program</f>
        <v>#NAME?</v>
      </c>
      <c r="BR322">
        <v>0</v>
      </c>
      <c r="BS322">
        <v>0</v>
      </c>
      <c r="BT322">
        <v>0</v>
      </c>
      <c r="BU322">
        <v>1</v>
      </c>
      <c r="BV322">
        <v>0</v>
      </c>
      <c r="BW322">
        <v>0</v>
      </c>
      <c r="BX322" t="s">
        <v>243</v>
      </c>
      <c r="BY322" t="e">
        <f ca="1">- Useful but _xludf.not as good as going to university</f>
        <v>#NAME?</v>
      </c>
      <c r="BZ322">
        <v>1</v>
      </c>
      <c r="CA322">
        <v>0</v>
      </c>
      <c r="CB322">
        <v>0</v>
      </c>
      <c r="CC322">
        <v>0</v>
      </c>
      <c r="CD322">
        <v>0</v>
      </c>
      <c r="CE322" t="e">
        <f ca="1">- DUBARAH - Friends</f>
        <v>#NAME?</v>
      </c>
      <c r="CF322">
        <v>1</v>
      </c>
      <c r="CG322">
        <v>1</v>
      </c>
      <c r="CH322">
        <v>0</v>
      </c>
      <c r="CI322">
        <v>0</v>
      </c>
      <c r="CJ322">
        <v>0</v>
      </c>
      <c r="CK322">
        <v>0</v>
      </c>
      <c r="CL322">
        <v>0</v>
      </c>
      <c r="CN322" t="s">
        <v>108</v>
      </c>
      <c r="CO322" t="s">
        <v>109</v>
      </c>
      <c r="CP322" t="s">
        <v>110</v>
      </c>
      <c r="CQ322">
        <v>3191747</v>
      </c>
      <c r="CR322" t="s">
        <v>1020</v>
      </c>
      <c r="CS322" t="s">
        <v>1021</v>
      </c>
      <c r="CT322">
        <v>321</v>
      </c>
    </row>
    <row r="323" spans="1:98">
      <c r="A323">
        <v>322</v>
      </c>
      <c r="B323" t="s">
        <v>97</v>
      </c>
      <c r="C323">
        <v>25</v>
      </c>
      <c r="D323" t="s">
        <v>98</v>
      </c>
      <c r="E323" t="s">
        <v>156</v>
      </c>
      <c r="F323" t="s">
        <v>364</v>
      </c>
      <c r="G323" t="s">
        <v>113</v>
      </c>
      <c r="J323" t="s">
        <v>121</v>
      </c>
      <c r="K323">
        <v>1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T323" t="s">
        <v>1022</v>
      </c>
      <c r="X323" t="s">
        <v>405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1</v>
      </c>
      <c r="AE323">
        <v>0</v>
      </c>
      <c r="AG323" t="s">
        <v>124</v>
      </c>
      <c r="AH323" t="s">
        <v>601</v>
      </c>
      <c r="AI323">
        <v>0</v>
      </c>
      <c r="AJ323">
        <v>1</v>
      </c>
      <c r="AK323">
        <v>0</v>
      </c>
      <c r="AL323">
        <v>1</v>
      </c>
      <c r="AM323">
        <v>0</v>
      </c>
      <c r="AN323">
        <v>1</v>
      </c>
      <c r="AO323">
        <v>0</v>
      </c>
      <c r="AP323">
        <v>0</v>
      </c>
      <c r="BA323" t="s">
        <v>106</v>
      </c>
      <c r="BB323" t="e">
        <f ca="1">- Very Useful _xludf.and provides a job opportunity _xludf.right away.</f>
        <v>#NAME?</v>
      </c>
      <c r="BD323" t="e">
        <f ca="1">- Tourism / Restaurant _xludf.and hotel Management</f>
        <v>#NAME?</v>
      </c>
      <c r="BE323">
        <v>0</v>
      </c>
      <c r="BF323">
        <v>0</v>
      </c>
      <c r="BG323">
        <v>0</v>
      </c>
      <c r="BH323">
        <v>1</v>
      </c>
      <c r="BI323">
        <v>0</v>
      </c>
      <c r="BJ323">
        <v>0</v>
      </c>
      <c r="BK323">
        <v>0</v>
      </c>
      <c r="BL323">
        <v>0</v>
      </c>
      <c r="BN323" t="s">
        <v>127</v>
      </c>
      <c r="BO323" t="s">
        <v>388</v>
      </c>
      <c r="BX323" t="s">
        <v>243</v>
      </c>
      <c r="BY323" t="e">
        <f ca="1">- Useful but _xludf.not as good as going to university</f>
        <v>#NAME?</v>
      </c>
      <c r="BZ323">
        <v>1</v>
      </c>
      <c r="CA323">
        <v>0</v>
      </c>
      <c r="CB323">
        <v>0</v>
      </c>
      <c r="CC323">
        <v>0</v>
      </c>
      <c r="CD323">
        <v>0</v>
      </c>
      <c r="CE323" t="e">
        <f ca="1">- Facebook groups/pages    Other</f>
        <v>#NAME?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1</v>
      </c>
      <c r="CL323">
        <v>1</v>
      </c>
      <c r="CM323" t="s">
        <v>1023</v>
      </c>
      <c r="CN323" t="s">
        <v>108</v>
      </c>
      <c r="CO323" t="s">
        <v>109</v>
      </c>
      <c r="CP323" t="s">
        <v>110</v>
      </c>
      <c r="CQ323">
        <v>3191793</v>
      </c>
      <c r="CR323" t="s">
        <v>1024</v>
      </c>
      <c r="CS323" t="s">
        <v>1025</v>
      </c>
      <c r="CT323">
        <v>322</v>
      </c>
    </row>
    <row r="324" spans="1:98">
      <c r="A324">
        <v>323</v>
      </c>
      <c r="B324" t="s">
        <v>97</v>
      </c>
      <c r="C324">
        <v>28</v>
      </c>
      <c r="D324" t="s">
        <v>98</v>
      </c>
      <c r="E324" t="s">
        <v>156</v>
      </c>
      <c r="F324" t="s">
        <v>149</v>
      </c>
      <c r="G324" t="s">
        <v>113</v>
      </c>
      <c r="J324" t="s">
        <v>114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1</v>
      </c>
      <c r="Q324">
        <v>0</v>
      </c>
      <c r="R324">
        <v>0</v>
      </c>
      <c r="X324" t="s">
        <v>115</v>
      </c>
      <c r="Y324">
        <v>0</v>
      </c>
      <c r="Z324">
        <v>0</v>
      </c>
      <c r="AA324">
        <v>0</v>
      </c>
      <c r="AB324">
        <v>1</v>
      </c>
      <c r="AC324">
        <v>0</v>
      </c>
      <c r="AD324">
        <v>0</v>
      </c>
      <c r="AE324">
        <v>0</v>
      </c>
      <c r="AG324" t="s">
        <v>124</v>
      </c>
      <c r="AH324" t="s">
        <v>117</v>
      </c>
      <c r="AI324">
        <v>0</v>
      </c>
      <c r="AJ324">
        <v>1</v>
      </c>
      <c r="AK324">
        <v>0</v>
      </c>
      <c r="AL324">
        <v>0</v>
      </c>
      <c r="AM324">
        <v>1</v>
      </c>
      <c r="AN324">
        <v>0</v>
      </c>
      <c r="AO324">
        <v>0</v>
      </c>
      <c r="AP324">
        <v>0</v>
      </c>
      <c r="BA324" t="s">
        <v>106</v>
      </c>
      <c r="BB324" t="e">
        <f ca="1">- Useful but _xludf.not as good as a regular degree</f>
        <v>#NAME?</v>
      </c>
      <c r="BD324" t="e">
        <f ca="1">- I am _xludf.not interested in vocational education</f>
        <v>#NAME?</v>
      </c>
      <c r="BE324">
        <v>1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N324" t="s">
        <v>106</v>
      </c>
      <c r="BQ324" t="e">
        <f ca="1">- Cannot afford the courses</f>
        <v>#NAME?</v>
      </c>
      <c r="BR324">
        <v>0</v>
      </c>
      <c r="BS324">
        <v>0</v>
      </c>
      <c r="BT324">
        <v>0</v>
      </c>
      <c r="BU324">
        <v>0</v>
      </c>
      <c r="BV324">
        <v>1</v>
      </c>
      <c r="BW324">
        <v>0</v>
      </c>
      <c r="BX324" t="s">
        <v>243</v>
      </c>
      <c r="BY324" t="e">
        <f ca="1">- Difficult to access</f>
        <v>#NAME?</v>
      </c>
      <c r="BZ324">
        <v>0</v>
      </c>
      <c r="CA324">
        <v>0</v>
      </c>
      <c r="CB324">
        <v>0</v>
      </c>
      <c r="CC324">
        <v>1</v>
      </c>
      <c r="CD324">
        <v>0</v>
      </c>
      <c r="CE324" t="e">
        <f ca="1">- Facebook groups/pages    Other</f>
        <v>#NAME?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1</v>
      </c>
      <c r="CL324">
        <v>1</v>
      </c>
      <c r="CM324" t="s">
        <v>1023</v>
      </c>
      <c r="CN324" t="s">
        <v>108</v>
      </c>
      <c r="CO324" t="s">
        <v>109</v>
      </c>
      <c r="CP324" t="s">
        <v>110</v>
      </c>
      <c r="CQ324">
        <v>3191831</v>
      </c>
      <c r="CR324" t="s">
        <v>1026</v>
      </c>
      <c r="CS324" t="s">
        <v>1027</v>
      </c>
      <c r="CT324">
        <v>323</v>
      </c>
    </row>
    <row r="325" spans="1:98">
      <c r="A325">
        <v>324</v>
      </c>
      <c r="B325" t="s">
        <v>97</v>
      </c>
      <c r="C325">
        <v>21</v>
      </c>
      <c r="D325" t="s">
        <v>98</v>
      </c>
      <c r="E325" t="s">
        <v>99</v>
      </c>
      <c r="F325" t="s">
        <v>136</v>
      </c>
      <c r="G325" t="s">
        <v>113</v>
      </c>
      <c r="J325" t="s">
        <v>121</v>
      </c>
      <c r="K325">
        <v>1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T325" t="s">
        <v>533</v>
      </c>
      <c r="X325" t="s">
        <v>183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1</v>
      </c>
      <c r="AF325" t="s">
        <v>282</v>
      </c>
      <c r="AG325" t="s">
        <v>124</v>
      </c>
      <c r="AH325" t="s">
        <v>121</v>
      </c>
      <c r="AI325">
        <v>0</v>
      </c>
      <c r="AJ325">
        <v>0</v>
      </c>
      <c r="AK325">
        <v>1</v>
      </c>
      <c r="AL325">
        <v>0</v>
      </c>
      <c r="AM325">
        <v>0</v>
      </c>
      <c r="AN325">
        <v>0</v>
      </c>
      <c r="AO325">
        <v>0</v>
      </c>
      <c r="AP325">
        <v>0</v>
      </c>
      <c r="AQ325" t="s">
        <v>287</v>
      </c>
      <c r="BA325" t="s">
        <v>106</v>
      </c>
      <c r="BB325" t="e">
        <f ca="1">- _xludf.not Useful</f>
        <v>#NAME?</v>
      </c>
      <c r="BD325" t="e">
        <f ca="1">- I am _xludf.not interested in vocational education</f>
        <v>#NAME?</v>
      </c>
      <c r="BE325">
        <v>1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N325" t="s">
        <v>106</v>
      </c>
      <c r="BQ325" t="e">
        <f ca="1">- Donâ€™t know how to _xludf.find/enroll in a suitable program</f>
        <v>#NAME?</v>
      </c>
      <c r="BR325">
        <v>0</v>
      </c>
      <c r="BS325">
        <v>0</v>
      </c>
      <c r="BT325">
        <v>0</v>
      </c>
      <c r="BU325">
        <v>1</v>
      </c>
      <c r="BV325">
        <v>0</v>
      </c>
      <c r="BW325">
        <v>0</v>
      </c>
      <c r="BX325" t="s">
        <v>107</v>
      </c>
      <c r="BY325" t="e">
        <f ca="1">- Difficult to access</f>
        <v>#NAME?</v>
      </c>
      <c r="BZ325">
        <v>0</v>
      </c>
      <c r="CA325">
        <v>0</v>
      </c>
      <c r="CB325">
        <v>0</v>
      </c>
      <c r="CC325">
        <v>1</v>
      </c>
      <c r="CD325">
        <v>0</v>
      </c>
      <c r="CE325" t="s">
        <v>121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1</v>
      </c>
      <c r="CN325" t="s">
        <v>108</v>
      </c>
      <c r="CO325" t="s">
        <v>109</v>
      </c>
      <c r="CP325" t="s">
        <v>110</v>
      </c>
      <c r="CQ325">
        <v>3206813</v>
      </c>
      <c r="CR325" t="s">
        <v>1028</v>
      </c>
      <c r="CS325" t="s">
        <v>1029</v>
      </c>
      <c r="CT325">
        <v>324</v>
      </c>
    </row>
    <row r="326" spans="1:98">
      <c r="A326">
        <v>325</v>
      </c>
      <c r="B326" t="s">
        <v>97</v>
      </c>
      <c r="C326">
        <v>25</v>
      </c>
      <c r="D326" t="s">
        <v>98</v>
      </c>
      <c r="E326" t="s">
        <v>99</v>
      </c>
      <c r="F326" t="s">
        <v>149</v>
      </c>
      <c r="G326" t="s">
        <v>101</v>
      </c>
      <c r="H326" t="s">
        <v>102</v>
      </c>
      <c r="U326" t="s">
        <v>162</v>
      </c>
      <c r="AG326" t="s">
        <v>104</v>
      </c>
      <c r="AH326" t="s">
        <v>117</v>
      </c>
      <c r="AI326">
        <v>0</v>
      </c>
      <c r="AJ326">
        <v>1</v>
      </c>
      <c r="AK326">
        <v>0</v>
      </c>
      <c r="AL326">
        <v>0</v>
      </c>
      <c r="AM326">
        <v>1</v>
      </c>
      <c r="AN326">
        <v>0</v>
      </c>
      <c r="AO326">
        <v>0</v>
      </c>
      <c r="AP326">
        <v>0</v>
      </c>
      <c r="BA326" t="s">
        <v>106</v>
      </c>
      <c r="BB326" t="e">
        <f ca="1">- Useful but _xludf.not as good as a regular degree</f>
        <v>#NAME?</v>
      </c>
      <c r="BD326" t="e">
        <f ca="1">- I am _xludf.not interested in vocational education</f>
        <v>#NAME?</v>
      </c>
      <c r="BE326">
        <v>1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N326" t="s">
        <v>127</v>
      </c>
      <c r="BO326" t="s">
        <v>388</v>
      </c>
      <c r="BX326" t="s">
        <v>243</v>
      </c>
      <c r="BY326" t="e">
        <f ca="1">- Useful but _xludf.not as good as going to university</f>
        <v>#NAME?</v>
      </c>
      <c r="BZ326">
        <v>1</v>
      </c>
      <c r="CA326">
        <v>0</v>
      </c>
      <c r="CB326">
        <v>0</v>
      </c>
      <c r="CC326">
        <v>0</v>
      </c>
      <c r="CD326">
        <v>0</v>
      </c>
      <c r="CE326" t="e">
        <f ca="1">- DUBARAH - Friends</f>
        <v>#NAME?</v>
      </c>
      <c r="CF326">
        <v>1</v>
      </c>
      <c r="CG326">
        <v>1</v>
      </c>
      <c r="CH326">
        <v>0</v>
      </c>
      <c r="CI326">
        <v>0</v>
      </c>
      <c r="CJ326">
        <v>0</v>
      </c>
      <c r="CK326">
        <v>0</v>
      </c>
      <c r="CL326">
        <v>0</v>
      </c>
      <c r="CN326" t="s">
        <v>108</v>
      </c>
      <c r="CO326" t="s">
        <v>109</v>
      </c>
      <c r="CP326" t="s">
        <v>110</v>
      </c>
      <c r="CQ326">
        <v>3206889</v>
      </c>
      <c r="CR326" t="s">
        <v>1030</v>
      </c>
      <c r="CS326" t="s">
        <v>1031</v>
      </c>
      <c r="CT326">
        <v>325</v>
      </c>
    </row>
    <row r="327" spans="1:98">
      <c r="A327">
        <v>326</v>
      </c>
      <c r="B327" t="s">
        <v>97</v>
      </c>
      <c r="C327">
        <v>18</v>
      </c>
      <c r="D327" t="s">
        <v>98</v>
      </c>
      <c r="E327" t="s">
        <v>99</v>
      </c>
      <c r="F327" t="s">
        <v>120</v>
      </c>
      <c r="G327" t="s">
        <v>175</v>
      </c>
      <c r="J327" t="s">
        <v>180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1</v>
      </c>
      <c r="X327" t="s">
        <v>368</v>
      </c>
      <c r="Y327">
        <v>0</v>
      </c>
      <c r="Z327">
        <v>1</v>
      </c>
      <c r="AA327">
        <v>0</v>
      </c>
      <c r="AB327">
        <v>0</v>
      </c>
      <c r="AC327">
        <v>0</v>
      </c>
      <c r="AD327">
        <v>0</v>
      </c>
      <c r="AE327">
        <v>0</v>
      </c>
      <c r="AG327" t="s">
        <v>124</v>
      </c>
      <c r="AH327" t="s">
        <v>121</v>
      </c>
      <c r="AI327">
        <v>0</v>
      </c>
      <c r="AJ327">
        <v>0</v>
      </c>
      <c r="AK327">
        <v>1</v>
      </c>
      <c r="AL327">
        <v>0</v>
      </c>
      <c r="AM327">
        <v>0</v>
      </c>
      <c r="AN327">
        <v>0</v>
      </c>
      <c r="AO327">
        <v>0</v>
      </c>
      <c r="AP327">
        <v>0</v>
      </c>
      <c r="AQ327" t="s">
        <v>1032</v>
      </c>
      <c r="BA327" t="s">
        <v>106</v>
      </c>
      <c r="BB327" t="e">
        <f ca="1">- Useful but _xludf.not as good as a regular degree</f>
        <v>#NAME?</v>
      </c>
      <c r="BD327" t="e">
        <f ca="1">- I am _xludf.not interested in vocational education</f>
        <v>#NAME?</v>
      </c>
      <c r="BE327">
        <v>1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N327" t="s">
        <v>106</v>
      </c>
      <c r="BQ327" t="e">
        <f ca="1">- Do _xludf.not _xludf.count towards a recognized qualification</f>
        <v>#NAME?</v>
      </c>
      <c r="BR327">
        <v>0</v>
      </c>
      <c r="BS327">
        <v>1</v>
      </c>
      <c r="BT327">
        <v>0</v>
      </c>
      <c r="BU327">
        <v>0</v>
      </c>
      <c r="BV327">
        <v>0</v>
      </c>
      <c r="BW327">
        <v>0</v>
      </c>
      <c r="BX327" t="s">
        <v>243</v>
      </c>
      <c r="BY327" t="e">
        <f ca="1">- Useful but _xludf.not as good as going to university</f>
        <v>#NAME?</v>
      </c>
      <c r="BZ327">
        <v>1</v>
      </c>
      <c r="CA327">
        <v>0</v>
      </c>
      <c r="CB327">
        <v>0</v>
      </c>
      <c r="CC327">
        <v>0</v>
      </c>
      <c r="CD327">
        <v>0</v>
      </c>
      <c r="CE327" t="e">
        <f ca="1">- Teachers</f>
        <v>#NAME?</v>
      </c>
      <c r="CF327">
        <v>0</v>
      </c>
      <c r="CG327">
        <v>0</v>
      </c>
      <c r="CH327">
        <v>1</v>
      </c>
      <c r="CI327">
        <v>0</v>
      </c>
      <c r="CJ327">
        <v>0</v>
      </c>
      <c r="CK327">
        <v>0</v>
      </c>
      <c r="CL327">
        <v>0</v>
      </c>
      <c r="CN327" t="s">
        <v>108</v>
      </c>
      <c r="CO327" t="s">
        <v>109</v>
      </c>
      <c r="CP327" t="s">
        <v>110</v>
      </c>
      <c r="CQ327">
        <v>3210029</v>
      </c>
      <c r="CR327" t="s">
        <v>1033</v>
      </c>
      <c r="CS327" t="s">
        <v>1034</v>
      </c>
      <c r="CT327">
        <v>326</v>
      </c>
    </row>
    <row r="328" spans="1:98">
      <c r="A328">
        <v>327</v>
      </c>
      <c r="B328" t="s">
        <v>97</v>
      </c>
      <c r="C328">
        <v>23</v>
      </c>
      <c r="D328" t="s">
        <v>98</v>
      </c>
      <c r="E328" t="s">
        <v>99</v>
      </c>
      <c r="F328" t="s">
        <v>149</v>
      </c>
      <c r="G328" t="s">
        <v>113</v>
      </c>
      <c r="J328" t="s">
        <v>121</v>
      </c>
      <c r="K328">
        <v>1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T328" t="s">
        <v>467</v>
      </c>
      <c r="X328" t="s">
        <v>183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1</v>
      </c>
      <c r="AF328" t="s">
        <v>604</v>
      </c>
      <c r="AG328" t="s">
        <v>124</v>
      </c>
      <c r="AH328" t="s">
        <v>125</v>
      </c>
      <c r="AI328">
        <v>1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R328" t="s">
        <v>127</v>
      </c>
      <c r="AS328" t="s">
        <v>121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1</v>
      </c>
      <c r="AZ328" t="s">
        <v>1035</v>
      </c>
      <c r="BA328" t="s">
        <v>127</v>
      </c>
      <c r="BB328" t="e">
        <f ca="1">- Very Useful _xludf.and provides a job opportunity _xludf.right away.</f>
        <v>#NAME?</v>
      </c>
      <c r="BD328" t="e">
        <f ca="1">- Mechanics _xludf.and machinery</f>
        <v>#NAME?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1</v>
      </c>
      <c r="BL328">
        <v>0</v>
      </c>
      <c r="BN328" t="s">
        <v>106</v>
      </c>
      <c r="BQ328" t="e">
        <f ca="1">- Donâ€™t know how to _xludf.find/enroll in a suitable program</f>
        <v>#NAME?</v>
      </c>
      <c r="BR328">
        <v>0</v>
      </c>
      <c r="BS328">
        <v>0</v>
      </c>
      <c r="BT328">
        <v>0</v>
      </c>
      <c r="BU328">
        <v>1</v>
      </c>
      <c r="BV328">
        <v>0</v>
      </c>
      <c r="BW328">
        <v>0</v>
      </c>
      <c r="BX328" t="s">
        <v>459</v>
      </c>
      <c r="BY328" t="e">
        <f ca="1">- _xludf.not worth the _xludf.time _xludf.or money spent on it</f>
        <v>#NAME?</v>
      </c>
      <c r="BZ328">
        <v>0</v>
      </c>
      <c r="CA328">
        <v>1</v>
      </c>
      <c r="CB328">
        <v>0</v>
      </c>
      <c r="CC328">
        <v>0</v>
      </c>
      <c r="CD328">
        <v>0</v>
      </c>
      <c r="CE328" t="s">
        <v>121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1</v>
      </c>
      <c r="CM328" t="s">
        <v>987</v>
      </c>
      <c r="CN328" t="s">
        <v>108</v>
      </c>
      <c r="CO328" t="s">
        <v>109</v>
      </c>
      <c r="CP328" t="s">
        <v>110</v>
      </c>
      <c r="CQ328">
        <v>3210186</v>
      </c>
      <c r="CR328" t="s">
        <v>1036</v>
      </c>
      <c r="CS328" t="s">
        <v>1037</v>
      </c>
      <c r="CT328">
        <v>327</v>
      </c>
    </row>
    <row r="329" spans="1:98">
      <c r="A329">
        <v>328</v>
      </c>
      <c r="B329" t="s">
        <v>97</v>
      </c>
      <c r="C329">
        <v>18</v>
      </c>
      <c r="D329" t="s">
        <v>98</v>
      </c>
      <c r="E329" t="s">
        <v>99</v>
      </c>
      <c r="F329" t="s">
        <v>136</v>
      </c>
      <c r="G329" t="s">
        <v>113</v>
      </c>
      <c r="J329" t="s">
        <v>162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1</v>
      </c>
      <c r="R329">
        <v>0</v>
      </c>
      <c r="X329" t="s">
        <v>115</v>
      </c>
      <c r="Y329">
        <v>0</v>
      </c>
      <c r="Z329">
        <v>0</v>
      </c>
      <c r="AA329">
        <v>0</v>
      </c>
      <c r="AB329">
        <v>1</v>
      </c>
      <c r="AC329">
        <v>0</v>
      </c>
      <c r="AD329">
        <v>0</v>
      </c>
      <c r="AE329">
        <v>0</v>
      </c>
      <c r="AG329" t="s">
        <v>124</v>
      </c>
      <c r="AH329" t="s">
        <v>121</v>
      </c>
      <c r="AI329">
        <v>0</v>
      </c>
      <c r="AJ329">
        <v>0</v>
      </c>
      <c r="AK329">
        <v>1</v>
      </c>
      <c r="AL329">
        <v>0</v>
      </c>
      <c r="AM329">
        <v>0</v>
      </c>
      <c r="AN329">
        <v>0</v>
      </c>
      <c r="AO329">
        <v>0</v>
      </c>
      <c r="AP329">
        <v>0</v>
      </c>
      <c r="AQ329" t="s">
        <v>287</v>
      </c>
      <c r="BA329" t="s">
        <v>106</v>
      </c>
      <c r="BB329" t="e">
        <f ca="1">- Useful but _xludf.not as good as a regular degree</f>
        <v>#NAME?</v>
      </c>
      <c r="BD329" t="e">
        <f ca="1">- Mechanics _xludf.and machinery</f>
        <v>#NAME?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1</v>
      </c>
      <c r="BL329">
        <v>0</v>
      </c>
      <c r="BN329" t="s">
        <v>106</v>
      </c>
      <c r="BQ329" t="e">
        <f ca="1">- No internet connection / computer</f>
        <v>#NAME?</v>
      </c>
      <c r="BR329">
        <v>0</v>
      </c>
      <c r="BS329">
        <v>0</v>
      </c>
      <c r="BT329">
        <v>1</v>
      </c>
      <c r="BU329">
        <v>0</v>
      </c>
      <c r="BV329">
        <v>0</v>
      </c>
      <c r="BW329">
        <v>0</v>
      </c>
      <c r="BX329" t="s">
        <v>243</v>
      </c>
      <c r="BY329" t="e">
        <f ca="1">- Too Difficult to study alone</f>
        <v>#NAME?</v>
      </c>
      <c r="BZ329">
        <v>0</v>
      </c>
      <c r="CA329">
        <v>0</v>
      </c>
      <c r="CB329">
        <v>0</v>
      </c>
      <c r="CC329">
        <v>0</v>
      </c>
      <c r="CD329">
        <v>1</v>
      </c>
      <c r="CE329" t="e">
        <f ca="1">- Facebook groups/pages</f>
        <v>#NAME?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1</v>
      </c>
      <c r="CL329">
        <v>0</v>
      </c>
      <c r="CN329" t="s">
        <v>108</v>
      </c>
      <c r="CO329" t="s">
        <v>109</v>
      </c>
      <c r="CP329" t="s">
        <v>110</v>
      </c>
      <c r="CQ329">
        <v>3210236</v>
      </c>
      <c r="CR329" t="s">
        <v>1038</v>
      </c>
      <c r="CS329" t="s">
        <v>1039</v>
      </c>
      <c r="CT329">
        <v>328</v>
      </c>
    </row>
    <row r="330" spans="1:98">
      <c r="A330">
        <v>329</v>
      </c>
      <c r="B330" t="s">
        <v>97</v>
      </c>
      <c r="C330">
        <v>27</v>
      </c>
      <c r="D330" t="s">
        <v>98</v>
      </c>
      <c r="E330" t="s">
        <v>99</v>
      </c>
      <c r="F330" t="s">
        <v>344</v>
      </c>
      <c r="G330" t="s">
        <v>113</v>
      </c>
      <c r="J330" t="s">
        <v>121</v>
      </c>
      <c r="K330">
        <v>1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T330" t="s">
        <v>457</v>
      </c>
      <c r="X330" t="s">
        <v>183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1</v>
      </c>
      <c r="AF330" t="s">
        <v>282</v>
      </c>
      <c r="AG330" t="s">
        <v>124</v>
      </c>
      <c r="AH330" t="s">
        <v>601</v>
      </c>
      <c r="AI330">
        <v>0</v>
      </c>
      <c r="AJ330">
        <v>1</v>
      </c>
      <c r="AK330">
        <v>0</v>
      </c>
      <c r="AL330">
        <v>1</v>
      </c>
      <c r="AM330">
        <v>0</v>
      </c>
      <c r="AN330">
        <v>1</v>
      </c>
      <c r="AO330">
        <v>0</v>
      </c>
      <c r="AP330">
        <v>0</v>
      </c>
      <c r="BA330" t="s">
        <v>106</v>
      </c>
      <c r="BB330" t="e">
        <f ca="1">- Very Useful _xludf.and provides a job opportunity _xludf.right away.</f>
        <v>#NAME?</v>
      </c>
      <c r="BD330" t="e">
        <f ca="1">- I am _xludf.not interested in vocational education</f>
        <v>#NAME?</v>
      </c>
      <c r="BE330">
        <v>1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N330" t="s">
        <v>106</v>
      </c>
      <c r="BQ330" t="e">
        <f ca="1">- No internet connection / computer</f>
        <v>#NAME?</v>
      </c>
      <c r="BR330">
        <v>0</v>
      </c>
      <c r="BS330">
        <v>0</v>
      </c>
      <c r="BT330">
        <v>1</v>
      </c>
      <c r="BU330">
        <v>0</v>
      </c>
      <c r="BV330">
        <v>0</v>
      </c>
      <c r="BW330">
        <v>0</v>
      </c>
      <c r="BX330" t="s">
        <v>243</v>
      </c>
      <c r="BY330" t="e">
        <f ca="1">- _xludf.not worth the _xludf.time _xludf.or money spent on it</f>
        <v>#NAME?</v>
      </c>
      <c r="BZ330">
        <v>0</v>
      </c>
      <c r="CA330">
        <v>1</v>
      </c>
      <c r="CB330">
        <v>0</v>
      </c>
      <c r="CC330">
        <v>0</v>
      </c>
      <c r="CD330">
        <v>0</v>
      </c>
      <c r="CE330" t="e">
        <f ca="1">- Facebook groups/pages</f>
        <v>#NAME?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1</v>
      </c>
      <c r="CL330">
        <v>0</v>
      </c>
      <c r="CN330" t="s">
        <v>108</v>
      </c>
      <c r="CO330" t="s">
        <v>109</v>
      </c>
      <c r="CP330" t="s">
        <v>110</v>
      </c>
      <c r="CQ330">
        <v>3210263</v>
      </c>
      <c r="CR330" t="s">
        <v>1040</v>
      </c>
      <c r="CS330" t="s">
        <v>1041</v>
      </c>
      <c r="CT330">
        <v>329</v>
      </c>
    </row>
    <row r="331" spans="1:98">
      <c r="A331">
        <v>330</v>
      </c>
      <c r="B331" t="s">
        <v>97</v>
      </c>
      <c r="C331">
        <v>22</v>
      </c>
      <c r="D331" t="s">
        <v>98</v>
      </c>
      <c r="E331" t="s">
        <v>142</v>
      </c>
      <c r="F331" t="s">
        <v>136</v>
      </c>
      <c r="G331" t="s">
        <v>113</v>
      </c>
      <c r="J331" t="s">
        <v>162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1</v>
      </c>
      <c r="R331">
        <v>0</v>
      </c>
      <c r="X331" t="s">
        <v>123</v>
      </c>
      <c r="Y331">
        <v>0</v>
      </c>
      <c r="Z331">
        <v>1</v>
      </c>
      <c r="AA331">
        <v>0</v>
      </c>
      <c r="AB331">
        <v>1</v>
      </c>
      <c r="AC331">
        <v>0</v>
      </c>
      <c r="AD331">
        <v>0</v>
      </c>
      <c r="AE331">
        <v>0</v>
      </c>
      <c r="AG331" t="s">
        <v>124</v>
      </c>
      <c r="AH331" t="s">
        <v>121</v>
      </c>
      <c r="AI331">
        <v>0</v>
      </c>
      <c r="AJ331">
        <v>0</v>
      </c>
      <c r="AK331">
        <v>1</v>
      </c>
      <c r="AL331">
        <v>0</v>
      </c>
      <c r="AM331">
        <v>0</v>
      </c>
      <c r="AN331">
        <v>0</v>
      </c>
      <c r="AO331">
        <v>0</v>
      </c>
      <c r="AP331">
        <v>0</v>
      </c>
      <c r="AQ331" t="s">
        <v>287</v>
      </c>
      <c r="BA331" t="s">
        <v>106</v>
      </c>
      <c r="BB331" t="e">
        <f ca="1">- Very Useful _xludf.and provides a job opportunity _xludf.right away.</f>
        <v>#NAME?</v>
      </c>
      <c r="BD331" t="e">
        <f ca="1">- Construction (builder, carpenter, electrician, blacksmith)</f>
        <v>#NAME?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1</v>
      </c>
      <c r="BK331">
        <v>0</v>
      </c>
      <c r="BL331">
        <v>0</v>
      </c>
      <c r="BN331" t="s">
        <v>106</v>
      </c>
      <c r="BQ331" t="e">
        <f ca="1">- Cannot afford the courses</f>
        <v>#NAME?</v>
      </c>
      <c r="BR331">
        <v>0</v>
      </c>
      <c r="BS331">
        <v>0</v>
      </c>
      <c r="BT331">
        <v>0</v>
      </c>
      <c r="BU331">
        <v>0</v>
      </c>
      <c r="BV331">
        <v>1</v>
      </c>
      <c r="BW331">
        <v>0</v>
      </c>
      <c r="BX331" t="s">
        <v>243</v>
      </c>
      <c r="BY331" t="e">
        <f ca="1">- Useful but _xludf.not as good as going to university</f>
        <v>#NAME?</v>
      </c>
      <c r="BZ331">
        <v>1</v>
      </c>
      <c r="CA331">
        <v>0</v>
      </c>
      <c r="CB331">
        <v>0</v>
      </c>
      <c r="CC331">
        <v>0</v>
      </c>
      <c r="CD331">
        <v>0</v>
      </c>
      <c r="CE331" t="e">
        <f ca="1">- Facebook groups/pages</f>
        <v>#NAME?</v>
      </c>
      <c r="CF331">
        <v>0</v>
      </c>
      <c r="CG331">
        <v>0</v>
      </c>
      <c r="CH331">
        <v>0</v>
      </c>
      <c r="CI331">
        <v>0</v>
      </c>
      <c r="CJ331">
        <v>0</v>
      </c>
      <c r="CK331">
        <v>1</v>
      </c>
      <c r="CL331">
        <v>0</v>
      </c>
      <c r="CN331" t="s">
        <v>108</v>
      </c>
      <c r="CO331" t="s">
        <v>109</v>
      </c>
      <c r="CP331" t="s">
        <v>110</v>
      </c>
      <c r="CQ331">
        <v>3239713</v>
      </c>
      <c r="CR331" t="s">
        <v>1042</v>
      </c>
      <c r="CS331" t="s">
        <v>1043</v>
      </c>
      <c r="CT331">
        <v>330</v>
      </c>
    </row>
    <row r="332" spans="1:98">
      <c r="A332">
        <v>331</v>
      </c>
      <c r="B332" t="s">
        <v>97</v>
      </c>
      <c r="C332">
        <v>21</v>
      </c>
      <c r="D332" t="s">
        <v>98</v>
      </c>
      <c r="E332" t="s">
        <v>142</v>
      </c>
      <c r="F332" t="s">
        <v>120</v>
      </c>
      <c r="G332" t="s">
        <v>113</v>
      </c>
      <c r="J332" t="s">
        <v>103</v>
      </c>
      <c r="K332">
        <v>0</v>
      </c>
      <c r="L332">
        <v>0</v>
      </c>
      <c r="M332">
        <v>0</v>
      </c>
      <c r="N332">
        <v>1</v>
      </c>
      <c r="O332">
        <v>0</v>
      </c>
      <c r="P332">
        <v>0</v>
      </c>
      <c r="Q332">
        <v>0</v>
      </c>
      <c r="R332">
        <v>0</v>
      </c>
      <c r="X332" t="s">
        <v>123</v>
      </c>
      <c r="Y332">
        <v>0</v>
      </c>
      <c r="Z332">
        <v>1</v>
      </c>
      <c r="AA332">
        <v>0</v>
      </c>
      <c r="AB332">
        <v>1</v>
      </c>
      <c r="AC332">
        <v>0</v>
      </c>
      <c r="AD332">
        <v>0</v>
      </c>
      <c r="AE332">
        <v>0</v>
      </c>
      <c r="AG332" t="s">
        <v>124</v>
      </c>
      <c r="AH332" t="s">
        <v>121</v>
      </c>
      <c r="AI332">
        <v>0</v>
      </c>
      <c r="AJ332">
        <v>0</v>
      </c>
      <c r="AK332">
        <v>1</v>
      </c>
      <c r="AL332">
        <v>0</v>
      </c>
      <c r="AM332">
        <v>0</v>
      </c>
      <c r="AN332">
        <v>0</v>
      </c>
      <c r="AO332">
        <v>0</v>
      </c>
      <c r="AP332">
        <v>0</v>
      </c>
      <c r="AQ332" t="s">
        <v>406</v>
      </c>
      <c r="BA332" t="s">
        <v>106</v>
      </c>
      <c r="BB332" t="e">
        <f ca="1">- Very Useful _xludf.and provides a job opportunity _xludf.right away.</f>
        <v>#NAME?</v>
      </c>
      <c r="BD332" t="e">
        <f ca="1">- Construction (builder, carpenter, electrician, blacksmith)</f>
        <v>#NAME?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1</v>
      </c>
      <c r="BK332">
        <v>0</v>
      </c>
      <c r="BL332">
        <v>0</v>
      </c>
      <c r="BN332" t="s">
        <v>106</v>
      </c>
      <c r="BQ332" t="e">
        <f ca="1">- Cannot afford the courses</f>
        <v>#NAME?</v>
      </c>
      <c r="BR332">
        <v>0</v>
      </c>
      <c r="BS332">
        <v>0</v>
      </c>
      <c r="BT332">
        <v>0</v>
      </c>
      <c r="BU332">
        <v>0</v>
      </c>
      <c r="BV332">
        <v>1</v>
      </c>
      <c r="BW332">
        <v>0</v>
      </c>
      <c r="BX332" t="s">
        <v>243</v>
      </c>
      <c r="BY332" t="e">
        <f ca="1">- Useful but _xludf.not as good as going to university</f>
        <v>#NAME?</v>
      </c>
      <c r="BZ332">
        <v>1</v>
      </c>
      <c r="CA332">
        <v>0</v>
      </c>
      <c r="CB332">
        <v>0</v>
      </c>
      <c r="CC332">
        <v>0</v>
      </c>
      <c r="CD332">
        <v>0</v>
      </c>
      <c r="CE332" t="e">
        <f ca="1">- Facebook groups/pages</f>
        <v>#NAME?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1</v>
      </c>
      <c r="CL332">
        <v>0</v>
      </c>
      <c r="CN332" t="s">
        <v>108</v>
      </c>
      <c r="CO332" t="s">
        <v>109</v>
      </c>
      <c r="CP332" t="s">
        <v>110</v>
      </c>
      <c r="CQ332">
        <v>3239721</v>
      </c>
      <c r="CR332" t="s">
        <v>1044</v>
      </c>
      <c r="CS332" t="s">
        <v>1045</v>
      </c>
      <c r="CT332">
        <v>331</v>
      </c>
    </row>
    <row r="333" spans="1:98">
      <c r="A333">
        <v>332</v>
      </c>
      <c r="B333" t="s">
        <v>97</v>
      </c>
      <c r="C333">
        <v>26</v>
      </c>
      <c r="D333" t="s">
        <v>98</v>
      </c>
      <c r="E333" t="s">
        <v>99</v>
      </c>
      <c r="F333" t="s">
        <v>364</v>
      </c>
      <c r="G333" t="s">
        <v>113</v>
      </c>
      <c r="J333" t="s">
        <v>121</v>
      </c>
      <c r="K333">
        <v>1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T333" t="s">
        <v>1046</v>
      </c>
      <c r="X333" t="s">
        <v>138</v>
      </c>
      <c r="Y333">
        <v>0</v>
      </c>
      <c r="Z333">
        <v>0</v>
      </c>
      <c r="AA333">
        <v>0</v>
      </c>
      <c r="AB333">
        <v>1</v>
      </c>
      <c r="AC333">
        <v>0</v>
      </c>
      <c r="AD333">
        <v>1</v>
      </c>
      <c r="AE333">
        <v>0</v>
      </c>
      <c r="AG333" t="s">
        <v>185</v>
      </c>
      <c r="AH333" t="s">
        <v>1047</v>
      </c>
      <c r="AI333">
        <v>0</v>
      </c>
      <c r="AJ333">
        <v>1</v>
      </c>
      <c r="AK333">
        <v>0</v>
      </c>
      <c r="AL333">
        <v>0</v>
      </c>
      <c r="AM333">
        <v>1</v>
      </c>
      <c r="AN333">
        <v>1</v>
      </c>
      <c r="AO333">
        <v>0</v>
      </c>
      <c r="AP333">
        <v>1</v>
      </c>
      <c r="BA333" t="s">
        <v>106</v>
      </c>
      <c r="BB333" t="e">
        <f ca="1">- _xludf.not Useful</f>
        <v>#NAME?</v>
      </c>
      <c r="BD333" t="e">
        <f ca="1">- I am _xludf.not interested in vocational education</f>
        <v>#NAME?</v>
      </c>
      <c r="BE333">
        <v>1</v>
      </c>
      <c r="BF333">
        <v>0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N333" t="s">
        <v>106</v>
      </c>
      <c r="BQ333" t="e">
        <f ca="1">- Do _xludf.not _xludf.count towards a recognized qualification</f>
        <v>#NAME?</v>
      </c>
      <c r="BR333">
        <v>0</v>
      </c>
      <c r="BS333">
        <v>1</v>
      </c>
      <c r="BT333">
        <v>0</v>
      </c>
      <c r="BU333">
        <v>0</v>
      </c>
      <c r="BV333">
        <v>0</v>
      </c>
      <c r="BW333">
        <v>0</v>
      </c>
      <c r="BX333" t="s">
        <v>107</v>
      </c>
      <c r="BY333" t="e">
        <f ca="1">- Useful but _xludf.not as good as going to university</f>
        <v>#NAME?</v>
      </c>
      <c r="BZ333">
        <v>1</v>
      </c>
      <c r="CA333">
        <v>0</v>
      </c>
      <c r="CB333">
        <v>0</v>
      </c>
      <c r="CC333">
        <v>0</v>
      </c>
      <c r="CD333">
        <v>0</v>
      </c>
      <c r="CE333" t="e">
        <f ca="1">- Facebook groups/pages DUBARAH</f>
        <v>#NAME?</v>
      </c>
      <c r="CF333">
        <v>0</v>
      </c>
      <c r="CG333">
        <v>1</v>
      </c>
      <c r="CH333">
        <v>0</v>
      </c>
      <c r="CI333">
        <v>0</v>
      </c>
      <c r="CJ333">
        <v>0</v>
      </c>
      <c r="CK333">
        <v>1</v>
      </c>
      <c r="CL333">
        <v>0</v>
      </c>
      <c r="CN333" t="s">
        <v>108</v>
      </c>
      <c r="CO333" t="s">
        <v>109</v>
      </c>
      <c r="CP333" t="s">
        <v>110</v>
      </c>
      <c r="CQ333">
        <v>3241489</v>
      </c>
      <c r="CR333" t="s">
        <v>1048</v>
      </c>
      <c r="CS333" t="s">
        <v>1049</v>
      </c>
      <c r="CT333">
        <v>332</v>
      </c>
    </row>
    <row r="334" spans="1:98">
      <c r="A334">
        <v>333</v>
      </c>
      <c r="B334" t="s">
        <v>97</v>
      </c>
      <c r="C334">
        <v>21</v>
      </c>
      <c r="D334" t="s">
        <v>98</v>
      </c>
      <c r="E334" t="s">
        <v>99</v>
      </c>
      <c r="F334" t="s">
        <v>136</v>
      </c>
      <c r="G334" t="s">
        <v>113</v>
      </c>
      <c r="J334" t="s">
        <v>162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1</v>
      </c>
      <c r="R334">
        <v>0</v>
      </c>
      <c r="X334" t="s">
        <v>123</v>
      </c>
      <c r="Y334">
        <v>0</v>
      </c>
      <c r="Z334">
        <v>1</v>
      </c>
      <c r="AA334">
        <v>0</v>
      </c>
      <c r="AB334">
        <v>1</v>
      </c>
      <c r="AC334">
        <v>0</v>
      </c>
      <c r="AD334">
        <v>0</v>
      </c>
      <c r="AE334">
        <v>0</v>
      </c>
      <c r="AG334" t="s">
        <v>124</v>
      </c>
      <c r="AH334" t="s">
        <v>121</v>
      </c>
      <c r="AI334">
        <v>0</v>
      </c>
      <c r="AJ334">
        <v>0</v>
      </c>
      <c r="AK334">
        <v>1</v>
      </c>
      <c r="AL334">
        <v>0</v>
      </c>
      <c r="AM334">
        <v>0</v>
      </c>
      <c r="AN334">
        <v>0</v>
      </c>
      <c r="AO334">
        <v>0</v>
      </c>
      <c r="AP334">
        <v>0</v>
      </c>
      <c r="AQ334" t="s">
        <v>287</v>
      </c>
      <c r="BA334" t="s">
        <v>106</v>
      </c>
      <c r="BB334" t="e">
        <f ca="1">- Useful but _xludf.not as good as a regular degree</f>
        <v>#NAME?</v>
      </c>
      <c r="BD334" t="e">
        <f ca="1">- Mechanics _xludf.and machinery</f>
        <v>#NAME?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1</v>
      </c>
      <c r="BL334">
        <v>0</v>
      </c>
      <c r="BN334" t="s">
        <v>106</v>
      </c>
      <c r="BQ334" t="e">
        <f ca="1">- Cannot afford the courses</f>
        <v>#NAME?</v>
      </c>
      <c r="BR334">
        <v>0</v>
      </c>
      <c r="BS334">
        <v>0</v>
      </c>
      <c r="BT334">
        <v>0</v>
      </c>
      <c r="BU334">
        <v>0</v>
      </c>
      <c r="BV334">
        <v>1</v>
      </c>
      <c r="BW334">
        <v>0</v>
      </c>
      <c r="BX334" t="s">
        <v>243</v>
      </c>
      <c r="BY334" t="e">
        <f ca="1">- Useful but _xludf.not as good as going to university</f>
        <v>#NAME?</v>
      </c>
      <c r="BZ334">
        <v>1</v>
      </c>
      <c r="CA334">
        <v>0</v>
      </c>
      <c r="CB334">
        <v>0</v>
      </c>
      <c r="CC334">
        <v>0</v>
      </c>
      <c r="CD334">
        <v>0</v>
      </c>
      <c r="CE334" t="s">
        <v>121</v>
      </c>
      <c r="CF334">
        <v>0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1</v>
      </c>
      <c r="CN334" t="s">
        <v>108</v>
      </c>
      <c r="CO334" t="s">
        <v>109</v>
      </c>
      <c r="CP334" t="s">
        <v>110</v>
      </c>
      <c r="CQ334">
        <v>3241499</v>
      </c>
      <c r="CR334" t="s">
        <v>1050</v>
      </c>
      <c r="CS334" t="s">
        <v>1051</v>
      </c>
      <c r="CT334">
        <v>333</v>
      </c>
    </row>
    <row r="335" spans="1:98">
      <c r="A335">
        <v>334</v>
      </c>
      <c r="B335" t="s">
        <v>97</v>
      </c>
      <c r="C335">
        <v>23</v>
      </c>
      <c r="D335" t="s">
        <v>98</v>
      </c>
      <c r="E335" t="s">
        <v>156</v>
      </c>
      <c r="F335" t="s">
        <v>149</v>
      </c>
      <c r="G335" t="s">
        <v>113</v>
      </c>
      <c r="J335" t="s">
        <v>162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1</v>
      </c>
      <c r="R335">
        <v>0</v>
      </c>
      <c r="X335" t="s">
        <v>138</v>
      </c>
      <c r="Y335">
        <v>0</v>
      </c>
      <c r="Z335">
        <v>0</v>
      </c>
      <c r="AA335">
        <v>0</v>
      </c>
      <c r="AB335">
        <v>1</v>
      </c>
      <c r="AC335">
        <v>0</v>
      </c>
      <c r="AD335">
        <v>1</v>
      </c>
      <c r="AE335">
        <v>0</v>
      </c>
      <c r="AG335" t="s">
        <v>124</v>
      </c>
      <c r="AH335" t="s">
        <v>117</v>
      </c>
      <c r="AI335">
        <v>0</v>
      </c>
      <c r="AJ335">
        <v>1</v>
      </c>
      <c r="AK335">
        <v>0</v>
      </c>
      <c r="AL335">
        <v>0</v>
      </c>
      <c r="AM335">
        <v>1</v>
      </c>
      <c r="AN335">
        <v>0</v>
      </c>
      <c r="AO335">
        <v>0</v>
      </c>
      <c r="AP335">
        <v>0</v>
      </c>
      <c r="BA335" t="s">
        <v>106</v>
      </c>
      <c r="BB335" t="e">
        <f ca="1">- Very Useful _xludf.and provides a job opportunity _xludf.right away.</f>
        <v>#NAME?</v>
      </c>
      <c r="BD335" t="e">
        <f ca="1">- Mechanics _xludf.and machinery</f>
        <v>#NAME?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1</v>
      </c>
      <c r="BL335">
        <v>0</v>
      </c>
      <c r="BN335" t="s">
        <v>106</v>
      </c>
      <c r="BQ335" t="e">
        <f ca="1">- Cannot afford the courses</f>
        <v>#NAME?</v>
      </c>
      <c r="BR335">
        <v>0</v>
      </c>
      <c r="BS335">
        <v>0</v>
      </c>
      <c r="BT335">
        <v>0</v>
      </c>
      <c r="BU335">
        <v>0</v>
      </c>
      <c r="BV335">
        <v>1</v>
      </c>
      <c r="BW335">
        <v>0</v>
      </c>
      <c r="BX335" t="s">
        <v>243</v>
      </c>
      <c r="BY335" t="e">
        <f ca="1">- Useful but _xludf.not as good as going to university</f>
        <v>#NAME?</v>
      </c>
      <c r="BZ335">
        <v>1</v>
      </c>
      <c r="CA335">
        <v>0</v>
      </c>
      <c r="CB335">
        <v>0</v>
      </c>
      <c r="CC335">
        <v>0</v>
      </c>
      <c r="CD335">
        <v>0</v>
      </c>
      <c r="CE335" t="e">
        <f ca="1">- Facebook groups/pages</f>
        <v>#NAME?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1</v>
      </c>
      <c r="CL335">
        <v>0</v>
      </c>
      <c r="CN335" t="s">
        <v>108</v>
      </c>
      <c r="CO335" t="s">
        <v>109</v>
      </c>
      <c r="CP335" t="s">
        <v>110</v>
      </c>
      <c r="CQ335">
        <v>3241501</v>
      </c>
      <c r="CR335" t="s">
        <v>1052</v>
      </c>
      <c r="CS335" t="s">
        <v>1053</v>
      </c>
      <c r="CT335">
        <v>334</v>
      </c>
    </row>
    <row r="336" spans="1:98">
      <c r="A336">
        <v>335</v>
      </c>
      <c r="B336" t="s">
        <v>97</v>
      </c>
      <c r="C336">
        <v>21</v>
      </c>
      <c r="D336" t="s">
        <v>98</v>
      </c>
      <c r="E336" t="s">
        <v>99</v>
      </c>
      <c r="F336" t="s">
        <v>136</v>
      </c>
      <c r="G336" t="s">
        <v>113</v>
      </c>
      <c r="J336" t="s">
        <v>180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1</v>
      </c>
      <c r="X336" t="s">
        <v>123</v>
      </c>
      <c r="Y336">
        <v>0</v>
      </c>
      <c r="Z336">
        <v>1</v>
      </c>
      <c r="AA336">
        <v>0</v>
      </c>
      <c r="AB336">
        <v>1</v>
      </c>
      <c r="AC336">
        <v>0</v>
      </c>
      <c r="AD336">
        <v>0</v>
      </c>
      <c r="AE336">
        <v>0</v>
      </c>
      <c r="AG336" t="s">
        <v>124</v>
      </c>
      <c r="AH336" t="s">
        <v>121</v>
      </c>
      <c r="AI336">
        <v>0</v>
      </c>
      <c r="AJ336">
        <v>0</v>
      </c>
      <c r="AK336">
        <v>1</v>
      </c>
      <c r="AL336">
        <v>0</v>
      </c>
      <c r="AM336">
        <v>0</v>
      </c>
      <c r="AN336">
        <v>0</v>
      </c>
      <c r="AO336">
        <v>0</v>
      </c>
      <c r="AP336">
        <v>0</v>
      </c>
      <c r="AQ336" t="s">
        <v>287</v>
      </c>
      <c r="BA336" t="s">
        <v>106</v>
      </c>
      <c r="BB336" t="e">
        <f ca="1">- Very Useful _xludf.and provides a job opportunity _xludf.right away.</f>
        <v>#NAME?</v>
      </c>
      <c r="BD336" t="s">
        <v>121</v>
      </c>
      <c r="BE336">
        <v>0</v>
      </c>
      <c r="BF336">
        <v>1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 t="s">
        <v>1054</v>
      </c>
      <c r="BN336" t="s">
        <v>106</v>
      </c>
      <c r="BQ336" t="e">
        <f ca="1">- Cannot afford the courses</f>
        <v>#NAME?</v>
      </c>
      <c r="BR336">
        <v>0</v>
      </c>
      <c r="BS336">
        <v>0</v>
      </c>
      <c r="BT336">
        <v>0</v>
      </c>
      <c r="BU336">
        <v>0</v>
      </c>
      <c r="BV336">
        <v>1</v>
      </c>
      <c r="BW336">
        <v>0</v>
      </c>
      <c r="BX336" t="s">
        <v>243</v>
      </c>
      <c r="BY336" t="e">
        <f ca="1">- Useful but _xludf.not as good as going to university</f>
        <v>#NAME?</v>
      </c>
      <c r="BZ336">
        <v>1</v>
      </c>
      <c r="CA336">
        <v>0</v>
      </c>
      <c r="CB336">
        <v>0</v>
      </c>
      <c r="CC336">
        <v>0</v>
      </c>
      <c r="CD336">
        <v>0</v>
      </c>
      <c r="CE336" t="s">
        <v>121</v>
      </c>
      <c r="CF336">
        <v>0</v>
      </c>
      <c r="CG336">
        <v>0</v>
      </c>
      <c r="CH336">
        <v>0</v>
      </c>
      <c r="CI336">
        <v>0</v>
      </c>
      <c r="CJ336">
        <v>0</v>
      </c>
      <c r="CK336">
        <v>0</v>
      </c>
      <c r="CL336">
        <v>1</v>
      </c>
      <c r="CN336" t="s">
        <v>108</v>
      </c>
      <c r="CO336" t="s">
        <v>109</v>
      </c>
      <c r="CP336" t="s">
        <v>110</v>
      </c>
      <c r="CQ336">
        <v>3241505</v>
      </c>
      <c r="CR336" t="s">
        <v>1055</v>
      </c>
      <c r="CS336" t="s">
        <v>1056</v>
      </c>
      <c r="CT336">
        <v>335</v>
      </c>
    </row>
    <row r="337" spans="1:98">
      <c r="A337">
        <v>336</v>
      </c>
      <c r="B337" t="s">
        <v>97</v>
      </c>
      <c r="C337">
        <v>20</v>
      </c>
      <c r="D337" t="s">
        <v>98</v>
      </c>
      <c r="E337" t="s">
        <v>99</v>
      </c>
      <c r="F337" t="s">
        <v>120</v>
      </c>
      <c r="G337" t="s">
        <v>113</v>
      </c>
      <c r="J337" t="s">
        <v>121</v>
      </c>
      <c r="K337">
        <v>1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T337" t="s">
        <v>462</v>
      </c>
      <c r="X337" t="s">
        <v>123</v>
      </c>
      <c r="Y337">
        <v>0</v>
      </c>
      <c r="Z337">
        <v>1</v>
      </c>
      <c r="AA337">
        <v>0</v>
      </c>
      <c r="AB337">
        <v>1</v>
      </c>
      <c r="AC337">
        <v>0</v>
      </c>
      <c r="AD337">
        <v>0</v>
      </c>
      <c r="AE337">
        <v>0</v>
      </c>
      <c r="AG337" t="s">
        <v>124</v>
      </c>
      <c r="AH337" t="s">
        <v>121</v>
      </c>
      <c r="AI337">
        <v>0</v>
      </c>
      <c r="AJ337">
        <v>0</v>
      </c>
      <c r="AK337">
        <v>1</v>
      </c>
      <c r="AL337">
        <v>0</v>
      </c>
      <c r="AM337">
        <v>0</v>
      </c>
      <c r="AN337">
        <v>0</v>
      </c>
      <c r="AO337">
        <v>0</v>
      </c>
      <c r="AP337">
        <v>0</v>
      </c>
      <c r="AQ337" t="s">
        <v>406</v>
      </c>
      <c r="BA337" t="s">
        <v>106</v>
      </c>
      <c r="BB337" t="e">
        <f ca="1">- Very Useful _xludf.and provides a job opportunity _xludf.right away.</f>
        <v>#NAME?</v>
      </c>
      <c r="BD337" t="s">
        <v>121</v>
      </c>
      <c r="BE337">
        <v>0</v>
      </c>
      <c r="BF337">
        <v>1</v>
      </c>
      <c r="BG337">
        <v>0</v>
      </c>
      <c r="BH337">
        <v>0</v>
      </c>
      <c r="BI337">
        <v>0</v>
      </c>
      <c r="BJ337">
        <v>0</v>
      </c>
      <c r="BK337">
        <v>0</v>
      </c>
      <c r="BL337">
        <v>0</v>
      </c>
      <c r="BM337" t="s">
        <v>1054</v>
      </c>
      <c r="BN337" t="s">
        <v>106</v>
      </c>
      <c r="BQ337" t="e">
        <f ca="1">- Cannot afford the courses</f>
        <v>#NAME?</v>
      </c>
      <c r="BR337">
        <v>0</v>
      </c>
      <c r="BS337">
        <v>0</v>
      </c>
      <c r="BT337">
        <v>0</v>
      </c>
      <c r="BU337">
        <v>0</v>
      </c>
      <c r="BV337">
        <v>1</v>
      </c>
      <c r="BW337">
        <v>0</v>
      </c>
      <c r="BX337" t="s">
        <v>243</v>
      </c>
      <c r="BY337" t="e">
        <f ca="1">- Very Useful, as good as a regular degree</f>
        <v>#NAME?</v>
      </c>
      <c r="BZ337">
        <v>0</v>
      </c>
      <c r="CA337">
        <v>0</v>
      </c>
      <c r="CB337">
        <v>1</v>
      </c>
      <c r="CC337">
        <v>0</v>
      </c>
      <c r="CD337">
        <v>0</v>
      </c>
      <c r="CE337" t="e">
        <f ca="1">- Friends</f>
        <v>#NAME?</v>
      </c>
      <c r="CF337">
        <v>1</v>
      </c>
      <c r="CG337">
        <v>0</v>
      </c>
      <c r="CH337">
        <v>0</v>
      </c>
      <c r="CI337">
        <v>0</v>
      </c>
      <c r="CJ337">
        <v>0</v>
      </c>
      <c r="CK337">
        <v>0</v>
      </c>
      <c r="CL337">
        <v>0</v>
      </c>
      <c r="CN337" t="s">
        <v>108</v>
      </c>
      <c r="CO337" t="s">
        <v>109</v>
      </c>
      <c r="CP337" t="s">
        <v>110</v>
      </c>
      <c r="CQ337">
        <v>3241507</v>
      </c>
      <c r="CR337" t="s">
        <v>1057</v>
      </c>
      <c r="CS337" t="s">
        <v>1058</v>
      </c>
      <c r="CT337">
        <v>336</v>
      </c>
    </row>
    <row r="338" spans="1:98">
      <c r="A338">
        <v>337</v>
      </c>
      <c r="B338" t="s">
        <v>97</v>
      </c>
      <c r="C338">
        <v>28</v>
      </c>
      <c r="D338" t="s">
        <v>98</v>
      </c>
      <c r="E338" t="s">
        <v>99</v>
      </c>
      <c r="F338" t="s">
        <v>149</v>
      </c>
      <c r="G338" t="s">
        <v>113</v>
      </c>
      <c r="J338" t="s">
        <v>121</v>
      </c>
      <c r="K338">
        <v>1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T338" t="s">
        <v>462</v>
      </c>
      <c r="X338" t="s">
        <v>115</v>
      </c>
      <c r="Y338">
        <v>0</v>
      </c>
      <c r="Z338">
        <v>0</v>
      </c>
      <c r="AA338">
        <v>0</v>
      </c>
      <c r="AB338">
        <v>1</v>
      </c>
      <c r="AC338">
        <v>0</v>
      </c>
      <c r="AD338">
        <v>0</v>
      </c>
      <c r="AE338">
        <v>0</v>
      </c>
      <c r="AG338" t="s">
        <v>124</v>
      </c>
      <c r="AH338" t="s">
        <v>237</v>
      </c>
      <c r="AI338">
        <v>0</v>
      </c>
      <c r="AJ338">
        <v>1</v>
      </c>
      <c r="AK338">
        <v>0</v>
      </c>
      <c r="AL338">
        <v>0</v>
      </c>
      <c r="AM338">
        <v>1</v>
      </c>
      <c r="AN338">
        <v>0</v>
      </c>
      <c r="AO338">
        <v>0</v>
      </c>
      <c r="AP338">
        <v>1</v>
      </c>
      <c r="BA338" t="s">
        <v>106</v>
      </c>
      <c r="BB338" t="e">
        <f ca="1">- Very Useful _xludf.and provides a job opportunity _xludf.right away.</f>
        <v>#NAME?</v>
      </c>
      <c r="BD338" t="e">
        <f ca="1">- Project Management / Accountancy - Tourism / Restaurant _xludf.and hotel Management</f>
        <v>#NAME?</v>
      </c>
      <c r="BE338">
        <v>0</v>
      </c>
      <c r="BF338">
        <v>0</v>
      </c>
      <c r="BG338">
        <v>1</v>
      </c>
      <c r="BH338">
        <v>1</v>
      </c>
      <c r="BI338">
        <v>0</v>
      </c>
      <c r="BJ338">
        <v>0</v>
      </c>
      <c r="BK338">
        <v>0</v>
      </c>
      <c r="BL338">
        <v>0</v>
      </c>
      <c r="BN338" t="s">
        <v>106</v>
      </c>
      <c r="BQ338" t="e">
        <f ca="1">- Do _xludf.not _xludf.count towards a recognized qualification</f>
        <v>#NAME?</v>
      </c>
      <c r="BR338">
        <v>0</v>
      </c>
      <c r="BS338">
        <v>1</v>
      </c>
      <c r="BT338">
        <v>0</v>
      </c>
      <c r="BU338">
        <v>0</v>
      </c>
      <c r="BV338">
        <v>0</v>
      </c>
      <c r="BW338">
        <v>0</v>
      </c>
      <c r="BX338" t="s">
        <v>459</v>
      </c>
      <c r="BY338" t="e">
        <f ca="1">- Useful but _xludf.not as good as going to university</f>
        <v>#NAME?</v>
      </c>
      <c r="BZ338">
        <v>1</v>
      </c>
      <c r="CA338">
        <v>0</v>
      </c>
      <c r="CB338">
        <v>0</v>
      </c>
      <c r="CC338">
        <v>0</v>
      </c>
      <c r="CD338">
        <v>0</v>
      </c>
      <c r="CE338" t="e">
        <f ca="1">- Friends</f>
        <v>#NAME?</v>
      </c>
      <c r="CF338">
        <v>1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N338" t="s">
        <v>108</v>
      </c>
      <c r="CO338" t="s">
        <v>109</v>
      </c>
      <c r="CP338" t="s">
        <v>110</v>
      </c>
      <c r="CQ338">
        <v>3241509</v>
      </c>
      <c r="CR338" t="s">
        <v>1059</v>
      </c>
      <c r="CS338" t="s">
        <v>1060</v>
      </c>
      <c r="CT338">
        <v>337</v>
      </c>
    </row>
    <row r="339" spans="1:98">
      <c r="A339">
        <v>338</v>
      </c>
      <c r="B339" t="s">
        <v>131</v>
      </c>
      <c r="C339">
        <v>22</v>
      </c>
      <c r="D339" t="s">
        <v>148</v>
      </c>
      <c r="E339" t="s">
        <v>285</v>
      </c>
      <c r="F339" t="s">
        <v>136</v>
      </c>
      <c r="G339" t="s">
        <v>101</v>
      </c>
      <c r="H339" t="s">
        <v>102</v>
      </c>
      <c r="U339" t="s">
        <v>103</v>
      </c>
      <c r="AG339" t="s">
        <v>104</v>
      </c>
      <c r="AH339" t="s">
        <v>105</v>
      </c>
      <c r="AI339">
        <v>0</v>
      </c>
      <c r="AJ339">
        <v>1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BA339" t="s">
        <v>106</v>
      </c>
      <c r="BB339" t="e">
        <f ca="1">- Useful but _xludf.not as good as a regular degree</f>
        <v>#NAME?</v>
      </c>
      <c r="BD339" t="e">
        <f ca="1">- Project Management / Accountancy</f>
        <v>#NAME?</v>
      </c>
      <c r="BE339">
        <v>0</v>
      </c>
      <c r="BF339">
        <v>0</v>
      </c>
      <c r="BG339">
        <v>1</v>
      </c>
      <c r="BH339">
        <v>0</v>
      </c>
      <c r="BI339">
        <v>0</v>
      </c>
      <c r="BJ339">
        <v>0</v>
      </c>
      <c r="BK339">
        <v>0</v>
      </c>
      <c r="BL339">
        <v>0</v>
      </c>
      <c r="BN339" t="s">
        <v>106</v>
      </c>
      <c r="BQ339" t="e">
        <f ca="1">- Donâ€™t know how to _xludf.find/enroll in a suitable program</f>
        <v>#NAME?</v>
      </c>
      <c r="BR339">
        <v>0</v>
      </c>
      <c r="BS339">
        <v>0</v>
      </c>
      <c r="BT339">
        <v>0</v>
      </c>
      <c r="BU339">
        <v>1</v>
      </c>
      <c r="BV339">
        <v>0</v>
      </c>
      <c r="BW339">
        <v>0</v>
      </c>
      <c r="BX339" t="s">
        <v>243</v>
      </c>
      <c r="BY339" t="e">
        <f ca="1">- Useful but _xludf.not as good as going to university</f>
        <v>#NAME?</v>
      </c>
      <c r="BZ339">
        <v>1</v>
      </c>
      <c r="CA339">
        <v>0</v>
      </c>
      <c r="CB339">
        <v>0</v>
      </c>
      <c r="CC339">
        <v>0</v>
      </c>
      <c r="CD339">
        <v>0</v>
      </c>
      <c r="CE339" t="e">
        <f ca="1">- Friends</f>
        <v>#NAME?</v>
      </c>
      <c r="CF339">
        <v>1</v>
      </c>
      <c r="CG339">
        <v>0</v>
      </c>
      <c r="CH339">
        <v>0</v>
      </c>
      <c r="CI339">
        <v>0</v>
      </c>
      <c r="CJ339">
        <v>0</v>
      </c>
      <c r="CK339">
        <v>0</v>
      </c>
      <c r="CL339">
        <v>0</v>
      </c>
      <c r="CN339" t="s">
        <v>108</v>
      </c>
      <c r="CO339" t="s">
        <v>109</v>
      </c>
      <c r="CP339" t="s">
        <v>110</v>
      </c>
      <c r="CQ339">
        <v>3242491</v>
      </c>
      <c r="CR339" t="s">
        <v>1061</v>
      </c>
      <c r="CS339" t="s">
        <v>1062</v>
      </c>
      <c r="CT339">
        <v>338</v>
      </c>
    </row>
    <row r="340" spans="1:98">
      <c r="A340">
        <v>339</v>
      </c>
      <c r="B340" t="s">
        <v>131</v>
      </c>
      <c r="C340">
        <v>21</v>
      </c>
      <c r="D340" t="s">
        <v>98</v>
      </c>
      <c r="E340" t="s">
        <v>166</v>
      </c>
      <c r="F340" t="s">
        <v>100</v>
      </c>
      <c r="G340" t="s">
        <v>101</v>
      </c>
      <c r="H340" t="s">
        <v>102</v>
      </c>
      <c r="U340" t="s">
        <v>162</v>
      </c>
      <c r="AG340" t="s">
        <v>104</v>
      </c>
      <c r="AH340" t="s">
        <v>105</v>
      </c>
      <c r="AI340">
        <v>0</v>
      </c>
      <c r="AJ340">
        <v>1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BA340" t="s">
        <v>127</v>
      </c>
      <c r="BB340" t="e">
        <f ca="1">- Useful but _xludf.not as good as a regular degree</f>
        <v>#NAME?</v>
      </c>
      <c r="BD340" t="e">
        <f ca="1">- I am _xludf.not interested in vocational education</f>
        <v>#NAME?</v>
      </c>
      <c r="BE340">
        <v>1</v>
      </c>
      <c r="BF340">
        <v>0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N340" t="s">
        <v>106</v>
      </c>
      <c r="BQ340" t="e">
        <f ca="1">- Do _xludf.not _xludf.count towards a recognized qualification - Cannot afford the courses</f>
        <v>#NAME?</v>
      </c>
      <c r="BR340">
        <v>0</v>
      </c>
      <c r="BS340">
        <v>1</v>
      </c>
      <c r="BT340">
        <v>0</v>
      </c>
      <c r="BU340">
        <v>0</v>
      </c>
      <c r="BV340">
        <v>1</v>
      </c>
      <c r="BW340">
        <v>0</v>
      </c>
      <c r="BX340" t="s">
        <v>107</v>
      </c>
      <c r="BY340" t="e">
        <f ca="1">- _xludf.not worth the _xludf.time _xludf.or money spent on it - Difficult to access</f>
        <v>#NAME?</v>
      </c>
      <c r="BZ340">
        <v>0</v>
      </c>
      <c r="CA340">
        <v>1</v>
      </c>
      <c r="CB340">
        <v>0</v>
      </c>
      <c r="CC340">
        <v>1</v>
      </c>
      <c r="CD340">
        <v>0</v>
      </c>
      <c r="CE340" t="e">
        <f ca="1">- Facebook groups/pages</f>
        <v>#NAME?</v>
      </c>
      <c r="CF340">
        <v>0</v>
      </c>
      <c r="CG340">
        <v>0</v>
      </c>
      <c r="CH340">
        <v>0</v>
      </c>
      <c r="CI340">
        <v>0</v>
      </c>
      <c r="CJ340">
        <v>0</v>
      </c>
      <c r="CK340">
        <v>1</v>
      </c>
      <c r="CL340">
        <v>0</v>
      </c>
      <c r="CN340" t="s">
        <v>108</v>
      </c>
      <c r="CO340" t="s">
        <v>109</v>
      </c>
      <c r="CP340" t="s">
        <v>110</v>
      </c>
      <c r="CQ340">
        <v>3242498</v>
      </c>
      <c r="CR340" t="s">
        <v>1063</v>
      </c>
      <c r="CS340" t="s">
        <v>1064</v>
      </c>
      <c r="CT340">
        <v>339</v>
      </c>
    </row>
    <row r="341" spans="1:98">
      <c r="A341">
        <v>340</v>
      </c>
      <c r="B341" t="s">
        <v>131</v>
      </c>
      <c r="C341">
        <v>24</v>
      </c>
      <c r="D341" t="s">
        <v>98</v>
      </c>
      <c r="E341" t="s">
        <v>99</v>
      </c>
      <c r="F341" t="s">
        <v>149</v>
      </c>
      <c r="G341" t="s">
        <v>101</v>
      </c>
      <c r="H341" t="s">
        <v>102</v>
      </c>
      <c r="U341" t="s">
        <v>162</v>
      </c>
      <c r="AG341" t="s">
        <v>104</v>
      </c>
      <c r="AH341" t="s">
        <v>105</v>
      </c>
      <c r="AI341">
        <v>0</v>
      </c>
      <c r="AJ341">
        <v>1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BA341" t="s">
        <v>106</v>
      </c>
      <c r="BB341" t="e">
        <f ca="1">- Very Useful _xludf.and provides a job opportunity _xludf.right away.</f>
        <v>#NAME?</v>
      </c>
      <c r="BD341" t="e">
        <f ca="1">- Project Management / Accountancy</f>
        <v>#NAME?</v>
      </c>
      <c r="BE341">
        <v>0</v>
      </c>
      <c r="BF341">
        <v>0</v>
      </c>
      <c r="BG341">
        <v>1</v>
      </c>
      <c r="BH341">
        <v>0</v>
      </c>
      <c r="BI341">
        <v>0</v>
      </c>
      <c r="BJ341">
        <v>0</v>
      </c>
      <c r="BK341">
        <v>0</v>
      </c>
      <c r="BL341">
        <v>0</v>
      </c>
      <c r="BN341" t="s">
        <v>106</v>
      </c>
      <c r="BQ341" t="e">
        <f ca="1">- No internet connection / computer</f>
        <v>#NAME?</v>
      </c>
      <c r="BR341">
        <v>0</v>
      </c>
      <c r="BS341">
        <v>0</v>
      </c>
      <c r="BT341">
        <v>1</v>
      </c>
      <c r="BU341">
        <v>0</v>
      </c>
      <c r="BV341">
        <v>0</v>
      </c>
      <c r="BW341">
        <v>0</v>
      </c>
      <c r="BX341" t="s">
        <v>107</v>
      </c>
      <c r="BY341" t="e">
        <f ca="1">- Useful but _xludf.not as good as going to university</f>
        <v>#NAME?</v>
      </c>
      <c r="BZ341">
        <v>1</v>
      </c>
      <c r="CA341">
        <v>0</v>
      </c>
      <c r="CB341">
        <v>0</v>
      </c>
      <c r="CC341">
        <v>0</v>
      </c>
      <c r="CD341">
        <v>0</v>
      </c>
      <c r="CE341" t="s">
        <v>121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1</v>
      </c>
      <c r="CM341" t="s">
        <v>1065</v>
      </c>
      <c r="CN341" t="s">
        <v>108</v>
      </c>
      <c r="CO341" t="s">
        <v>109</v>
      </c>
      <c r="CP341" t="s">
        <v>110</v>
      </c>
      <c r="CQ341">
        <v>3242500</v>
      </c>
      <c r="CR341" t="s">
        <v>1066</v>
      </c>
      <c r="CS341" t="s">
        <v>1067</v>
      </c>
      <c r="CT341">
        <v>340</v>
      </c>
    </row>
    <row r="342" spans="1:98">
      <c r="A342">
        <v>341</v>
      </c>
      <c r="B342" t="s">
        <v>131</v>
      </c>
      <c r="C342">
        <v>21</v>
      </c>
      <c r="D342" t="s">
        <v>98</v>
      </c>
      <c r="E342" t="s">
        <v>285</v>
      </c>
      <c r="F342" t="s">
        <v>149</v>
      </c>
      <c r="G342" t="s">
        <v>101</v>
      </c>
      <c r="H342" t="s">
        <v>102</v>
      </c>
      <c r="U342" t="s">
        <v>162</v>
      </c>
      <c r="AG342" t="s">
        <v>104</v>
      </c>
      <c r="AH342" t="s">
        <v>117</v>
      </c>
      <c r="AI342">
        <v>0</v>
      </c>
      <c r="AJ342">
        <v>1</v>
      </c>
      <c r="AK342">
        <v>0</v>
      </c>
      <c r="AL342">
        <v>0</v>
      </c>
      <c r="AM342">
        <v>1</v>
      </c>
      <c r="AN342">
        <v>0</v>
      </c>
      <c r="AO342">
        <v>0</v>
      </c>
      <c r="AP342">
        <v>0</v>
      </c>
      <c r="BA342" t="s">
        <v>106</v>
      </c>
      <c r="BB342" t="e">
        <f ca="1">- Useful but _xludf.not as good as a regular degree</f>
        <v>#NAME?</v>
      </c>
      <c r="BD342" t="e">
        <f ca="1">- Construction (builder, carpenter, electrician, blacksmith)</f>
        <v>#NAME?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1</v>
      </c>
      <c r="BK342">
        <v>0</v>
      </c>
      <c r="BL342">
        <v>0</v>
      </c>
      <c r="BN342" t="s">
        <v>106</v>
      </c>
      <c r="BQ342" t="e">
        <f ca="1">- Cannot afford the courses - Donâ€™t know how to _xludf.find/enroll in a suitable program</f>
        <v>#NAME?</v>
      </c>
      <c r="BR342">
        <v>0</v>
      </c>
      <c r="BS342">
        <v>0</v>
      </c>
      <c r="BT342">
        <v>0</v>
      </c>
      <c r="BU342">
        <v>1</v>
      </c>
      <c r="BV342">
        <v>1</v>
      </c>
      <c r="BW342">
        <v>0</v>
      </c>
      <c r="BX342" t="s">
        <v>107</v>
      </c>
      <c r="BY342" t="s">
        <v>139</v>
      </c>
      <c r="BZ342">
        <v>1</v>
      </c>
      <c r="CA342">
        <v>0</v>
      </c>
      <c r="CB342">
        <v>0</v>
      </c>
      <c r="CC342">
        <v>0</v>
      </c>
      <c r="CD342">
        <v>1</v>
      </c>
      <c r="CE342" t="e">
        <f ca="1">- Facebook groups/pages  - Friends</f>
        <v>#NAME?</v>
      </c>
      <c r="CF342">
        <v>1</v>
      </c>
      <c r="CG342">
        <v>0</v>
      </c>
      <c r="CH342">
        <v>0</v>
      </c>
      <c r="CI342">
        <v>0</v>
      </c>
      <c r="CJ342">
        <v>0</v>
      </c>
      <c r="CK342">
        <v>1</v>
      </c>
      <c r="CL342">
        <v>0</v>
      </c>
      <c r="CN342" t="s">
        <v>108</v>
      </c>
      <c r="CO342" t="s">
        <v>109</v>
      </c>
      <c r="CP342" t="s">
        <v>110</v>
      </c>
      <c r="CQ342">
        <v>3242510</v>
      </c>
      <c r="CR342" t="s">
        <v>1068</v>
      </c>
      <c r="CS342" t="s">
        <v>1069</v>
      </c>
      <c r="CT342">
        <v>341</v>
      </c>
    </row>
    <row r="343" spans="1:98">
      <c r="A343">
        <v>342</v>
      </c>
      <c r="B343" t="s">
        <v>131</v>
      </c>
      <c r="C343">
        <v>22</v>
      </c>
      <c r="D343" t="s">
        <v>98</v>
      </c>
      <c r="E343" t="s">
        <v>179</v>
      </c>
      <c r="F343" t="s">
        <v>100</v>
      </c>
      <c r="G343" t="s">
        <v>101</v>
      </c>
      <c r="H343" t="s">
        <v>102</v>
      </c>
      <c r="U343" t="s">
        <v>121</v>
      </c>
      <c r="W343" t="s">
        <v>1070</v>
      </c>
      <c r="AG343" t="s">
        <v>104</v>
      </c>
      <c r="AH343" t="s">
        <v>105</v>
      </c>
      <c r="AI343">
        <v>0</v>
      </c>
      <c r="AJ343">
        <v>1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BA343" t="s">
        <v>127</v>
      </c>
      <c r="BB343" t="e">
        <f ca="1">- Useful but _xludf.not as good as a regular degree</f>
        <v>#NAME?</v>
      </c>
      <c r="BD343" t="e">
        <f ca="1">- Tourism / Restaurant _xludf.and hotel Management - Nursing / medical care</f>
        <v>#NAME?</v>
      </c>
      <c r="BE343">
        <v>0</v>
      </c>
      <c r="BF343">
        <v>0</v>
      </c>
      <c r="BG343">
        <v>0</v>
      </c>
      <c r="BH343">
        <v>1</v>
      </c>
      <c r="BI343">
        <v>1</v>
      </c>
      <c r="BJ343">
        <v>0</v>
      </c>
      <c r="BK343">
        <v>0</v>
      </c>
      <c r="BL343">
        <v>0</v>
      </c>
      <c r="BN343" t="s">
        <v>106</v>
      </c>
      <c r="BQ343" t="e">
        <f ca="1">- No internet connection / computer - Donâ€™t know how to _xludf.find/enroll in a suitable program</f>
        <v>#NAME?</v>
      </c>
      <c r="BR343">
        <v>0</v>
      </c>
      <c r="BS343">
        <v>0</v>
      </c>
      <c r="BT343">
        <v>1</v>
      </c>
      <c r="BU343">
        <v>1</v>
      </c>
      <c r="BV343">
        <v>0</v>
      </c>
      <c r="BW343">
        <v>0</v>
      </c>
      <c r="BX343" t="s">
        <v>107</v>
      </c>
      <c r="BY343" t="e">
        <f ca="1">- Useful but _xludf.not as good as going to university  - Difficult to access</f>
        <v>#NAME?</v>
      </c>
      <c r="BZ343">
        <v>1</v>
      </c>
      <c r="CA343">
        <v>0</v>
      </c>
      <c r="CB343">
        <v>0</v>
      </c>
      <c r="CC343">
        <v>1</v>
      </c>
      <c r="CD343">
        <v>0</v>
      </c>
      <c r="CE343" t="e">
        <f ca="1">- Facebook groups/pages  - Friends</f>
        <v>#NAME?</v>
      </c>
      <c r="CF343">
        <v>1</v>
      </c>
      <c r="CG343">
        <v>0</v>
      </c>
      <c r="CH343">
        <v>0</v>
      </c>
      <c r="CI343">
        <v>0</v>
      </c>
      <c r="CJ343">
        <v>0</v>
      </c>
      <c r="CK343">
        <v>1</v>
      </c>
      <c r="CL343">
        <v>0</v>
      </c>
      <c r="CN343" t="s">
        <v>108</v>
      </c>
      <c r="CO343" t="s">
        <v>109</v>
      </c>
      <c r="CP343" t="s">
        <v>110</v>
      </c>
      <c r="CQ343">
        <v>3242512</v>
      </c>
      <c r="CR343" t="s">
        <v>1071</v>
      </c>
      <c r="CS343" t="s">
        <v>1072</v>
      </c>
      <c r="CT343">
        <v>342</v>
      </c>
    </row>
    <row r="344" spans="1:98">
      <c r="A344">
        <v>343</v>
      </c>
      <c r="B344" t="s">
        <v>131</v>
      </c>
      <c r="C344">
        <v>20</v>
      </c>
      <c r="D344" t="s">
        <v>148</v>
      </c>
      <c r="E344" t="s">
        <v>99</v>
      </c>
      <c r="F344" t="s">
        <v>100</v>
      </c>
      <c r="G344" t="s">
        <v>101</v>
      </c>
      <c r="H344" t="s">
        <v>102</v>
      </c>
      <c r="U344" t="s">
        <v>162</v>
      </c>
      <c r="AG344" t="s">
        <v>104</v>
      </c>
      <c r="AH344" t="s">
        <v>1073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1</v>
      </c>
      <c r="BA344" t="s">
        <v>106</v>
      </c>
      <c r="BB344" t="e">
        <f ca="1">- Very Useful _xludf.and provides a job opportunity _xludf.right away.</f>
        <v>#NAME?</v>
      </c>
      <c r="BD344" t="e">
        <f ca="1">- Project Management / Accountancy - Nursing / medical care</f>
        <v>#NAME?</v>
      </c>
      <c r="BE344">
        <v>0</v>
      </c>
      <c r="BF344">
        <v>0</v>
      </c>
      <c r="BG344">
        <v>1</v>
      </c>
      <c r="BH344">
        <v>0</v>
      </c>
      <c r="BI344">
        <v>1</v>
      </c>
      <c r="BJ344">
        <v>0</v>
      </c>
      <c r="BK344">
        <v>0</v>
      </c>
      <c r="BL344">
        <v>0</v>
      </c>
      <c r="BN344" t="s">
        <v>106</v>
      </c>
      <c r="BQ344" t="e">
        <f ca="1">- No internet connection / computer - Donâ€™t know how to _xludf.find/enroll in a suitable program</f>
        <v>#NAME?</v>
      </c>
      <c r="BR344">
        <v>0</v>
      </c>
      <c r="BS344">
        <v>0</v>
      </c>
      <c r="BT344">
        <v>1</v>
      </c>
      <c r="BU344">
        <v>1</v>
      </c>
      <c r="BV344">
        <v>0</v>
      </c>
      <c r="BW344">
        <v>0</v>
      </c>
      <c r="BX344" t="s">
        <v>107</v>
      </c>
      <c r="BY344" t="e">
        <f ca="1">- Useful but _xludf.not as good as going to university</f>
        <v>#NAME?</v>
      </c>
      <c r="BZ344">
        <v>1</v>
      </c>
      <c r="CA344">
        <v>0</v>
      </c>
      <c r="CB344">
        <v>0</v>
      </c>
      <c r="CC344">
        <v>0</v>
      </c>
      <c r="CD344">
        <v>0</v>
      </c>
      <c r="CE344" t="e">
        <f ca="1">- Facebook groups/pages  - Friends</f>
        <v>#NAME?</v>
      </c>
      <c r="CF344">
        <v>1</v>
      </c>
      <c r="CG344">
        <v>0</v>
      </c>
      <c r="CH344">
        <v>0</v>
      </c>
      <c r="CI344">
        <v>0</v>
      </c>
      <c r="CJ344">
        <v>0</v>
      </c>
      <c r="CK344">
        <v>1</v>
      </c>
      <c r="CL344">
        <v>0</v>
      </c>
      <c r="CN344" t="s">
        <v>108</v>
      </c>
      <c r="CO344" t="s">
        <v>109</v>
      </c>
      <c r="CP344" t="s">
        <v>110</v>
      </c>
      <c r="CQ344">
        <v>3242515</v>
      </c>
      <c r="CR344" t="s">
        <v>1074</v>
      </c>
      <c r="CS344" t="s">
        <v>1075</v>
      </c>
      <c r="CT344">
        <v>343</v>
      </c>
    </row>
    <row r="345" spans="1:98">
      <c r="A345">
        <v>344</v>
      </c>
      <c r="B345" t="s">
        <v>131</v>
      </c>
      <c r="C345">
        <v>23</v>
      </c>
      <c r="D345" t="s">
        <v>98</v>
      </c>
      <c r="E345" t="s">
        <v>285</v>
      </c>
      <c r="F345" t="s">
        <v>644</v>
      </c>
      <c r="G345" t="s">
        <v>101</v>
      </c>
      <c r="H345" t="s">
        <v>102</v>
      </c>
      <c r="U345" t="s">
        <v>162</v>
      </c>
      <c r="AG345" t="s">
        <v>104</v>
      </c>
      <c r="AH345" t="s">
        <v>105</v>
      </c>
      <c r="AI345">
        <v>0</v>
      </c>
      <c r="AJ345">
        <v>1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BA345" t="s">
        <v>106</v>
      </c>
      <c r="BB345" t="e">
        <f ca="1">- Very Useful _xludf.and provides a job opportunity _xludf.right away.</f>
        <v>#NAME?</v>
      </c>
      <c r="BD345" t="e">
        <f ca="1">- Mechanics _xludf.and machinery</f>
        <v>#NAME?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0</v>
      </c>
      <c r="BK345">
        <v>1</v>
      </c>
      <c r="BL345">
        <v>0</v>
      </c>
      <c r="BN345" t="s">
        <v>106</v>
      </c>
      <c r="BQ345" t="e">
        <f ca="1">- Do _xludf.not _xludf.count towards a recognized qualification - _xludf.not available in subjects I want to study</f>
        <v>#NAME?</v>
      </c>
      <c r="BR345">
        <v>1</v>
      </c>
      <c r="BS345">
        <v>1</v>
      </c>
      <c r="BT345">
        <v>0</v>
      </c>
      <c r="BU345">
        <v>0</v>
      </c>
      <c r="BV345">
        <v>0</v>
      </c>
      <c r="BW345">
        <v>0</v>
      </c>
      <c r="BX345" t="s">
        <v>107</v>
      </c>
      <c r="BY345" t="e">
        <f ca="1">- _xludf.not worth the _xludf.time _xludf.or money spent on it - Useful but _xludf.not as good as going to university</f>
        <v>#NAME?</v>
      </c>
      <c r="BZ345">
        <v>1</v>
      </c>
      <c r="CA345">
        <v>1</v>
      </c>
      <c r="CB345">
        <v>0</v>
      </c>
      <c r="CC345">
        <v>0</v>
      </c>
      <c r="CD345">
        <v>0</v>
      </c>
      <c r="CE345" t="e">
        <f ca="1">- Teachers</f>
        <v>#NAME?</v>
      </c>
      <c r="CF345">
        <v>0</v>
      </c>
      <c r="CG345">
        <v>0</v>
      </c>
      <c r="CH345">
        <v>1</v>
      </c>
      <c r="CI345">
        <v>0</v>
      </c>
      <c r="CJ345">
        <v>0</v>
      </c>
      <c r="CK345">
        <v>0</v>
      </c>
      <c r="CL345">
        <v>0</v>
      </c>
      <c r="CN345" t="s">
        <v>108</v>
      </c>
      <c r="CO345" t="s">
        <v>109</v>
      </c>
      <c r="CP345" t="s">
        <v>110</v>
      </c>
      <c r="CQ345">
        <v>3242517</v>
      </c>
      <c r="CR345" t="s">
        <v>1076</v>
      </c>
      <c r="CS345" t="s">
        <v>1077</v>
      </c>
      <c r="CT345">
        <v>344</v>
      </c>
    </row>
    <row r="346" spans="1:98">
      <c r="A346">
        <v>345</v>
      </c>
      <c r="B346" t="s">
        <v>131</v>
      </c>
      <c r="C346">
        <v>23</v>
      </c>
      <c r="D346" t="s">
        <v>98</v>
      </c>
      <c r="E346" t="s">
        <v>99</v>
      </c>
      <c r="F346" t="s">
        <v>100</v>
      </c>
      <c r="G346" t="s">
        <v>101</v>
      </c>
      <c r="H346" t="s">
        <v>102</v>
      </c>
      <c r="U346" t="s">
        <v>121</v>
      </c>
      <c r="W346" t="s">
        <v>1078</v>
      </c>
      <c r="AG346" t="s">
        <v>104</v>
      </c>
      <c r="AH346" t="s">
        <v>105</v>
      </c>
      <c r="AI346">
        <v>0</v>
      </c>
      <c r="AJ346">
        <v>1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BA346" t="s">
        <v>106</v>
      </c>
      <c r="BB346" t="e">
        <f ca="1">- Useful but _xludf.not as good as a regular degree</f>
        <v>#NAME?</v>
      </c>
      <c r="BD346" t="e">
        <f ca="1">- I am _xludf.not interested in vocational education</f>
        <v>#NAME?</v>
      </c>
      <c r="BE346">
        <v>1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N346" t="s">
        <v>106</v>
      </c>
      <c r="BQ346" t="e">
        <f ca="1">- Cannot afford the courses - Donâ€™t know how to _xludf.find/enroll in a suitable program</f>
        <v>#NAME?</v>
      </c>
      <c r="BR346">
        <v>0</v>
      </c>
      <c r="BS346">
        <v>0</v>
      </c>
      <c r="BT346">
        <v>0</v>
      </c>
      <c r="BU346">
        <v>1</v>
      </c>
      <c r="BV346">
        <v>1</v>
      </c>
      <c r="BW346">
        <v>0</v>
      </c>
      <c r="BX346" t="s">
        <v>107</v>
      </c>
      <c r="BY346" t="s">
        <v>139</v>
      </c>
      <c r="BZ346">
        <v>1</v>
      </c>
      <c r="CA346">
        <v>0</v>
      </c>
      <c r="CB346">
        <v>0</v>
      </c>
      <c r="CC346">
        <v>0</v>
      </c>
      <c r="CD346">
        <v>1</v>
      </c>
      <c r="CE346" t="e">
        <f ca="1">- Facebook groups/pages  - Friends</f>
        <v>#NAME?</v>
      </c>
      <c r="CF346">
        <v>1</v>
      </c>
      <c r="CG346">
        <v>0</v>
      </c>
      <c r="CH346">
        <v>0</v>
      </c>
      <c r="CI346">
        <v>0</v>
      </c>
      <c r="CJ346">
        <v>0</v>
      </c>
      <c r="CK346">
        <v>1</v>
      </c>
      <c r="CL346">
        <v>0</v>
      </c>
      <c r="CN346" t="s">
        <v>108</v>
      </c>
      <c r="CO346" t="s">
        <v>109</v>
      </c>
      <c r="CP346" t="s">
        <v>110</v>
      </c>
      <c r="CQ346">
        <v>3242526</v>
      </c>
      <c r="CR346" t="s">
        <v>1079</v>
      </c>
      <c r="CS346" t="s">
        <v>1080</v>
      </c>
      <c r="CT346">
        <v>345</v>
      </c>
    </row>
    <row r="347" spans="1:98">
      <c r="A347">
        <v>346</v>
      </c>
      <c r="B347" t="s">
        <v>131</v>
      </c>
      <c r="C347">
        <v>22</v>
      </c>
      <c r="D347" t="s">
        <v>98</v>
      </c>
      <c r="E347" t="s">
        <v>99</v>
      </c>
      <c r="F347" t="s">
        <v>100</v>
      </c>
      <c r="G347" t="s">
        <v>101</v>
      </c>
      <c r="H347" t="s">
        <v>102</v>
      </c>
      <c r="U347" t="s">
        <v>180</v>
      </c>
      <c r="AG347" t="s">
        <v>104</v>
      </c>
      <c r="AH347" t="s">
        <v>1081</v>
      </c>
      <c r="AI347">
        <v>0</v>
      </c>
      <c r="AJ347">
        <v>1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BA347" t="s">
        <v>106</v>
      </c>
      <c r="BB347" t="e">
        <f ca="1">- Very Useful _xludf.and provides a job opportunity _xludf.right away.</f>
        <v>#NAME?</v>
      </c>
      <c r="BD347" t="e">
        <f ca="1">- Mechanics _xludf.and machinery- Nursing / medical care</f>
        <v>#NAME?</v>
      </c>
      <c r="BE347">
        <v>0</v>
      </c>
      <c r="BF347">
        <v>0</v>
      </c>
      <c r="BG347">
        <v>0</v>
      </c>
      <c r="BH347">
        <v>0</v>
      </c>
      <c r="BI347">
        <v>1</v>
      </c>
      <c r="BJ347">
        <v>0</v>
      </c>
      <c r="BK347">
        <v>1</v>
      </c>
      <c r="BL347">
        <v>0</v>
      </c>
      <c r="BN347" t="s">
        <v>127</v>
      </c>
      <c r="BO347" t="s">
        <v>121</v>
      </c>
      <c r="BP347" t="s">
        <v>1082</v>
      </c>
      <c r="BX347" t="s">
        <v>310</v>
      </c>
      <c r="BY347" t="s">
        <v>139</v>
      </c>
      <c r="BZ347">
        <v>1</v>
      </c>
      <c r="CA347">
        <v>0</v>
      </c>
      <c r="CB347">
        <v>0</v>
      </c>
      <c r="CC347">
        <v>0</v>
      </c>
      <c r="CD347">
        <v>1</v>
      </c>
      <c r="CE347" t="e">
        <f ca="1">- Facebook groups/pages  - Friends</f>
        <v>#NAME?</v>
      </c>
      <c r="CF347">
        <v>1</v>
      </c>
      <c r="CG347">
        <v>0</v>
      </c>
      <c r="CH347">
        <v>0</v>
      </c>
      <c r="CI347">
        <v>0</v>
      </c>
      <c r="CJ347">
        <v>0</v>
      </c>
      <c r="CK347">
        <v>1</v>
      </c>
      <c r="CL347">
        <v>0</v>
      </c>
      <c r="CN347" t="s">
        <v>108</v>
      </c>
      <c r="CO347" t="s">
        <v>109</v>
      </c>
      <c r="CP347" t="s">
        <v>110</v>
      </c>
      <c r="CQ347">
        <v>3242534</v>
      </c>
      <c r="CR347" t="s">
        <v>1083</v>
      </c>
      <c r="CS347" t="s">
        <v>1084</v>
      </c>
      <c r="CT347">
        <v>346</v>
      </c>
    </row>
    <row r="348" spans="1:98">
      <c r="A348">
        <v>347</v>
      </c>
      <c r="B348" t="s">
        <v>131</v>
      </c>
      <c r="C348">
        <v>18</v>
      </c>
      <c r="D348" t="s">
        <v>148</v>
      </c>
      <c r="E348" t="s">
        <v>99</v>
      </c>
      <c r="F348" t="s">
        <v>100</v>
      </c>
      <c r="G348" t="s">
        <v>101</v>
      </c>
      <c r="H348" t="s">
        <v>102</v>
      </c>
      <c r="U348" t="s">
        <v>162</v>
      </c>
      <c r="AG348" t="s">
        <v>104</v>
      </c>
      <c r="AH348" t="s">
        <v>105</v>
      </c>
      <c r="AI348">
        <v>0</v>
      </c>
      <c r="AJ348">
        <v>1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BA348" t="s">
        <v>127</v>
      </c>
      <c r="BB348" t="e">
        <f ca="1">- Useful but _xludf.not as good as a regular degree</f>
        <v>#NAME?</v>
      </c>
      <c r="BD348" t="e">
        <f ca="1">- Tourism / Restaurant _xludf.and hotel Management - Nursing / medical care</f>
        <v>#NAME?</v>
      </c>
      <c r="BE348">
        <v>0</v>
      </c>
      <c r="BF348">
        <v>0</v>
      </c>
      <c r="BG348">
        <v>0</v>
      </c>
      <c r="BH348">
        <v>1</v>
      </c>
      <c r="BI348">
        <v>1</v>
      </c>
      <c r="BJ348">
        <v>0</v>
      </c>
      <c r="BK348">
        <v>0</v>
      </c>
      <c r="BL348">
        <v>0</v>
      </c>
      <c r="BN348" t="s">
        <v>106</v>
      </c>
      <c r="BQ348" t="e">
        <f ca="1">- Do _xludf.not _xludf.count towards a recognized qualification - Cannot afford the courses</f>
        <v>#NAME?</v>
      </c>
      <c r="BR348">
        <v>0</v>
      </c>
      <c r="BS348">
        <v>1</v>
      </c>
      <c r="BT348">
        <v>0</v>
      </c>
      <c r="BU348">
        <v>0</v>
      </c>
      <c r="BV348">
        <v>1</v>
      </c>
      <c r="BW348">
        <v>0</v>
      </c>
      <c r="BX348" t="s">
        <v>107</v>
      </c>
      <c r="BY348" t="s">
        <v>139</v>
      </c>
      <c r="BZ348">
        <v>1</v>
      </c>
      <c r="CA348">
        <v>0</v>
      </c>
      <c r="CB348">
        <v>0</v>
      </c>
      <c r="CC348">
        <v>0</v>
      </c>
      <c r="CD348">
        <v>1</v>
      </c>
      <c r="CE348" t="e">
        <f ca="1">- Facebook groups/pages  - Friends</f>
        <v>#NAME?</v>
      </c>
      <c r="CF348">
        <v>1</v>
      </c>
      <c r="CG348">
        <v>0</v>
      </c>
      <c r="CH348">
        <v>0</v>
      </c>
      <c r="CI348">
        <v>0</v>
      </c>
      <c r="CJ348">
        <v>0</v>
      </c>
      <c r="CK348">
        <v>1</v>
      </c>
      <c r="CL348">
        <v>0</v>
      </c>
      <c r="CN348" t="s">
        <v>108</v>
      </c>
      <c r="CO348" t="s">
        <v>109</v>
      </c>
      <c r="CP348" t="s">
        <v>110</v>
      </c>
      <c r="CQ348">
        <v>3242537</v>
      </c>
      <c r="CR348" t="s">
        <v>1085</v>
      </c>
      <c r="CS348" t="s">
        <v>1086</v>
      </c>
      <c r="CT348">
        <v>347</v>
      </c>
    </row>
    <row r="349" spans="1:98">
      <c r="A349">
        <v>348</v>
      </c>
      <c r="B349" t="s">
        <v>131</v>
      </c>
      <c r="C349">
        <v>24</v>
      </c>
      <c r="D349" t="s">
        <v>98</v>
      </c>
      <c r="E349" t="s">
        <v>285</v>
      </c>
      <c r="F349" t="s">
        <v>149</v>
      </c>
      <c r="G349" t="s">
        <v>101</v>
      </c>
      <c r="H349" t="s">
        <v>102</v>
      </c>
      <c r="U349" t="s">
        <v>121</v>
      </c>
      <c r="W349" t="s">
        <v>1087</v>
      </c>
      <c r="AG349" t="s">
        <v>104</v>
      </c>
      <c r="AH349" t="s">
        <v>152</v>
      </c>
      <c r="AI349">
        <v>0</v>
      </c>
      <c r="AJ349">
        <v>0</v>
      </c>
      <c r="AK349">
        <v>0</v>
      </c>
      <c r="AL349">
        <v>1</v>
      </c>
      <c r="AM349">
        <v>0</v>
      </c>
      <c r="AN349">
        <v>0</v>
      </c>
      <c r="AO349">
        <v>0</v>
      </c>
      <c r="AP349">
        <v>0</v>
      </c>
      <c r="BA349" t="s">
        <v>106</v>
      </c>
      <c r="BB349" t="e">
        <f ca="1">- Useful but _xludf.not as good as a regular degree</f>
        <v>#NAME?</v>
      </c>
      <c r="BD349" t="e">
        <f ca="1">- Construction (builder, carpenter, electrician, blacksmith)   Other</f>
        <v>#NAME?</v>
      </c>
      <c r="BE349">
        <v>0</v>
      </c>
      <c r="BF349">
        <v>1</v>
      </c>
      <c r="BG349">
        <v>0</v>
      </c>
      <c r="BH349">
        <v>0</v>
      </c>
      <c r="BI349">
        <v>0</v>
      </c>
      <c r="BJ349">
        <v>1</v>
      </c>
      <c r="BK349">
        <v>0</v>
      </c>
      <c r="BL349">
        <v>0</v>
      </c>
      <c r="BM349" t="s">
        <v>1088</v>
      </c>
      <c r="BN349" t="s">
        <v>106</v>
      </c>
      <c r="BQ349" t="e">
        <f ca="1">- Do _xludf.not _xludf.count towards a recognized qualification - Cannot afford the courses</f>
        <v>#NAME?</v>
      </c>
      <c r="BR349">
        <v>0</v>
      </c>
      <c r="BS349">
        <v>1</v>
      </c>
      <c r="BT349">
        <v>0</v>
      </c>
      <c r="BU349">
        <v>0</v>
      </c>
      <c r="BV349">
        <v>1</v>
      </c>
      <c r="BW349">
        <v>0</v>
      </c>
      <c r="BX349" t="s">
        <v>107</v>
      </c>
      <c r="BY349" t="s">
        <v>139</v>
      </c>
      <c r="BZ349">
        <v>1</v>
      </c>
      <c r="CA349">
        <v>0</v>
      </c>
      <c r="CB349">
        <v>0</v>
      </c>
      <c r="CC349">
        <v>0</v>
      </c>
      <c r="CD349">
        <v>1</v>
      </c>
      <c r="CE349" t="e">
        <f ca="1">- Facebook groups/pages  - Friends</f>
        <v>#NAME?</v>
      </c>
      <c r="CF349">
        <v>1</v>
      </c>
      <c r="CG349">
        <v>0</v>
      </c>
      <c r="CH349">
        <v>0</v>
      </c>
      <c r="CI349">
        <v>0</v>
      </c>
      <c r="CJ349">
        <v>0</v>
      </c>
      <c r="CK349">
        <v>1</v>
      </c>
      <c r="CL349">
        <v>0</v>
      </c>
      <c r="CN349" t="s">
        <v>108</v>
      </c>
      <c r="CO349" t="s">
        <v>109</v>
      </c>
      <c r="CP349" t="s">
        <v>110</v>
      </c>
      <c r="CQ349">
        <v>3242541</v>
      </c>
      <c r="CR349" t="s">
        <v>1089</v>
      </c>
      <c r="CS349" t="s">
        <v>1090</v>
      </c>
      <c r="CT349">
        <v>348</v>
      </c>
    </row>
    <row r="350" spans="1:98">
      <c r="A350">
        <v>349</v>
      </c>
      <c r="B350" t="s">
        <v>131</v>
      </c>
      <c r="C350">
        <v>21</v>
      </c>
      <c r="D350" t="s">
        <v>148</v>
      </c>
      <c r="E350" t="s">
        <v>142</v>
      </c>
      <c r="F350" t="s">
        <v>149</v>
      </c>
      <c r="G350" t="s">
        <v>101</v>
      </c>
      <c r="H350" t="s">
        <v>102</v>
      </c>
      <c r="U350" t="s">
        <v>162</v>
      </c>
      <c r="AG350" t="s">
        <v>104</v>
      </c>
      <c r="AH350" t="s">
        <v>796</v>
      </c>
      <c r="AI350">
        <v>0</v>
      </c>
      <c r="AJ350">
        <v>1</v>
      </c>
      <c r="AK350">
        <v>0</v>
      </c>
      <c r="AL350">
        <v>1</v>
      </c>
      <c r="AM350">
        <v>0</v>
      </c>
      <c r="AN350">
        <v>0</v>
      </c>
      <c r="AO350">
        <v>0</v>
      </c>
      <c r="AP350">
        <v>0</v>
      </c>
      <c r="BA350" t="s">
        <v>127</v>
      </c>
      <c r="BB350" t="e">
        <f ca="1">- Useful but _xludf.not as good as a regular degree</f>
        <v>#NAME?</v>
      </c>
      <c r="BD350" t="e">
        <f ca="1">- Nursing / medical care   Other</f>
        <v>#NAME?</v>
      </c>
      <c r="BE350">
        <v>0</v>
      </c>
      <c r="BF350">
        <v>1</v>
      </c>
      <c r="BG350">
        <v>0</v>
      </c>
      <c r="BH350">
        <v>0</v>
      </c>
      <c r="BI350">
        <v>1</v>
      </c>
      <c r="BJ350">
        <v>0</v>
      </c>
      <c r="BK350">
        <v>0</v>
      </c>
      <c r="BL350">
        <v>0</v>
      </c>
      <c r="BM350" t="s">
        <v>1091</v>
      </c>
      <c r="BN350" t="s">
        <v>106</v>
      </c>
      <c r="BQ350" t="e">
        <f ca="1">- Cannot afford the courses - Donâ€™t know how to _xludf.find/enroll in a suitable program</f>
        <v>#NAME?</v>
      </c>
      <c r="BR350">
        <v>0</v>
      </c>
      <c r="BS350">
        <v>0</v>
      </c>
      <c r="BT350">
        <v>0</v>
      </c>
      <c r="BU350">
        <v>1</v>
      </c>
      <c r="BV350">
        <v>1</v>
      </c>
      <c r="BW350">
        <v>0</v>
      </c>
      <c r="BX350" t="s">
        <v>107</v>
      </c>
      <c r="BY350" t="e">
        <f ca="1">- Useful but _xludf.not as good as going to university  - Difficult to access</f>
        <v>#NAME?</v>
      </c>
      <c r="BZ350">
        <v>1</v>
      </c>
      <c r="CA350">
        <v>0</v>
      </c>
      <c r="CB350">
        <v>0</v>
      </c>
      <c r="CC350">
        <v>1</v>
      </c>
      <c r="CD350">
        <v>0</v>
      </c>
      <c r="CE350" t="e">
        <f ca="1">- Facebook groups/pages DUBARAH</f>
        <v>#NAME?</v>
      </c>
      <c r="CF350">
        <v>0</v>
      </c>
      <c r="CG350">
        <v>1</v>
      </c>
      <c r="CH350">
        <v>0</v>
      </c>
      <c r="CI350">
        <v>0</v>
      </c>
      <c r="CJ350">
        <v>0</v>
      </c>
      <c r="CK350">
        <v>1</v>
      </c>
      <c r="CL350">
        <v>0</v>
      </c>
      <c r="CN350" t="s">
        <v>108</v>
      </c>
      <c r="CO350" t="s">
        <v>109</v>
      </c>
      <c r="CP350" t="s">
        <v>110</v>
      </c>
      <c r="CQ350">
        <v>3242546</v>
      </c>
      <c r="CR350" t="s">
        <v>1092</v>
      </c>
      <c r="CS350" t="s">
        <v>1093</v>
      </c>
      <c r="CT350">
        <v>349</v>
      </c>
    </row>
    <row r="351" spans="1:98">
      <c r="A351">
        <v>350</v>
      </c>
      <c r="B351" t="s">
        <v>131</v>
      </c>
      <c r="C351">
        <v>24</v>
      </c>
      <c r="D351" t="s">
        <v>148</v>
      </c>
      <c r="E351" t="s">
        <v>99</v>
      </c>
      <c r="F351" t="s">
        <v>149</v>
      </c>
      <c r="G351" t="s">
        <v>101</v>
      </c>
      <c r="H351" t="s">
        <v>102</v>
      </c>
      <c r="U351" t="s">
        <v>162</v>
      </c>
      <c r="AG351" t="s">
        <v>104</v>
      </c>
      <c r="AH351" t="s">
        <v>597</v>
      </c>
      <c r="AI351">
        <v>0</v>
      </c>
      <c r="AJ351">
        <v>1</v>
      </c>
      <c r="AK351">
        <v>0</v>
      </c>
      <c r="AL351">
        <v>1</v>
      </c>
      <c r="AM351">
        <v>0</v>
      </c>
      <c r="AN351">
        <v>1</v>
      </c>
      <c r="AO351">
        <v>0</v>
      </c>
      <c r="AP351">
        <v>0</v>
      </c>
      <c r="BA351" t="s">
        <v>106</v>
      </c>
      <c r="BB351" t="e">
        <f ca="1">- Very Useful _xludf.and provides a job opportunity _xludf.right away.</f>
        <v>#NAME?</v>
      </c>
      <c r="BD351" t="e">
        <f ca="1">- Project Management / Accountancy   Other</f>
        <v>#NAME?</v>
      </c>
      <c r="BE351">
        <v>0</v>
      </c>
      <c r="BF351">
        <v>1</v>
      </c>
      <c r="BG351">
        <v>1</v>
      </c>
      <c r="BH351">
        <v>0</v>
      </c>
      <c r="BI351">
        <v>0</v>
      </c>
      <c r="BJ351">
        <v>0</v>
      </c>
      <c r="BK351">
        <v>0</v>
      </c>
      <c r="BL351">
        <v>0</v>
      </c>
      <c r="BM351" t="s">
        <v>1094</v>
      </c>
      <c r="BN351" t="s">
        <v>106</v>
      </c>
      <c r="BQ351" t="e">
        <f ca="1">- Do _xludf.not _xludf.count towards a recognized qualification - Cannot afford the courses</f>
        <v>#NAME?</v>
      </c>
      <c r="BR351">
        <v>0</v>
      </c>
      <c r="BS351">
        <v>1</v>
      </c>
      <c r="BT351">
        <v>0</v>
      </c>
      <c r="BU351">
        <v>0</v>
      </c>
      <c r="BV351">
        <v>1</v>
      </c>
      <c r="BW351">
        <v>0</v>
      </c>
      <c r="BX351" t="s">
        <v>107</v>
      </c>
      <c r="BY351" t="e">
        <f ca="1">- Useful but _xludf.not as good as going to university  - Difficult to access</f>
        <v>#NAME?</v>
      </c>
      <c r="BZ351">
        <v>1</v>
      </c>
      <c r="CA351">
        <v>0</v>
      </c>
      <c r="CB351">
        <v>0</v>
      </c>
      <c r="CC351">
        <v>1</v>
      </c>
      <c r="CD351">
        <v>0</v>
      </c>
      <c r="CE351" t="e">
        <f ca="1">- Al-Fanar Media - Twitter - DUBARAH</f>
        <v>#NAME?</v>
      </c>
      <c r="CF351">
        <v>0</v>
      </c>
      <c r="CG351">
        <v>1</v>
      </c>
      <c r="CH351">
        <v>0</v>
      </c>
      <c r="CI351">
        <v>1</v>
      </c>
      <c r="CJ351">
        <v>1</v>
      </c>
      <c r="CK351">
        <v>0</v>
      </c>
      <c r="CL351">
        <v>0</v>
      </c>
      <c r="CN351" t="s">
        <v>108</v>
      </c>
      <c r="CO351" t="s">
        <v>109</v>
      </c>
      <c r="CP351" t="s">
        <v>110</v>
      </c>
      <c r="CQ351">
        <v>3242547</v>
      </c>
      <c r="CR351" t="s">
        <v>1095</v>
      </c>
      <c r="CS351" t="s">
        <v>1096</v>
      </c>
      <c r="CT351">
        <v>350</v>
      </c>
    </row>
    <row r="352" spans="1:98">
      <c r="A352">
        <v>351</v>
      </c>
      <c r="B352" t="s">
        <v>131</v>
      </c>
      <c r="C352">
        <v>24</v>
      </c>
      <c r="D352" t="s">
        <v>148</v>
      </c>
      <c r="E352" t="s">
        <v>99</v>
      </c>
      <c r="F352" t="s">
        <v>100</v>
      </c>
      <c r="G352" t="s">
        <v>101</v>
      </c>
      <c r="H352" t="s">
        <v>102</v>
      </c>
      <c r="U352" t="s">
        <v>103</v>
      </c>
      <c r="AG352" t="s">
        <v>104</v>
      </c>
      <c r="AH352" t="s">
        <v>105</v>
      </c>
      <c r="AI352">
        <v>0</v>
      </c>
      <c r="AJ352">
        <v>1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BA352" t="s">
        <v>127</v>
      </c>
      <c r="BB352" t="e">
        <f ca="1">- Useful but _xludf.not as good as a regular degree</f>
        <v>#NAME?</v>
      </c>
      <c r="BD352" t="s">
        <v>298</v>
      </c>
      <c r="BE352">
        <v>0</v>
      </c>
      <c r="BF352">
        <v>0</v>
      </c>
      <c r="BG352">
        <v>0</v>
      </c>
      <c r="BH352">
        <v>0</v>
      </c>
      <c r="BI352">
        <v>1</v>
      </c>
      <c r="BJ352">
        <v>0</v>
      </c>
      <c r="BK352">
        <v>0</v>
      </c>
      <c r="BL352">
        <v>1</v>
      </c>
      <c r="BN352" t="s">
        <v>106</v>
      </c>
      <c r="BQ352" t="e">
        <f ca="1">- Do _xludf.not _xludf.count towards a recognized qualification - Donâ€™t know how to _xludf.find/enroll in a suitable program</f>
        <v>#NAME?</v>
      </c>
      <c r="BR352">
        <v>0</v>
      </c>
      <c r="BS352">
        <v>1</v>
      </c>
      <c r="BT352">
        <v>0</v>
      </c>
      <c r="BU352">
        <v>1</v>
      </c>
      <c r="BV352">
        <v>0</v>
      </c>
      <c r="BW352">
        <v>0</v>
      </c>
      <c r="BX352" t="s">
        <v>107</v>
      </c>
      <c r="BY352" t="e">
        <f ca="1">- Useful but _xludf.not as good as going to university  - Difficult to access</f>
        <v>#NAME?</v>
      </c>
      <c r="BZ352">
        <v>1</v>
      </c>
      <c r="CA352">
        <v>0</v>
      </c>
      <c r="CB352">
        <v>0</v>
      </c>
      <c r="CC352">
        <v>1</v>
      </c>
      <c r="CD352">
        <v>0</v>
      </c>
      <c r="CE352" t="e">
        <f ca="1">- Facebook groups/pages  - Twitter - Friends</f>
        <v>#NAME?</v>
      </c>
      <c r="CF352">
        <v>1</v>
      </c>
      <c r="CG352">
        <v>0</v>
      </c>
      <c r="CH352">
        <v>0</v>
      </c>
      <c r="CI352">
        <v>0</v>
      </c>
      <c r="CJ352">
        <v>1</v>
      </c>
      <c r="CK352">
        <v>1</v>
      </c>
      <c r="CL352">
        <v>0</v>
      </c>
      <c r="CN352" t="s">
        <v>108</v>
      </c>
      <c r="CO352" t="s">
        <v>109</v>
      </c>
      <c r="CP352" t="s">
        <v>110</v>
      </c>
      <c r="CQ352">
        <v>3242548</v>
      </c>
      <c r="CR352" t="s">
        <v>1097</v>
      </c>
      <c r="CS352" t="s">
        <v>1098</v>
      </c>
      <c r="CT352">
        <v>351</v>
      </c>
    </row>
    <row r="353" spans="1:98">
      <c r="A353">
        <v>352</v>
      </c>
      <c r="B353" t="s">
        <v>131</v>
      </c>
      <c r="C353">
        <v>27</v>
      </c>
      <c r="D353" t="s">
        <v>98</v>
      </c>
      <c r="E353" t="s">
        <v>99</v>
      </c>
      <c r="F353" t="s">
        <v>149</v>
      </c>
      <c r="G353" t="s">
        <v>113</v>
      </c>
      <c r="J353" t="s">
        <v>150</v>
      </c>
      <c r="K353">
        <v>0</v>
      </c>
      <c r="L353">
        <v>0</v>
      </c>
      <c r="M353">
        <v>0</v>
      </c>
      <c r="N353">
        <v>1</v>
      </c>
      <c r="O353">
        <v>0</v>
      </c>
      <c r="P353">
        <v>0</v>
      </c>
      <c r="Q353">
        <v>0</v>
      </c>
      <c r="R353">
        <v>1</v>
      </c>
      <c r="X353" t="s">
        <v>151</v>
      </c>
      <c r="Y353">
        <v>0</v>
      </c>
      <c r="Z353">
        <v>0</v>
      </c>
      <c r="AA353">
        <v>0</v>
      </c>
      <c r="AB353">
        <v>1</v>
      </c>
      <c r="AC353">
        <v>1</v>
      </c>
      <c r="AD353">
        <v>0</v>
      </c>
      <c r="AE353">
        <v>0</v>
      </c>
      <c r="AG353" t="s">
        <v>116</v>
      </c>
      <c r="AH353" t="s">
        <v>361</v>
      </c>
      <c r="AI353">
        <v>0</v>
      </c>
      <c r="AJ353">
        <v>0</v>
      </c>
      <c r="AK353">
        <v>0</v>
      </c>
      <c r="AL353">
        <v>0</v>
      </c>
      <c r="AM353">
        <v>1</v>
      </c>
      <c r="AN353">
        <v>0</v>
      </c>
      <c r="AO353">
        <v>0</v>
      </c>
      <c r="AP353">
        <v>0</v>
      </c>
      <c r="BA353" t="s">
        <v>127</v>
      </c>
      <c r="BB353" t="e">
        <f ca="1">- Useful but _xludf.not as good as a regular degree</f>
        <v>#NAME?</v>
      </c>
      <c r="BD353" t="e">
        <f ca="1">- Project Management / Accountancy</f>
        <v>#NAME?</v>
      </c>
      <c r="BE353">
        <v>0</v>
      </c>
      <c r="BF353">
        <v>0</v>
      </c>
      <c r="BG353">
        <v>1</v>
      </c>
      <c r="BH353">
        <v>0</v>
      </c>
      <c r="BI353">
        <v>0</v>
      </c>
      <c r="BJ353">
        <v>0</v>
      </c>
      <c r="BK353">
        <v>0</v>
      </c>
      <c r="BL353">
        <v>0</v>
      </c>
      <c r="BN353" t="s">
        <v>106</v>
      </c>
      <c r="BQ353" t="e">
        <f ca="1">- No internet connection / computer - Do _xludf.not _xludf.count towards a recognized qualification</f>
        <v>#NAME?</v>
      </c>
      <c r="BR353">
        <v>0</v>
      </c>
      <c r="BS353">
        <v>1</v>
      </c>
      <c r="BT353">
        <v>1</v>
      </c>
      <c r="BU353">
        <v>0</v>
      </c>
      <c r="BV353">
        <v>0</v>
      </c>
      <c r="BW353">
        <v>0</v>
      </c>
      <c r="BX353" t="s">
        <v>107</v>
      </c>
      <c r="BY353" t="e">
        <f ca="1">- _xludf.not worth the _xludf.time _xludf.or money spent on it - Useful but _xludf.not as good as going to university</f>
        <v>#NAME?</v>
      </c>
      <c r="BZ353">
        <v>1</v>
      </c>
      <c r="CA353">
        <v>1</v>
      </c>
      <c r="CB353">
        <v>0</v>
      </c>
      <c r="CC353">
        <v>0</v>
      </c>
      <c r="CD353">
        <v>0</v>
      </c>
      <c r="CE353" t="e">
        <f ca="1">- Facebook groups/pages  - Friends</f>
        <v>#NAME?</v>
      </c>
      <c r="CF353">
        <v>1</v>
      </c>
      <c r="CG353">
        <v>0</v>
      </c>
      <c r="CH353">
        <v>0</v>
      </c>
      <c r="CI353">
        <v>0</v>
      </c>
      <c r="CJ353">
        <v>0</v>
      </c>
      <c r="CK353">
        <v>1</v>
      </c>
      <c r="CL353">
        <v>0</v>
      </c>
      <c r="CN353" t="s">
        <v>108</v>
      </c>
      <c r="CO353" t="s">
        <v>109</v>
      </c>
      <c r="CP353" t="s">
        <v>110</v>
      </c>
      <c r="CQ353">
        <v>3242553</v>
      </c>
      <c r="CR353" t="s">
        <v>1099</v>
      </c>
      <c r="CS353" t="s">
        <v>1100</v>
      </c>
      <c r="CT353">
        <v>352</v>
      </c>
    </row>
    <row r="354" spans="1:98">
      <c r="A354">
        <v>353</v>
      </c>
      <c r="B354" t="s">
        <v>131</v>
      </c>
      <c r="C354">
        <v>23</v>
      </c>
      <c r="D354" t="s">
        <v>148</v>
      </c>
      <c r="E354" t="s">
        <v>156</v>
      </c>
      <c r="F354" t="s">
        <v>100</v>
      </c>
      <c r="G354" t="s">
        <v>101</v>
      </c>
      <c r="H354" t="s">
        <v>102</v>
      </c>
      <c r="U354" t="s">
        <v>162</v>
      </c>
      <c r="AG354" t="s">
        <v>104</v>
      </c>
      <c r="AH354" t="s">
        <v>105</v>
      </c>
      <c r="AI354">
        <v>0</v>
      </c>
      <c r="AJ354">
        <v>1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BA354" t="s">
        <v>127</v>
      </c>
      <c r="BB354" t="e">
        <f ca="1">- Useful but _xludf.not as good as a regular degree</f>
        <v>#NAME?</v>
      </c>
      <c r="BD354" t="e">
        <f ca="1">- Project Management / Accountancy - Tourism / Restaurant _xludf.and hotel Management</f>
        <v>#NAME?</v>
      </c>
      <c r="BE354">
        <v>0</v>
      </c>
      <c r="BF354">
        <v>0</v>
      </c>
      <c r="BG354">
        <v>1</v>
      </c>
      <c r="BH354">
        <v>1</v>
      </c>
      <c r="BI354">
        <v>0</v>
      </c>
      <c r="BJ354">
        <v>0</v>
      </c>
      <c r="BK354">
        <v>0</v>
      </c>
      <c r="BL354">
        <v>0</v>
      </c>
      <c r="BN354" t="s">
        <v>106</v>
      </c>
      <c r="BQ354" t="e">
        <f ca="1">- Do _xludf.not _xludf.count towards a recognized qualification - _xludf.not available in subjects I want to study</f>
        <v>#NAME?</v>
      </c>
      <c r="BR354">
        <v>1</v>
      </c>
      <c r="BS354">
        <v>1</v>
      </c>
      <c r="BT354">
        <v>0</v>
      </c>
      <c r="BU354">
        <v>0</v>
      </c>
      <c r="BV354">
        <v>0</v>
      </c>
      <c r="BW354">
        <v>0</v>
      </c>
      <c r="BX354" t="s">
        <v>107</v>
      </c>
      <c r="BY354" t="s">
        <v>139</v>
      </c>
      <c r="BZ354">
        <v>1</v>
      </c>
      <c r="CA354">
        <v>0</v>
      </c>
      <c r="CB354">
        <v>0</v>
      </c>
      <c r="CC354">
        <v>0</v>
      </c>
      <c r="CD354">
        <v>1</v>
      </c>
      <c r="CE354" t="e">
        <f ca="1">- Facebook groups/pages DUBARAH</f>
        <v>#NAME?</v>
      </c>
      <c r="CF354">
        <v>0</v>
      </c>
      <c r="CG354">
        <v>1</v>
      </c>
      <c r="CH354">
        <v>0</v>
      </c>
      <c r="CI354">
        <v>0</v>
      </c>
      <c r="CJ354">
        <v>0</v>
      </c>
      <c r="CK354">
        <v>1</v>
      </c>
      <c r="CL354">
        <v>0</v>
      </c>
      <c r="CN354" t="s">
        <v>108</v>
      </c>
      <c r="CO354" t="s">
        <v>109</v>
      </c>
      <c r="CP354" t="s">
        <v>110</v>
      </c>
      <c r="CQ354">
        <v>3242555</v>
      </c>
      <c r="CR354" t="s">
        <v>1101</v>
      </c>
      <c r="CS354" t="s">
        <v>1102</v>
      </c>
      <c r="CT354">
        <v>353</v>
      </c>
    </row>
    <row r="355" spans="1:98">
      <c r="A355">
        <v>354</v>
      </c>
      <c r="B355" t="s">
        <v>131</v>
      </c>
      <c r="C355">
        <v>23</v>
      </c>
      <c r="D355" t="s">
        <v>148</v>
      </c>
      <c r="E355" t="s">
        <v>156</v>
      </c>
      <c r="F355" t="s">
        <v>100</v>
      </c>
      <c r="G355" t="s">
        <v>101</v>
      </c>
      <c r="H355" t="s">
        <v>102</v>
      </c>
      <c r="U355" t="s">
        <v>286</v>
      </c>
      <c r="AG355" t="s">
        <v>104</v>
      </c>
      <c r="AH355" t="s">
        <v>105</v>
      </c>
      <c r="AI355">
        <v>0</v>
      </c>
      <c r="AJ355">
        <v>1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BA355" t="s">
        <v>106</v>
      </c>
      <c r="BB355" t="e">
        <f ca="1">- Useful but _xludf.not as good as a regular degree</f>
        <v>#NAME?</v>
      </c>
      <c r="BD355" t="e">
        <f ca="1">- Tourism / Restaurant _xludf.and hotel Management - Nursing / medical care</f>
        <v>#NAME?</v>
      </c>
      <c r="BE355">
        <v>0</v>
      </c>
      <c r="BF355">
        <v>0</v>
      </c>
      <c r="BG355">
        <v>0</v>
      </c>
      <c r="BH355">
        <v>1</v>
      </c>
      <c r="BI355">
        <v>1</v>
      </c>
      <c r="BJ355">
        <v>0</v>
      </c>
      <c r="BK355">
        <v>0</v>
      </c>
      <c r="BL355">
        <v>0</v>
      </c>
      <c r="BN355" t="s">
        <v>106</v>
      </c>
      <c r="BQ355" t="e">
        <f ca="1">- Do _xludf.not _xludf.count towards a recognized qualification - Cannot afford the courses</f>
        <v>#NAME?</v>
      </c>
      <c r="BR355">
        <v>0</v>
      </c>
      <c r="BS355">
        <v>1</v>
      </c>
      <c r="BT355">
        <v>0</v>
      </c>
      <c r="BU355">
        <v>0</v>
      </c>
      <c r="BV355">
        <v>1</v>
      </c>
      <c r="BW355">
        <v>0</v>
      </c>
      <c r="BX355" t="s">
        <v>107</v>
      </c>
      <c r="BY355" t="e">
        <f ca="1">- Useful but _xludf.not as good as going to university  - Difficult to access</f>
        <v>#NAME?</v>
      </c>
      <c r="BZ355">
        <v>1</v>
      </c>
      <c r="CA355">
        <v>0</v>
      </c>
      <c r="CB355">
        <v>0</v>
      </c>
      <c r="CC355">
        <v>1</v>
      </c>
      <c r="CD355">
        <v>0</v>
      </c>
      <c r="CE355" t="e">
        <f ca="1">- Facebook groups/pages DUBARAH - Friends</f>
        <v>#NAME?</v>
      </c>
      <c r="CF355">
        <v>1</v>
      </c>
      <c r="CG355">
        <v>1</v>
      </c>
      <c r="CH355">
        <v>0</v>
      </c>
      <c r="CI355">
        <v>0</v>
      </c>
      <c r="CJ355">
        <v>0</v>
      </c>
      <c r="CK355">
        <v>1</v>
      </c>
      <c r="CL355">
        <v>0</v>
      </c>
      <c r="CN355" t="s">
        <v>108</v>
      </c>
      <c r="CO355" t="s">
        <v>109</v>
      </c>
      <c r="CP355" t="s">
        <v>110</v>
      </c>
      <c r="CQ355">
        <v>3242557</v>
      </c>
      <c r="CR355" t="s">
        <v>1103</v>
      </c>
      <c r="CS355" t="s">
        <v>1104</v>
      </c>
      <c r="CT355">
        <v>354</v>
      </c>
    </row>
    <row r="356" spans="1:98">
      <c r="A356">
        <v>355</v>
      </c>
      <c r="B356" t="s">
        <v>131</v>
      </c>
      <c r="C356">
        <v>22</v>
      </c>
      <c r="D356" t="s">
        <v>98</v>
      </c>
      <c r="E356" t="s">
        <v>99</v>
      </c>
      <c r="F356" t="s">
        <v>136</v>
      </c>
      <c r="G356" t="s">
        <v>101</v>
      </c>
      <c r="H356" t="s">
        <v>102</v>
      </c>
      <c r="U356" t="s">
        <v>103</v>
      </c>
      <c r="AG356" t="s">
        <v>104</v>
      </c>
      <c r="AH356" t="s">
        <v>121</v>
      </c>
      <c r="AI356">
        <v>0</v>
      </c>
      <c r="AJ356">
        <v>0</v>
      </c>
      <c r="AK356">
        <v>1</v>
      </c>
      <c r="AL356">
        <v>0</v>
      </c>
      <c r="AM356">
        <v>0</v>
      </c>
      <c r="AN356">
        <v>0</v>
      </c>
      <c r="AO356">
        <v>0</v>
      </c>
      <c r="AP356">
        <v>0</v>
      </c>
      <c r="AQ356" t="s">
        <v>812</v>
      </c>
      <c r="BA356" t="s">
        <v>106</v>
      </c>
      <c r="BB356" t="e">
        <f ca="1">- Useful but _xludf.not as good as a regular degree</f>
        <v>#NAME?</v>
      </c>
      <c r="BD356" t="e">
        <f ca="1">- Project Management / Accountancy - Tourism / Restaurant _xludf.and hotel Management</f>
        <v>#NAME?</v>
      </c>
      <c r="BE356">
        <v>0</v>
      </c>
      <c r="BF356">
        <v>0</v>
      </c>
      <c r="BG356">
        <v>1</v>
      </c>
      <c r="BH356">
        <v>1</v>
      </c>
      <c r="BI356">
        <v>0</v>
      </c>
      <c r="BJ356">
        <v>0</v>
      </c>
      <c r="BK356">
        <v>0</v>
      </c>
      <c r="BL356">
        <v>0</v>
      </c>
      <c r="BN356" t="s">
        <v>106</v>
      </c>
      <c r="BQ356" t="e">
        <f ca="1">- Cannot afford the courses - Donâ€™t know how to _xludf.find/enroll in a suitable program</f>
        <v>#NAME?</v>
      </c>
      <c r="BR356">
        <v>0</v>
      </c>
      <c r="BS356">
        <v>0</v>
      </c>
      <c r="BT356">
        <v>0</v>
      </c>
      <c r="BU356">
        <v>1</v>
      </c>
      <c r="BV356">
        <v>1</v>
      </c>
      <c r="BW356">
        <v>0</v>
      </c>
      <c r="BX356" t="s">
        <v>107</v>
      </c>
      <c r="BY356" t="s">
        <v>139</v>
      </c>
      <c r="BZ356">
        <v>1</v>
      </c>
      <c r="CA356">
        <v>0</v>
      </c>
      <c r="CB356">
        <v>0</v>
      </c>
      <c r="CC356">
        <v>0</v>
      </c>
      <c r="CD356">
        <v>1</v>
      </c>
      <c r="CE356" t="e">
        <f ca="1">- Facebook groups/pages  - Twitter - Friends</f>
        <v>#NAME?</v>
      </c>
      <c r="CF356">
        <v>1</v>
      </c>
      <c r="CG356">
        <v>0</v>
      </c>
      <c r="CH356">
        <v>0</v>
      </c>
      <c r="CI356">
        <v>0</v>
      </c>
      <c r="CJ356">
        <v>1</v>
      </c>
      <c r="CK356">
        <v>1</v>
      </c>
      <c r="CL356">
        <v>0</v>
      </c>
      <c r="CN356" t="s">
        <v>108</v>
      </c>
      <c r="CO356" t="s">
        <v>109</v>
      </c>
      <c r="CP356" t="s">
        <v>110</v>
      </c>
      <c r="CQ356">
        <v>3242573</v>
      </c>
      <c r="CR356" t="s">
        <v>1105</v>
      </c>
      <c r="CS356" t="s">
        <v>1106</v>
      </c>
      <c r="CT356">
        <v>355</v>
      </c>
    </row>
    <row r="357" spans="1:98">
      <c r="A357">
        <v>356</v>
      </c>
      <c r="B357" t="s">
        <v>131</v>
      </c>
      <c r="C357">
        <v>23</v>
      </c>
      <c r="D357" t="s">
        <v>148</v>
      </c>
      <c r="E357" t="s">
        <v>142</v>
      </c>
      <c r="F357" t="s">
        <v>100</v>
      </c>
      <c r="G357" t="s">
        <v>101</v>
      </c>
      <c r="H357" t="s">
        <v>102</v>
      </c>
      <c r="U357" t="s">
        <v>162</v>
      </c>
      <c r="AG357" t="s">
        <v>104</v>
      </c>
      <c r="AH357" t="s">
        <v>1107</v>
      </c>
      <c r="AI357">
        <v>0</v>
      </c>
      <c r="AJ357">
        <v>1</v>
      </c>
      <c r="AK357">
        <v>1</v>
      </c>
      <c r="AL357">
        <v>0</v>
      </c>
      <c r="AM357">
        <v>0</v>
      </c>
      <c r="AN357">
        <v>0</v>
      </c>
      <c r="AO357">
        <v>0</v>
      </c>
      <c r="AP357">
        <v>0</v>
      </c>
      <c r="AQ357" t="s">
        <v>812</v>
      </c>
      <c r="BA357" t="s">
        <v>106</v>
      </c>
      <c r="BB357" t="e">
        <f ca="1">- Useful but _xludf.not as good as a regular degree</f>
        <v>#NAME?</v>
      </c>
      <c r="BD357" t="e">
        <f ca="1">- Project Management / Accountancy - Nursing / medical care</f>
        <v>#NAME?</v>
      </c>
      <c r="BE357">
        <v>0</v>
      </c>
      <c r="BF357">
        <v>0</v>
      </c>
      <c r="BG357">
        <v>1</v>
      </c>
      <c r="BH357">
        <v>0</v>
      </c>
      <c r="BI357">
        <v>1</v>
      </c>
      <c r="BJ357">
        <v>0</v>
      </c>
      <c r="BK357">
        <v>0</v>
      </c>
      <c r="BL357">
        <v>0</v>
      </c>
      <c r="BN357" t="s">
        <v>106</v>
      </c>
      <c r="BQ357" t="e">
        <f ca="1">- Cannot afford the courses - Donâ€™t know how to _xludf.find/enroll in a suitable program</f>
        <v>#NAME?</v>
      </c>
      <c r="BR357">
        <v>0</v>
      </c>
      <c r="BS357">
        <v>0</v>
      </c>
      <c r="BT357">
        <v>0</v>
      </c>
      <c r="BU357">
        <v>1</v>
      </c>
      <c r="BV357">
        <v>1</v>
      </c>
      <c r="BW357">
        <v>0</v>
      </c>
      <c r="BX357" t="s">
        <v>107</v>
      </c>
      <c r="BY357" t="e">
        <f ca="1">- Useful but _xludf.not as good as going to university  - Difficult to access</f>
        <v>#NAME?</v>
      </c>
      <c r="BZ357">
        <v>1</v>
      </c>
      <c r="CA357">
        <v>0</v>
      </c>
      <c r="CB357">
        <v>0</v>
      </c>
      <c r="CC357">
        <v>1</v>
      </c>
      <c r="CD357">
        <v>0</v>
      </c>
      <c r="CE357" t="e">
        <f ca="1">- Facebook groups/pages  - Friends</f>
        <v>#NAME?</v>
      </c>
      <c r="CF357">
        <v>1</v>
      </c>
      <c r="CG357">
        <v>0</v>
      </c>
      <c r="CH357">
        <v>0</v>
      </c>
      <c r="CI357">
        <v>0</v>
      </c>
      <c r="CJ357">
        <v>0</v>
      </c>
      <c r="CK357">
        <v>1</v>
      </c>
      <c r="CL357">
        <v>0</v>
      </c>
      <c r="CN357" t="s">
        <v>108</v>
      </c>
      <c r="CO357" t="s">
        <v>109</v>
      </c>
      <c r="CP357" t="s">
        <v>110</v>
      </c>
      <c r="CQ357">
        <v>3242577</v>
      </c>
      <c r="CR357" t="s">
        <v>1108</v>
      </c>
      <c r="CS357" t="s">
        <v>1109</v>
      </c>
      <c r="CT357">
        <v>356</v>
      </c>
    </row>
    <row r="358" spans="1:98">
      <c r="A358">
        <v>357</v>
      </c>
      <c r="B358" t="s">
        <v>131</v>
      </c>
      <c r="C358">
        <v>24</v>
      </c>
      <c r="D358" t="s">
        <v>98</v>
      </c>
      <c r="E358" t="s">
        <v>227</v>
      </c>
      <c r="F358" t="s">
        <v>100</v>
      </c>
      <c r="G358" t="s">
        <v>101</v>
      </c>
      <c r="H358" t="s">
        <v>102</v>
      </c>
      <c r="U358" t="s">
        <v>162</v>
      </c>
      <c r="AG358" t="s">
        <v>104</v>
      </c>
      <c r="AH358" t="s">
        <v>796</v>
      </c>
      <c r="AI358">
        <v>0</v>
      </c>
      <c r="AJ358">
        <v>1</v>
      </c>
      <c r="AK358">
        <v>0</v>
      </c>
      <c r="AL358">
        <v>1</v>
      </c>
      <c r="AM358">
        <v>0</v>
      </c>
      <c r="AN358">
        <v>0</v>
      </c>
      <c r="AO358">
        <v>0</v>
      </c>
      <c r="AP358">
        <v>0</v>
      </c>
      <c r="BA358" t="s">
        <v>106</v>
      </c>
      <c r="BB358" t="e">
        <f ca="1">- Very Useful _xludf.and provides a job opportunity _xludf.right away.</f>
        <v>#NAME?</v>
      </c>
      <c r="BD358" t="e">
        <f ca="1">- Project Management / Accountancy - Tourism / Restaurant _xludf.and hotel Management</f>
        <v>#NAME?</v>
      </c>
      <c r="BE358">
        <v>0</v>
      </c>
      <c r="BF358">
        <v>0</v>
      </c>
      <c r="BG358">
        <v>1</v>
      </c>
      <c r="BH358">
        <v>1</v>
      </c>
      <c r="BI358">
        <v>0</v>
      </c>
      <c r="BJ358">
        <v>0</v>
      </c>
      <c r="BK358">
        <v>0</v>
      </c>
      <c r="BL358">
        <v>0</v>
      </c>
      <c r="BN358" t="s">
        <v>106</v>
      </c>
      <c r="BQ358" t="e">
        <f ca="1">- Do _xludf.not _xludf.count towards a recognized qualification</f>
        <v>#NAME?</v>
      </c>
      <c r="BR358">
        <v>0</v>
      </c>
      <c r="BS358">
        <v>1</v>
      </c>
      <c r="BT358">
        <v>0</v>
      </c>
      <c r="BU358">
        <v>0</v>
      </c>
      <c r="BV358">
        <v>0</v>
      </c>
      <c r="BW358">
        <v>0</v>
      </c>
      <c r="BX358" t="s">
        <v>310</v>
      </c>
      <c r="BY358" t="s">
        <v>139</v>
      </c>
      <c r="BZ358">
        <v>1</v>
      </c>
      <c r="CA358">
        <v>0</v>
      </c>
      <c r="CB358">
        <v>0</v>
      </c>
      <c r="CC358">
        <v>0</v>
      </c>
      <c r="CD358">
        <v>1</v>
      </c>
      <c r="CE358" t="e">
        <f ca="1">- Facebook groups/pages  - Friends</f>
        <v>#NAME?</v>
      </c>
      <c r="CF358">
        <v>1</v>
      </c>
      <c r="CG358">
        <v>0</v>
      </c>
      <c r="CH358">
        <v>0</v>
      </c>
      <c r="CI358">
        <v>0</v>
      </c>
      <c r="CJ358">
        <v>0</v>
      </c>
      <c r="CK358">
        <v>1</v>
      </c>
      <c r="CL358">
        <v>0</v>
      </c>
      <c r="CN358" t="s">
        <v>108</v>
      </c>
      <c r="CO358" t="s">
        <v>109</v>
      </c>
      <c r="CP358" t="s">
        <v>110</v>
      </c>
      <c r="CQ358">
        <v>3242592</v>
      </c>
      <c r="CR358" t="s">
        <v>1110</v>
      </c>
      <c r="CS358" t="s">
        <v>1111</v>
      </c>
      <c r="CT358">
        <v>357</v>
      </c>
    </row>
    <row r="359" spans="1:98">
      <c r="A359">
        <v>358</v>
      </c>
      <c r="B359" t="s">
        <v>131</v>
      </c>
      <c r="C359">
        <v>18</v>
      </c>
      <c r="D359" t="s">
        <v>148</v>
      </c>
      <c r="E359" t="s">
        <v>99</v>
      </c>
      <c r="F359" t="s">
        <v>100</v>
      </c>
      <c r="G359" t="s">
        <v>175</v>
      </c>
      <c r="J359" t="s">
        <v>180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1</v>
      </c>
      <c r="X359" t="s">
        <v>151</v>
      </c>
      <c r="Y359">
        <v>0</v>
      </c>
      <c r="Z359">
        <v>0</v>
      </c>
      <c r="AA359">
        <v>0</v>
      </c>
      <c r="AB359">
        <v>1</v>
      </c>
      <c r="AC359">
        <v>1</v>
      </c>
      <c r="AD359">
        <v>0</v>
      </c>
      <c r="AE359">
        <v>0</v>
      </c>
      <c r="AG359" t="s">
        <v>116</v>
      </c>
      <c r="AH359" t="s">
        <v>105</v>
      </c>
      <c r="AI359">
        <v>0</v>
      </c>
      <c r="AJ359">
        <v>1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BA359" t="s">
        <v>106</v>
      </c>
      <c r="BB359" t="e">
        <f ca="1">- Useful but _xludf.not as good as a regular degree</f>
        <v>#NAME?</v>
      </c>
      <c r="BD359" t="e">
        <f ca="1">- I am _xludf.not interested in vocational education</f>
        <v>#NAME?</v>
      </c>
      <c r="BE359">
        <v>1</v>
      </c>
      <c r="BF359">
        <v>0</v>
      </c>
      <c r="BG359">
        <v>0</v>
      </c>
      <c r="BH359">
        <v>0</v>
      </c>
      <c r="BI359">
        <v>0</v>
      </c>
      <c r="BJ359">
        <v>0</v>
      </c>
      <c r="BK359">
        <v>0</v>
      </c>
      <c r="BL359">
        <v>0</v>
      </c>
      <c r="BN359" t="s">
        <v>106</v>
      </c>
      <c r="BQ359" t="e">
        <f ca="1">- Do _xludf.not _xludf.count towards a recognized qualification - Cannot afford the courses</f>
        <v>#NAME?</v>
      </c>
      <c r="BR359">
        <v>0</v>
      </c>
      <c r="BS359">
        <v>1</v>
      </c>
      <c r="BT359">
        <v>0</v>
      </c>
      <c r="BU359">
        <v>0</v>
      </c>
      <c r="BV359">
        <v>1</v>
      </c>
      <c r="BW359">
        <v>0</v>
      </c>
      <c r="BX359" t="s">
        <v>107</v>
      </c>
      <c r="BY359" t="s">
        <v>139</v>
      </c>
      <c r="BZ359">
        <v>1</v>
      </c>
      <c r="CA359">
        <v>0</v>
      </c>
      <c r="CB359">
        <v>0</v>
      </c>
      <c r="CC359">
        <v>0</v>
      </c>
      <c r="CD359">
        <v>1</v>
      </c>
      <c r="CE359" t="e">
        <f ca="1">- Facebook groups/pages  - Teachers</f>
        <v>#NAME?</v>
      </c>
      <c r="CF359">
        <v>0</v>
      </c>
      <c r="CG359">
        <v>0</v>
      </c>
      <c r="CH359">
        <v>1</v>
      </c>
      <c r="CI359">
        <v>0</v>
      </c>
      <c r="CJ359">
        <v>0</v>
      </c>
      <c r="CK359">
        <v>1</v>
      </c>
      <c r="CL359">
        <v>0</v>
      </c>
      <c r="CN359" t="s">
        <v>108</v>
      </c>
      <c r="CO359" t="s">
        <v>109</v>
      </c>
      <c r="CP359" t="s">
        <v>110</v>
      </c>
      <c r="CQ359">
        <v>3242600</v>
      </c>
      <c r="CR359" t="s">
        <v>1112</v>
      </c>
      <c r="CS359" t="s">
        <v>1113</v>
      </c>
      <c r="CT359">
        <v>358</v>
      </c>
    </row>
    <row r="360" spans="1:98">
      <c r="A360">
        <v>359</v>
      </c>
      <c r="B360" t="s">
        <v>131</v>
      </c>
      <c r="C360">
        <v>19</v>
      </c>
      <c r="D360" t="s">
        <v>98</v>
      </c>
      <c r="E360" t="s">
        <v>211</v>
      </c>
      <c r="F360" t="s">
        <v>100</v>
      </c>
      <c r="G360" t="s">
        <v>175</v>
      </c>
      <c r="J360" t="s">
        <v>162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1</v>
      </c>
      <c r="R360">
        <v>0</v>
      </c>
      <c r="X360" t="s">
        <v>151</v>
      </c>
      <c r="Y360">
        <v>0</v>
      </c>
      <c r="Z360">
        <v>0</v>
      </c>
      <c r="AA360">
        <v>0</v>
      </c>
      <c r="AB360">
        <v>1</v>
      </c>
      <c r="AC360">
        <v>1</v>
      </c>
      <c r="AD360">
        <v>0</v>
      </c>
      <c r="AE360">
        <v>0</v>
      </c>
      <c r="AG360" t="s">
        <v>124</v>
      </c>
      <c r="AH360" t="s">
        <v>105</v>
      </c>
      <c r="AI360">
        <v>0</v>
      </c>
      <c r="AJ360">
        <v>1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BA360" t="s">
        <v>106</v>
      </c>
      <c r="BB360" t="e">
        <f ca="1">- _xludf.not Useful</f>
        <v>#NAME?</v>
      </c>
      <c r="BD360" t="e">
        <f ca="1">- I am _xludf.not interested in vocational education</f>
        <v>#NAME?</v>
      </c>
      <c r="BE360">
        <v>1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N360" t="s">
        <v>106</v>
      </c>
      <c r="BQ360" t="e">
        <f ca="1">- Do _xludf.not _xludf.count towards a recognized qualification - Cannot afford the courses</f>
        <v>#NAME?</v>
      </c>
      <c r="BR360">
        <v>0</v>
      </c>
      <c r="BS360">
        <v>1</v>
      </c>
      <c r="BT360">
        <v>0</v>
      </c>
      <c r="BU360">
        <v>0</v>
      </c>
      <c r="BV360">
        <v>1</v>
      </c>
      <c r="BW360">
        <v>0</v>
      </c>
      <c r="BX360" t="s">
        <v>107</v>
      </c>
      <c r="BY360" t="e">
        <f ca="1">- Useful but _xludf.not as good as going to university  - Difficult to access</f>
        <v>#NAME?</v>
      </c>
      <c r="BZ360">
        <v>1</v>
      </c>
      <c r="CA360">
        <v>0</v>
      </c>
      <c r="CB360">
        <v>0</v>
      </c>
      <c r="CC360">
        <v>1</v>
      </c>
      <c r="CD360">
        <v>0</v>
      </c>
      <c r="CE360" t="e">
        <f ca="1">- Facebook groups/pages  - Twitter</f>
        <v>#NAME?</v>
      </c>
      <c r="CF360">
        <v>0</v>
      </c>
      <c r="CG360">
        <v>0</v>
      </c>
      <c r="CH360">
        <v>0</v>
      </c>
      <c r="CI360">
        <v>0</v>
      </c>
      <c r="CJ360">
        <v>1</v>
      </c>
      <c r="CK360">
        <v>1</v>
      </c>
      <c r="CL360">
        <v>0</v>
      </c>
      <c r="CN360" t="s">
        <v>108</v>
      </c>
      <c r="CO360" t="s">
        <v>109</v>
      </c>
      <c r="CP360" t="s">
        <v>110</v>
      </c>
      <c r="CQ360">
        <v>3242605</v>
      </c>
      <c r="CR360" t="s">
        <v>1114</v>
      </c>
      <c r="CS360" t="s">
        <v>1115</v>
      </c>
      <c r="CT360">
        <v>359</v>
      </c>
    </row>
    <row r="361" spans="1:98">
      <c r="A361">
        <v>360</v>
      </c>
      <c r="B361" t="s">
        <v>131</v>
      </c>
      <c r="C361">
        <v>23</v>
      </c>
      <c r="D361" t="s">
        <v>98</v>
      </c>
      <c r="E361" t="s">
        <v>99</v>
      </c>
      <c r="F361" t="s">
        <v>149</v>
      </c>
      <c r="G361" t="s">
        <v>113</v>
      </c>
      <c r="J361" t="s">
        <v>137</v>
      </c>
      <c r="K361">
        <v>0</v>
      </c>
      <c r="L361">
        <v>0</v>
      </c>
      <c r="M361">
        <v>0</v>
      </c>
      <c r="N361">
        <v>1</v>
      </c>
      <c r="O361">
        <v>0</v>
      </c>
      <c r="P361">
        <v>1</v>
      </c>
      <c r="Q361">
        <v>0</v>
      </c>
      <c r="R361">
        <v>0</v>
      </c>
      <c r="X361" t="s">
        <v>151</v>
      </c>
      <c r="Y361">
        <v>0</v>
      </c>
      <c r="Z361">
        <v>0</v>
      </c>
      <c r="AA361">
        <v>0</v>
      </c>
      <c r="AB361">
        <v>1</v>
      </c>
      <c r="AC361">
        <v>1</v>
      </c>
      <c r="AD361">
        <v>0</v>
      </c>
      <c r="AE361">
        <v>0</v>
      </c>
      <c r="AG361" t="s">
        <v>124</v>
      </c>
      <c r="AH361" t="s">
        <v>105</v>
      </c>
      <c r="AI361">
        <v>0</v>
      </c>
      <c r="AJ361">
        <v>1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BA361" t="s">
        <v>106</v>
      </c>
      <c r="BB361" t="e">
        <f ca="1">- Useful but _xludf.not as good as a regular degree</f>
        <v>#NAME?</v>
      </c>
      <c r="BD361" t="e">
        <f ca="1">- Project Management / Accountancy - Nursing / medical care</f>
        <v>#NAME?</v>
      </c>
      <c r="BE361">
        <v>0</v>
      </c>
      <c r="BF361">
        <v>0</v>
      </c>
      <c r="BG361">
        <v>1</v>
      </c>
      <c r="BH361">
        <v>0</v>
      </c>
      <c r="BI361">
        <v>1</v>
      </c>
      <c r="BJ361">
        <v>0</v>
      </c>
      <c r="BK361">
        <v>0</v>
      </c>
      <c r="BL361">
        <v>0</v>
      </c>
      <c r="BN361" t="s">
        <v>106</v>
      </c>
      <c r="BQ361" t="e">
        <f ca="1">- No internet connection / computer - Cannot afford the courses</f>
        <v>#NAME?</v>
      </c>
      <c r="BR361">
        <v>0</v>
      </c>
      <c r="BS361">
        <v>0</v>
      </c>
      <c r="BT361">
        <v>1</v>
      </c>
      <c r="BU361">
        <v>0</v>
      </c>
      <c r="BV361">
        <v>1</v>
      </c>
      <c r="BW361">
        <v>0</v>
      </c>
      <c r="BX361" t="s">
        <v>107</v>
      </c>
      <c r="BY361" t="e">
        <f ca="1">- Useful but _xludf.not as good as going to university</f>
        <v>#NAME?</v>
      </c>
      <c r="BZ361">
        <v>1</v>
      </c>
      <c r="CA361">
        <v>0</v>
      </c>
      <c r="CB361">
        <v>0</v>
      </c>
      <c r="CC361">
        <v>0</v>
      </c>
      <c r="CD361">
        <v>0</v>
      </c>
      <c r="CE361" t="e">
        <f ca="1">- Friends - Teachers</f>
        <v>#NAME?</v>
      </c>
      <c r="CF361">
        <v>1</v>
      </c>
      <c r="CG361">
        <v>0</v>
      </c>
      <c r="CH361">
        <v>1</v>
      </c>
      <c r="CI361">
        <v>0</v>
      </c>
      <c r="CJ361">
        <v>0</v>
      </c>
      <c r="CK361">
        <v>0</v>
      </c>
      <c r="CL361">
        <v>0</v>
      </c>
      <c r="CN361" t="s">
        <v>108</v>
      </c>
      <c r="CO361" t="s">
        <v>109</v>
      </c>
      <c r="CP361" t="s">
        <v>110</v>
      </c>
      <c r="CQ361">
        <v>3242609</v>
      </c>
      <c r="CR361" t="s">
        <v>1116</v>
      </c>
      <c r="CS361" t="s">
        <v>1117</v>
      </c>
      <c r="CT361">
        <v>360</v>
      </c>
    </row>
    <row r="362" spans="1:98">
      <c r="A362">
        <v>361</v>
      </c>
      <c r="B362" t="s">
        <v>131</v>
      </c>
      <c r="C362">
        <v>23</v>
      </c>
      <c r="D362" t="s">
        <v>148</v>
      </c>
      <c r="E362" t="s">
        <v>179</v>
      </c>
      <c r="F362" t="s">
        <v>100</v>
      </c>
      <c r="G362" t="s">
        <v>113</v>
      </c>
      <c r="J362" t="s">
        <v>263</v>
      </c>
      <c r="K362">
        <v>0</v>
      </c>
      <c r="L362">
        <v>0</v>
      </c>
      <c r="M362">
        <v>0</v>
      </c>
      <c r="N362">
        <v>0</v>
      </c>
      <c r="O362">
        <v>1</v>
      </c>
      <c r="P362">
        <v>1</v>
      </c>
      <c r="Q362">
        <v>0</v>
      </c>
      <c r="R362">
        <v>0</v>
      </c>
      <c r="X362" t="s">
        <v>151</v>
      </c>
      <c r="Y362">
        <v>0</v>
      </c>
      <c r="Z362">
        <v>0</v>
      </c>
      <c r="AA362">
        <v>0</v>
      </c>
      <c r="AB362">
        <v>1</v>
      </c>
      <c r="AC362">
        <v>1</v>
      </c>
      <c r="AD362">
        <v>0</v>
      </c>
      <c r="AE362">
        <v>0</v>
      </c>
      <c r="AG362" t="s">
        <v>116</v>
      </c>
      <c r="AH362" t="s">
        <v>125</v>
      </c>
      <c r="AI362">
        <v>1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R362" t="s">
        <v>106</v>
      </c>
      <c r="AS362" t="e">
        <f ca="1">- Cannot contact public servants _xludf.or Teachers - Retrieving papers is expensive _xludf.now _xludf.and I Do _xludf.not have the money - Donâ€™t have family in Syria to _xludf.help me</f>
        <v>#NAME?</v>
      </c>
      <c r="AT362">
        <v>0</v>
      </c>
      <c r="AU362">
        <v>0</v>
      </c>
      <c r="AV362">
        <v>1</v>
      </c>
      <c r="AW362">
        <v>1</v>
      </c>
      <c r="AX362">
        <v>1</v>
      </c>
      <c r="AY362">
        <v>0</v>
      </c>
      <c r="BA362" t="s">
        <v>106</v>
      </c>
      <c r="BB362" t="e">
        <f ca="1">- Useful but _xludf.not as good as a regular degree</f>
        <v>#NAME?</v>
      </c>
      <c r="BD362" t="e">
        <f ca="1">- Project Management / Accountancy - Nursing / medical care</f>
        <v>#NAME?</v>
      </c>
      <c r="BE362">
        <v>0</v>
      </c>
      <c r="BF362">
        <v>0</v>
      </c>
      <c r="BG362">
        <v>1</v>
      </c>
      <c r="BH362">
        <v>0</v>
      </c>
      <c r="BI362">
        <v>1</v>
      </c>
      <c r="BJ362">
        <v>0</v>
      </c>
      <c r="BK362">
        <v>0</v>
      </c>
      <c r="BL362">
        <v>0</v>
      </c>
      <c r="BN362" t="s">
        <v>106</v>
      </c>
      <c r="BQ362" t="e">
        <f ca="1">- No internet connection / computer - Cannot afford the courses</f>
        <v>#NAME?</v>
      </c>
      <c r="BR362">
        <v>0</v>
      </c>
      <c r="BS362">
        <v>0</v>
      </c>
      <c r="BT362">
        <v>1</v>
      </c>
      <c r="BU362">
        <v>0</v>
      </c>
      <c r="BV362">
        <v>1</v>
      </c>
      <c r="BW362">
        <v>0</v>
      </c>
      <c r="BX362" t="s">
        <v>107</v>
      </c>
      <c r="BY362" t="e">
        <f ca="1">- Useful but _xludf.not as good as going to university  - Difficult to access</f>
        <v>#NAME?</v>
      </c>
      <c r="BZ362">
        <v>1</v>
      </c>
      <c r="CA362">
        <v>0</v>
      </c>
      <c r="CB362">
        <v>0</v>
      </c>
      <c r="CC362">
        <v>1</v>
      </c>
      <c r="CD362">
        <v>0</v>
      </c>
      <c r="CE362" t="e">
        <f ca="1">- Facebook groups/pages  - Friends</f>
        <v>#NAME?</v>
      </c>
      <c r="CF362">
        <v>1</v>
      </c>
      <c r="CG362">
        <v>0</v>
      </c>
      <c r="CH362">
        <v>0</v>
      </c>
      <c r="CI362">
        <v>0</v>
      </c>
      <c r="CJ362">
        <v>0</v>
      </c>
      <c r="CK362">
        <v>1</v>
      </c>
      <c r="CL362">
        <v>0</v>
      </c>
      <c r="CN362" t="s">
        <v>108</v>
      </c>
      <c r="CO362" t="s">
        <v>109</v>
      </c>
      <c r="CP362" t="s">
        <v>110</v>
      </c>
      <c r="CQ362">
        <v>3242610</v>
      </c>
      <c r="CR362" t="s">
        <v>1118</v>
      </c>
      <c r="CS362" t="s">
        <v>1119</v>
      </c>
      <c r="CT362">
        <v>361</v>
      </c>
    </row>
    <row r="363" spans="1:98">
      <c r="A363">
        <v>362</v>
      </c>
      <c r="B363" t="s">
        <v>131</v>
      </c>
      <c r="C363">
        <v>25</v>
      </c>
      <c r="D363" t="s">
        <v>148</v>
      </c>
      <c r="E363" t="s">
        <v>179</v>
      </c>
      <c r="F363" t="s">
        <v>100</v>
      </c>
      <c r="G363" t="s">
        <v>113</v>
      </c>
      <c r="J363" t="s">
        <v>103</v>
      </c>
      <c r="K363">
        <v>0</v>
      </c>
      <c r="L363">
        <v>0</v>
      </c>
      <c r="M363">
        <v>0</v>
      </c>
      <c r="N363">
        <v>1</v>
      </c>
      <c r="O363">
        <v>0</v>
      </c>
      <c r="P363">
        <v>0</v>
      </c>
      <c r="Q363">
        <v>0</v>
      </c>
      <c r="R363">
        <v>0</v>
      </c>
      <c r="X363" t="s">
        <v>159</v>
      </c>
      <c r="Y363">
        <v>1</v>
      </c>
      <c r="Z363">
        <v>0</v>
      </c>
      <c r="AA363">
        <v>0</v>
      </c>
      <c r="AB363">
        <v>1</v>
      </c>
      <c r="AC363">
        <v>0</v>
      </c>
      <c r="AD363">
        <v>0</v>
      </c>
      <c r="AE363">
        <v>0</v>
      </c>
      <c r="AG363" t="s">
        <v>116</v>
      </c>
      <c r="AH363" t="s">
        <v>125</v>
      </c>
      <c r="AI363">
        <v>1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R363" t="s">
        <v>106</v>
      </c>
      <c r="AS363" t="e">
        <f ca="1">- Retrieving papers is expensive _xludf.now _xludf.and I Do _xludf.not have the money - Donâ€™t have family in Syria to _xludf.help me</f>
        <v>#NAME?</v>
      </c>
      <c r="AT363">
        <v>0</v>
      </c>
      <c r="AU363">
        <v>0</v>
      </c>
      <c r="AV363">
        <v>0</v>
      </c>
      <c r="AW363">
        <v>1</v>
      </c>
      <c r="AX363">
        <v>1</v>
      </c>
      <c r="AY363">
        <v>0</v>
      </c>
      <c r="BA363" t="s">
        <v>106</v>
      </c>
      <c r="BB363" t="e">
        <f ca="1">- Useful but _xludf.not as good as a regular degree</f>
        <v>#NAME?</v>
      </c>
      <c r="BD363" t="e">
        <f ca="1">- Project Management / Accountancy - Tourism / Restaurant _xludf.and hotel Management</f>
        <v>#NAME?</v>
      </c>
      <c r="BE363">
        <v>0</v>
      </c>
      <c r="BF363">
        <v>0</v>
      </c>
      <c r="BG363">
        <v>1</v>
      </c>
      <c r="BH363">
        <v>1</v>
      </c>
      <c r="BI363">
        <v>0</v>
      </c>
      <c r="BJ363">
        <v>0</v>
      </c>
      <c r="BK363">
        <v>0</v>
      </c>
      <c r="BL363">
        <v>0</v>
      </c>
      <c r="BN363" t="s">
        <v>106</v>
      </c>
      <c r="BQ363" t="e">
        <f ca="1">- No internet connection / computer - Cannot afford the courses</f>
        <v>#NAME?</v>
      </c>
      <c r="BR363">
        <v>0</v>
      </c>
      <c r="BS363">
        <v>0</v>
      </c>
      <c r="BT363">
        <v>1</v>
      </c>
      <c r="BU363">
        <v>0</v>
      </c>
      <c r="BV363">
        <v>1</v>
      </c>
      <c r="BW363">
        <v>0</v>
      </c>
      <c r="BX363" t="s">
        <v>107</v>
      </c>
      <c r="BY363" t="e">
        <f ca="1">- _xludf.not worth the _xludf.time _xludf.or money spent on it - Useful but _xludf.not as good as going to university</f>
        <v>#NAME?</v>
      </c>
      <c r="BZ363">
        <v>1</v>
      </c>
      <c r="CA363">
        <v>1</v>
      </c>
      <c r="CB363">
        <v>0</v>
      </c>
      <c r="CC363">
        <v>0</v>
      </c>
      <c r="CD363">
        <v>0</v>
      </c>
      <c r="CE363" t="e">
        <f ca="1">- Facebook groups/pages  - Twitter</f>
        <v>#NAME?</v>
      </c>
      <c r="CF363">
        <v>0</v>
      </c>
      <c r="CG363">
        <v>0</v>
      </c>
      <c r="CH363">
        <v>0</v>
      </c>
      <c r="CI363">
        <v>0</v>
      </c>
      <c r="CJ363">
        <v>1</v>
      </c>
      <c r="CK363">
        <v>1</v>
      </c>
      <c r="CL363">
        <v>0</v>
      </c>
      <c r="CN363" t="s">
        <v>108</v>
      </c>
      <c r="CO363" t="s">
        <v>109</v>
      </c>
      <c r="CP363" t="s">
        <v>110</v>
      </c>
      <c r="CQ363">
        <v>3242615</v>
      </c>
      <c r="CR363" t="s">
        <v>1120</v>
      </c>
      <c r="CS363" t="s">
        <v>1121</v>
      </c>
      <c r="CT363">
        <v>362</v>
      </c>
    </row>
    <row r="364" spans="1:98">
      <c r="A364">
        <v>363</v>
      </c>
      <c r="B364" t="s">
        <v>131</v>
      </c>
      <c r="C364">
        <v>19</v>
      </c>
      <c r="D364" t="s">
        <v>148</v>
      </c>
      <c r="E364" t="s">
        <v>174</v>
      </c>
      <c r="F364" t="s">
        <v>100</v>
      </c>
      <c r="G364" t="s">
        <v>101</v>
      </c>
      <c r="H364" t="s">
        <v>102</v>
      </c>
      <c r="U364" t="s">
        <v>103</v>
      </c>
      <c r="AG364" t="s">
        <v>104</v>
      </c>
      <c r="AH364" t="s">
        <v>105</v>
      </c>
      <c r="AI364">
        <v>0</v>
      </c>
      <c r="AJ364">
        <v>1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BA364" t="s">
        <v>106</v>
      </c>
      <c r="BB364" t="e">
        <f ca="1">- Very Useful _xludf.and provides a job opportunity _xludf.right away.</f>
        <v>#NAME?</v>
      </c>
      <c r="BD364" t="e">
        <f ca="1">- Project Management / Accountancy - Nursing / medical care</f>
        <v>#NAME?</v>
      </c>
      <c r="BE364">
        <v>0</v>
      </c>
      <c r="BF364">
        <v>0</v>
      </c>
      <c r="BG364">
        <v>1</v>
      </c>
      <c r="BH364">
        <v>0</v>
      </c>
      <c r="BI364">
        <v>1</v>
      </c>
      <c r="BJ364">
        <v>0</v>
      </c>
      <c r="BK364">
        <v>0</v>
      </c>
      <c r="BL364">
        <v>0</v>
      </c>
      <c r="BN364" t="s">
        <v>106</v>
      </c>
      <c r="BQ364" t="e">
        <f ca="1">- No internet connection / computer - Donâ€™t know how to _xludf.find/enroll in a suitable program</f>
        <v>#NAME?</v>
      </c>
      <c r="BR364">
        <v>0</v>
      </c>
      <c r="BS364">
        <v>0</v>
      </c>
      <c r="BT364">
        <v>1</v>
      </c>
      <c r="BU364">
        <v>1</v>
      </c>
      <c r="BV364">
        <v>0</v>
      </c>
      <c r="BW364">
        <v>0</v>
      </c>
      <c r="BX364" t="s">
        <v>107</v>
      </c>
      <c r="BY364" t="e">
        <f ca="1">- Very Useful, as good as a regular degree - Useful but _xludf.not as good as going to university</f>
        <v>#NAME?</v>
      </c>
      <c r="BZ364">
        <v>1</v>
      </c>
      <c r="CA364">
        <v>0</v>
      </c>
      <c r="CB364">
        <v>1</v>
      </c>
      <c r="CC364">
        <v>0</v>
      </c>
      <c r="CD364">
        <v>0</v>
      </c>
      <c r="CE364" t="e">
        <f ca="1">- Friends - Teachers</f>
        <v>#NAME?</v>
      </c>
      <c r="CF364">
        <v>1</v>
      </c>
      <c r="CG364">
        <v>0</v>
      </c>
      <c r="CH364">
        <v>1</v>
      </c>
      <c r="CI364">
        <v>0</v>
      </c>
      <c r="CJ364">
        <v>0</v>
      </c>
      <c r="CK364">
        <v>0</v>
      </c>
      <c r="CL364">
        <v>0</v>
      </c>
      <c r="CN364" t="s">
        <v>108</v>
      </c>
      <c r="CO364" t="s">
        <v>109</v>
      </c>
      <c r="CP364" t="s">
        <v>110</v>
      </c>
      <c r="CQ364">
        <v>3242636</v>
      </c>
      <c r="CR364" t="s">
        <v>1122</v>
      </c>
      <c r="CS364" t="s">
        <v>1123</v>
      </c>
      <c r="CT364">
        <v>363</v>
      </c>
    </row>
    <row r="365" spans="1:98">
      <c r="A365">
        <v>364</v>
      </c>
      <c r="B365" t="s">
        <v>131</v>
      </c>
      <c r="C365">
        <v>21</v>
      </c>
      <c r="D365" t="s">
        <v>98</v>
      </c>
      <c r="E365" t="s">
        <v>227</v>
      </c>
      <c r="F365" t="s">
        <v>136</v>
      </c>
      <c r="G365" t="s">
        <v>101</v>
      </c>
      <c r="H365" t="s">
        <v>102</v>
      </c>
      <c r="U365" t="s">
        <v>162</v>
      </c>
      <c r="AG365" t="s">
        <v>104</v>
      </c>
      <c r="AH365" t="s">
        <v>328</v>
      </c>
      <c r="AI365">
        <v>0</v>
      </c>
      <c r="AJ365">
        <v>1</v>
      </c>
      <c r="AK365">
        <v>0</v>
      </c>
      <c r="AL365">
        <v>0</v>
      </c>
      <c r="AM365">
        <v>1</v>
      </c>
      <c r="AN365">
        <v>0</v>
      </c>
      <c r="AO365">
        <v>0</v>
      </c>
      <c r="AP365">
        <v>0</v>
      </c>
      <c r="BA365" t="s">
        <v>106</v>
      </c>
      <c r="BB365" t="e">
        <f ca="1">- Very Useful _xludf.and provides a job opportunity _xludf.right away.</f>
        <v>#NAME?</v>
      </c>
      <c r="BD365" t="s">
        <v>477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1</v>
      </c>
      <c r="BN365" t="s">
        <v>106</v>
      </c>
      <c r="BQ365" t="e">
        <f ca="1">- No internet connection / computer - Cannot afford the courses</f>
        <v>#NAME?</v>
      </c>
      <c r="BR365">
        <v>0</v>
      </c>
      <c r="BS365">
        <v>0</v>
      </c>
      <c r="BT365">
        <v>1</v>
      </c>
      <c r="BU365">
        <v>0</v>
      </c>
      <c r="BV365">
        <v>1</v>
      </c>
      <c r="BW365">
        <v>0</v>
      </c>
      <c r="BX365" t="s">
        <v>107</v>
      </c>
      <c r="BY365" t="s">
        <v>139</v>
      </c>
      <c r="BZ365">
        <v>1</v>
      </c>
      <c r="CA365">
        <v>0</v>
      </c>
      <c r="CB365">
        <v>0</v>
      </c>
      <c r="CC365">
        <v>0</v>
      </c>
      <c r="CD365">
        <v>1</v>
      </c>
      <c r="CE365" t="e">
        <f ca="1">- Facebook groups/pages  - Friends</f>
        <v>#NAME?</v>
      </c>
      <c r="CF365">
        <v>1</v>
      </c>
      <c r="CG365">
        <v>0</v>
      </c>
      <c r="CH365">
        <v>0</v>
      </c>
      <c r="CI365">
        <v>0</v>
      </c>
      <c r="CJ365">
        <v>0</v>
      </c>
      <c r="CK365">
        <v>1</v>
      </c>
      <c r="CL365">
        <v>0</v>
      </c>
      <c r="CN365" t="s">
        <v>108</v>
      </c>
      <c r="CO365" t="s">
        <v>109</v>
      </c>
      <c r="CP365" t="s">
        <v>110</v>
      </c>
      <c r="CQ365">
        <v>3242661</v>
      </c>
      <c r="CR365" t="s">
        <v>1124</v>
      </c>
      <c r="CS365" t="s">
        <v>1125</v>
      </c>
      <c r="CT365">
        <v>364</v>
      </c>
    </row>
    <row r="366" spans="1:98">
      <c r="A366">
        <v>365</v>
      </c>
      <c r="B366" t="s">
        <v>131</v>
      </c>
      <c r="C366">
        <v>22</v>
      </c>
      <c r="D366" t="s">
        <v>98</v>
      </c>
      <c r="E366" t="s">
        <v>142</v>
      </c>
      <c r="F366" t="s">
        <v>100</v>
      </c>
      <c r="G366" t="s">
        <v>101</v>
      </c>
      <c r="H366" t="s">
        <v>102</v>
      </c>
      <c r="U366" t="s">
        <v>162</v>
      </c>
      <c r="AG366" t="s">
        <v>104</v>
      </c>
      <c r="AH366" t="s">
        <v>1081</v>
      </c>
      <c r="AI366">
        <v>0</v>
      </c>
      <c r="AJ366">
        <v>1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BA366" t="s">
        <v>106</v>
      </c>
      <c r="BB366" t="e">
        <f ca="1">- Very Useful _xludf.and provides a job opportunity _xludf.right away.</f>
        <v>#NAME?</v>
      </c>
      <c r="BD366" t="e">
        <f ca="1">- Construction (builder, carpenter, electrician, blacksmith)</f>
        <v>#NAME?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1</v>
      </c>
      <c r="BK366">
        <v>0</v>
      </c>
      <c r="BL366">
        <v>0</v>
      </c>
      <c r="BN366" t="s">
        <v>106</v>
      </c>
      <c r="BQ366" t="e">
        <f ca="1">- No internet connection / computer - Cannot afford the courses</f>
        <v>#NAME?</v>
      </c>
      <c r="BR366">
        <v>0</v>
      </c>
      <c r="BS366">
        <v>0</v>
      </c>
      <c r="BT366">
        <v>1</v>
      </c>
      <c r="BU366">
        <v>0</v>
      </c>
      <c r="BV366">
        <v>1</v>
      </c>
      <c r="BW366">
        <v>0</v>
      </c>
      <c r="BX366" t="s">
        <v>107</v>
      </c>
      <c r="BY366" t="e">
        <f ca="1">- Useful but _xludf.not as good as going to university  - Difficult to access</f>
        <v>#NAME?</v>
      </c>
      <c r="BZ366">
        <v>1</v>
      </c>
      <c r="CA366">
        <v>0</v>
      </c>
      <c r="CB366">
        <v>0</v>
      </c>
      <c r="CC366">
        <v>1</v>
      </c>
      <c r="CD366">
        <v>0</v>
      </c>
      <c r="CE366" t="e">
        <f ca="1">- Facebook groups/pages  - Friends</f>
        <v>#NAME?</v>
      </c>
      <c r="CF366">
        <v>1</v>
      </c>
      <c r="CG366">
        <v>0</v>
      </c>
      <c r="CH366">
        <v>0</v>
      </c>
      <c r="CI366">
        <v>0</v>
      </c>
      <c r="CJ366">
        <v>0</v>
      </c>
      <c r="CK366">
        <v>1</v>
      </c>
      <c r="CL366">
        <v>0</v>
      </c>
      <c r="CN366" t="s">
        <v>108</v>
      </c>
      <c r="CO366" t="s">
        <v>109</v>
      </c>
      <c r="CP366" t="s">
        <v>110</v>
      </c>
      <c r="CQ366">
        <v>3242717</v>
      </c>
      <c r="CR366" t="s">
        <v>1126</v>
      </c>
      <c r="CS366" t="s">
        <v>1127</v>
      </c>
      <c r="CT366">
        <v>365</v>
      </c>
    </row>
    <row r="367" spans="1:98">
      <c r="A367">
        <v>366</v>
      </c>
      <c r="B367" t="s">
        <v>131</v>
      </c>
      <c r="C367">
        <v>20</v>
      </c>
      <c r="D367" t="s">
        <v>148</v>
      </c>
      <c r="E367" t="s">
        <v>99</v>
      </c>
      <c r="F367" t="s">
        <v>149</v>
      </c>
      <c r="G367" t="s">
        <v>101</v>
      </c>
      <c r="H367" t="s">
        <v>102</v>
      </c>
      <c r="U367" t="s">
        <v>162</v>
      </c>
      <c r="AG367" t="s">
        <v>104</v>
      </c>
      <c r="AH367" t="s">
        <v>105</v>
      </c>
      <c r="AI367">
        <v>0</v>
      </c>
      <c r="AJ367">
        <v>1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BA367" t="s">
        <v>106</v>
      </c>
      <c r="BB367" t="e">
        <f ca="1">- Useful but _xludf.not as good as a regular degree</f>
        <v>#NAME?</v>
      </c>
      <c r="BD367" t="e">
        <f ca="1">- Project Management / Accountancy</f>
        <v>#NAME?</v>
      </c>
      <c r="BE367">
        <v>0</v>
      </c>
      <c r="BF367">
        <v>0</v>
      </c>
      <c r="BG367">
        <v>1</v>
      </c>
      <c r="BH367">
        <v>0</v>
      </c>
      <c r="BI367">
        <v>0</v>
      </c>
      <c r="BJ367">
        <v>0</v>
      </c>
      <c r="BK367">
        <v>0</v>
      </c>
      <c r="BL367">
        <v>0</v>
      </c>
      <c r="BN367" t="s">
        <v>106</v>
      </c>
      <c r="BQ367" t="e">
        <f ca="1">- No internet connection / computer - Do _xludf.not _xludf.count towards a recognized qualification</f>
        <v>#NAME?</v>
      </c>
      <c r="BR367">
        <v>0</v>
      </c>
      <c r="BS367">
        <v>1</v>
      </c>
      <c r="BT367">
        <v>1</v>
      </c>
      <c r="BU367">
        <v>0</v>
      </c>
      <c r="BV367">
        <v>0</v>
      </c>
      <c r="BW367">
        <v>0</v>
      </c>
      <c r="BX367" t="s">
        <v>107</v>
      </c>
      <c r="BY367" t="e">
        <f ca="1">- Useful but _xludf.not as good as going to university  - Difficult to access</f>
        <v>#NAME?</v>
      </c>
      <c r="BZ367">
        <v>1</v>
      </c>
      <c r="CA367">
        <v>0</v>
      </c>
      <c r="CB367">
        <v>0</v>
      </c>
      <c r="CC367">
        <v>1</v>
      </c>
      <c r="CD367">
        <v>0</v>
      </c>
      <c r="CE367" t="e">
        <f ca="1">- Facebook groups/pages  - Friends</f>
        <v>#NAME?</v>
      </c>
      <c r="CF367">
        <v>1</v>
      </c>
      <c r="CG367">
        <v>0</v>
      </c>
      <c r="CH367">
        <v>0</v>
      </c>
      <c r="CI367">
        <v>0</v>
      </c>
      <c r="CJ367">
        <v>0</v>
      </c>
      <c r="CK367">
        <v>1</v>
      </c>
      <c r="CL367">
        <v>0</v>
      </c>
      <c r="CN367" t="s">
        <v>108</v>
      </c>
      <c r="CO367" t="s">
        <v>109</v>
      </c>
      <c r="CP367" t="s">
        <v>110</v>
      </c>
      <c r="CQ367">
        <v>3242768</v>
      </c>
      <c r="CR367" t="s">
        <v>1128</v>
      </c>
      <c r="CS367" t="s">
        <v>1129</v>
      </c>
      <c r="CT367">
        <v>366</v>
      </c>
    </row>
    <row r="368" spans="1:98">
      <c r="A368">
        <v>367</v>
      </c>
      <c r="B368" t="s">
        <v>131</v>
      </c>
      <c r="C368">
        <v>20</v>
      </c>
      <c r="D368" t="s">
        <v>148</v>
      </c>
      <c r="E368" t="s">
        <v>99</v>
      </c>
      <c r="F368" t="s">
        <v>100</v>
      </c>
      <c r="G368" t="s">
        <v>101</v>
      </c>
      <c r="H368" t="s">
        <v>102</v>
      </c>
      <c r="U368" t="s">
        <v>162</v>
      </c>
      <c r="AG368" t="s">
        <v>104</v>
      </c>
      <c r="AH368" t="s">
        <v>105</v>
      </c>
      <c r="AI368">
        <v>0</v>
      </c>
      <c r="AJ368">
        <v>1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BA368" t="s">
        <v>106</v>
      </c>
      <c r="BB368" t="e">
        <f ca="1">- Useful but _xludf.not as good as a regular degree</f>
        <v>#NAME?</v>
      </c>
      <c r="BD368" t="e">
        <f ca="1">- Tourism / Restaurant _xludf.and hotel Management - Nursing / medical care</f>
        <v>#NAME?</v>
      </c>
      <c r="BE368">
        <v>0</v>
      </c>
      <c r="BF368">
        <v>0</v>
      </c>
      <c r="BG368">
        <v>0</v>
      </c>
      <c r="BH368">
        <v>1</v>
      </c>
      <c r="BI368">
        <v>1</v>
      </c>
      <c r="BJ368">
        <v>0</v>
      </c>
      <c r="BK368">
        <v>0</v>
      </c>
      <c r="BL368">
        <v>0</v>
      </c>
      <c r="BN368" t="s">
        <v>106</v>
      </c>
      <c r="BQ368" t="e">
        <f ca="1">- Cannot afford the courses - Donâ€™t know how to _xludf.find/enroll in a suitable program</f>
        <v>#NAME?</v>
      </c>
      <c r="BR368">
        <v>0</v>
      </c>
      <c r="BS368">
        <v>0</v>
      </c>
      <c r="BT368">
        <v>0</v>
      </c>
      <c r="BU368">
        <v>1</v>
      </c>
      <c r="BV368">
        <v>1</v>
      </c>
      <c r="BW368">
        <v>0</v>
      </c>
      <c r="BX368" t="s">
        <v>107</v>
      </c>
      <c r="BY368" t="s">
        <v>139</v>
      </c>
      <c r="BZ368">
        <v>1</v>
      </c>
      <c r="CA368">
        <v>0</v>
      </c>
      <c r="CB368">
        <v>0</v>
      </c>
      <c r="CC368">
        <v>0</v>
      </c>
      <c r="CD368">
        <v>1</v>
      </c>
      <c r="CE368" t="e">
        <f ca="1">- Facebook groups/pages  - Friends</f>
        <v>#NAME?</v>
      </c>
      <c r="CF368">
        <v>1</v>
      </c>
      <c r="CG368">
        <v>0</v>
      </c>
      <c r="CH368">
        <v>0</v>
      </c>
      <c r="CI368">
        <v>0</v>
      </c>
      <c r="CJ368">
        <v>0</v>
      </c>
      <c r="CK368">
        <v>1</v>
      </c>
      <c r="CL368">
        <v>0</v>
      </c>
      <c r="CN368" t="s">
        <v>108</v>
      </c>
      <c r="CO368" t="s">
        <v>109</v>
      </c>
      <c r="CP368" t="s">
        <v>110</v>
      </c>
      <c r="CQ368">
        <v>3242812</v>
      </c>
      <c r="CR368" t="s">
        <v>1130</v>
      </c>
      <c r="CS368" t="s">
        <v>1131</v>
      </c>
      <c r="CT368">
        <v>367</v>
      </c>
    </row>
    <row r="369" spans="1:98">
      <c r="A369">
        <v>368</v>
      </c>
      <c r="B369" t="s">
        <v>131</v>
      </c>
      <c r="C369">
        <v>21</v>
      </c>
      <c r="D369" t="s">
        <v>148</v>
      </c>
      <c r="E369" t="s">
        <v>99</v>
      </c>
      <c r="F369" t="s">
        <v>149</v>
      </c>
      <c r="G369" t="s">
        <v>101</v>
      </c>
      <c r="H369" t="s">
        <v>102</v>
      </c>
      <c r="U369" t="s">
        <v>162</v>
      </c>
      <c r="AG369" t="s">
        <v>104</v>
      </c>
      <c r="AH369" t="s">
        <v>117</v>
      </c>
      <c r="AI369">
        <v>0</v>
      </c>
      <c r="AJ369">
        <v>1</v>
      </c>
      <c r="AK369">
        <v>0</v>
      </c>
      <c r="AL369">
        <v>0</v>
      </c>
      <c r="AM369">
        <v>1</v>
      </c>
      <c r="AN369">
        <v>0</v>
      </c>
      <c r="AO369">
        <v>0</v>
      </c>
      <c r="AP369">
        <v>0</v>
      </c>
      <c r="BA369" t="s">
        <v>127</v>
      </c>
      <c r="BB369" t="e">
        <f ca="1">- Useful but _xludf.not as good as a regular degree</f>
        <v>#NAME?</v>
      </c>
      <c r="BD369" t="e">
        <f ca="1">- Tourism / Restaurant _xludf.and hotel Management - Nursing / medical care</f>
        <v>#NAME?</v>
      </c>
      <c r="BE369">
        <v>0</v>
      </c>
      <c r="BF369">
        <v>0</v>
      </c>
      <c r="BG369">
        <v>0</v>
      </c>
      <c r="BH369">
        <v>1</v>
      </c>
      <c r="BI369">
        <v>1</v>
      </c>
      <c r="BJ369">
        <v>0</v>
      </c>
      <c r="BK369">
        <v>0</v>
      </c>
      <c r="BL369">
        <v>0</v>
      </c>
      <c r="BN369" t="s">
        <v>106</v>
      </c>
      <c r="BQ369" t="e">
        <f ca="1">- Do _xludf.not _xludf.count towards a recognized qualification - Donâ€™t know how to _xludf.find/enroll in a suitable program</f>
        <v>#NAME?</v>
      </c>
      <c r="BR369">
        <v>0</v>
      </c>
      <c r="BS369">
        <v>1</v>
      </c>
      <c r="BT369">
        <v>0</v>
      </c>
      <c r="BU369">
        <v>1</v>
      </c>
      <c r="BV369">
        <v>0</v>
      </c>
      <c r="BW369">
        <v>0</v>
      </c>
      <c r="BX369" t="s">
        <v>310</v>
      </c>
      <c r="BY369" t="e">
        <f ca="1">- Useful but _xludf.not as good as going to university  - Difficult to access</f>
        <v>#NAME?</v>
      </c>
      <c r="BZ369">
        <v>1</v>
      </c>
      <c r="CA369">
        <v>0</v>
      </c>
      <c r="CB369">
        <v>0</v>
      </c>
      <c r="CC369">
        <v>1</v>
      </c>
      <c r="CD369">
        <v>0</v>
      </c>
      <c r="CE369" t="e">
        <f ca="1">- Facebook groups/pages  - Friends</f>
        <v>#NAME?</v>
      </c>
      <c r="CF369">
        <v>1</v>
      </c>
      <c r="CG369">
        <v>0</v>
      </c>
      <c r="CH369">
        <v>0</v>
      </c>
      <c r="CI369">
        <v>0</v>
      </c>
      <c r="CJ369">
        <v>0</v>
      </c>
      <c r="CK369">
        <v>1</v>
      </c>
      <c r="CL369">
        <v>0</v>
      </c>
      <c r="CN369" t="s">
        <v>108</v>
      </c>
      <c r="CO369" t="s">
        <v>109</v>
      </c>
      <c r="CP369" t="s">
        <v>110</v>
      </c>
      <c r="CQ369">
        <v>3242818</v>
      </c>
      <c r="CR369" t="s">
        <v>1132</v>
      </c>
      <c r="CS369" t="s">
        <v>1133</v>
      </c>
      <c r="CT369">
        <v>368</v>
      </c>
    </row>
    <row r="370" spans="1:98">
      <c r="A370">
        <v>369</v>
      </c>
      <c r="B370" t="s">
        <v>131</v>
      </c>
      <c r="C370">
        <v>23</v>
      </c>
      <c r="D370" t="s">
        <v>148</v>
      </c>
      <c r="E370" t="s">
        <v>227</v>
      </c>
      <c r="F370" t="s">
        <v>149</v>
      </c>
      <c r="G370" t="s">
        <v>101</v>
      </c>
      <c r="H370" t="s">
        <v>102</v>
      </c>
      <c r="U370" t="s">
        <v>162</v>
      </c>
      <c r="AG370" t="s">
        <v>104</v>
      </c>
      <c r="AH370" t="s">
        <v>105</v>
      </c>
      <c r="AI370">
        <v>0</v>
      </c>
      <c r="AJ370">
        <v>1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BA370" t="s">
        <v>127</v>
      </c>
      <c r="BB370" t="e">
        <f ca="1">- Useful but _xludf.not as good as a regular degree</f>
        <v>#NAME?</v>
      </c>
      <c r="BD370" t="e">
        <f ca="1">- Project Management / Accountancy - Nursing / medical care</f>
        <v>#NAME?</v>
      </c>
      <c r="BE370">
        <v>0</v>
      </c>
      <c r="BF370">
        <v>0</v>
      </c>
      <c r="BG370">
        <v>1</v>
      </c>
      <c r="BH370">
        <v>0</v>
      </c>
      <c r="BI370">
        <v>1</v>
      </c>
      <c r="BJ370">
        <v>0</v>
      </c>
      <c r="BK370">
        <v>0</v>
      </c>
      <c r="BL370">
        <v>0</v>
      </c>
      <c r="BN370" t="s">
        <v>106</v>
      </c>
      <c r="BQ370" t="e">
        <f ca="1">- Do _xludf.not _xludf.count towards a recognized qualification - _xludf.not available in subjects I want to study</f>
        <v>#NAME?</v>
      </c>
      <c r="BR370">
        <v>1</v>
      </c>
      <c r="BS370">
        <v>1</v>
      </c>
      <c r="BT370">
        <v>0</v>
      </c>
      <c r="BU370">
        <v>0</v>
      </c>
      <c r="BV370">
        <v>0</v>
      </c>
      <c r="BW370">
        <v>0</v>
      </c>
      <c r="BX370" t="s">
        <v>310</v>
      </c>
      <c r="BY370" t="s">
        <v>205</v>
      </c>
      <c r="BZ370">
        <v>0</v>
      </c>
      <c r="CA370">
        <v>0</v>
      </c>
      <c r="CB370">
        <v>0</v>
      </c>
      <c r="CC370">
        <v>1</v>
      </c>
      <c r="CD370">
        <v>1</v>
      </c>
      <c r="CE370" t="e">
        <f ca="1">- Facebook groups/pages  - Friends</f>
        <v>#NAME?</v>
      </c>
      <c r="CF370">
        <v>1</v>
      </c>
      <c r="CG370">
        <v>0</v>
      </c>
      <c r="CH370">
        <v>0</v>
      </c>
      <c r="CI370">
        <v>0</v>
      </c>
      <c r="CJ370">
        <v>0</v>
      </c>
      <c r="CK370">
        <v>1</v>
      </c>
      <c r="CL370">
        <v>0</v>
      </c>
      <c r="CN370" t="s">
        <v>108</v>
      </c>
      <c r="CO370" t="s">
        <v>109</v>
      </c>
      <c r="CP370" t="s">
        <v>110</v>
      </c>
      <c r="CQ370">
        <v>3242819</v>
      </c>
      <c r="CR370" t="s">
        <v>1134</v>
      </c>
      <c r="CS370" t="s">
        <v>1135</v>
      </c>
      <c r="CT370">
        <v>369</v>
      </c>
    </row>
    <row r="371" spans="1:98">
      <c r="A371">
        <v>370</v>
      </c>
      <c r="B371" t="s">
        <v>131</v>
      </c>
      <c r="C371">
        <v>23</v>
      </c>
      <c r="D371" t="s">
        <v>148</v>
      </c>
      <c r="E371" t="s">
        <v>156</v>
      </c>
      <c r="F371" t="s">
        <v>100</v>
      </c>
      <c r="G371" t="s">
        <v>101</v>
      </c>
      <c r="H371" t="s">
        <v>102</v>
      </c>
      <c r="U371" t="s">
        <v>121</v>
      </c>
      <c r="W371" t="s">
        <v>1136</v>
      </c>
      <c r="AG371" t="s">
        <v>104</v>
      </c>
      <c r="AH371" t="s">
        <v>152</v>
      </c>
      <c r="AI371">
        <v>0</v>
      </c>
      <c r="AJ371">
        <v>0</v>
      </c>
      <c r="AK371">
        <v>0</v>
      </c>
      <c r="AL371">
        <v>1</v>
      </c>
      <c r="AM371">
        <v>0</v>
      </c>
      <c r="AN371">
        <v>0</v>
      </c>
      <c r="AO371">
        <v>0</v>
      </c>
      <c r="AP371">
        <v>0</v>
      </c>
      <c r="BA371" t="s">
        <v>106</v>
      </c>
      <c r="BB371" t="e">
        <f ca="1">- Useful but _xludf.not as good as a regular degree</f>
        <v>#NAME?</v>
      </c>
      <c r="BD371" t="e">
        <f ca="1">- Project Management / Accountancy - Tourism / Restaurant _xludf.and hotel Management</f>
        <v>#NAME?</v>
      </c>
      <c r="BE371">
        <v>0</v>
      </c>
      <c r="BF371">
        <v>0</v>
      </c>
      <c r="BG371">
        <v>1</v>
      </c>
      <c r="BH371">
        <v>1</v>
      </c>
      <c r="BI371">
        <v>0</v>
      </c>
      <c r="BJ371">
        <v>0</v>
      </c>
      <c r="BK371">
        <v>0</v>
      </c>
      <c r="BL371">
        <v>0</v>
      </c>
      <c r="BN371" t="s">
        <v>106</v>
      </c>
      <c r="BQ371" t="e">
        <f ca="1">- No internet connection / computer - Cannot afford the courses</f>
        <v>#NAME?</v>
      </c>
      <c r="BR371">
        <v>0</v>
      </c>
      <c r="BS371">
        <v>0</v>
      </c>
      <c r="BT371">
        <v>1</v>
      </c>
      <c r="BU371">
        <v>0</v>
      </c>
      <c r="BV371">
        <v>1</v>
      </c>
      <c r="BW371">
        <v>0</v>
      </c>
      <c r="BX371" t="s">
        <v>107</v>
      </c>
      <c r="BY371" t="s">
        <v>205</v>
      </c>
      <c r="BZ371">
        <v>0</v>
      </c>
      <c r="CA371">
        <v>0</v>
      </c>
      <c r="CB371">
        <v>0</v>
      </c>
      <c r="CC371">
        <v>1</v>
      </c>
      <c r="CD371">
        <v>1</v>
      </c>
      <c r="CE371" t="e">
        <f ca="1">- Facebook groups/pages  - Friends</f>
        <v>#NAME?</v>
      </c>
      <c r="CF371">
        <v>1</v>
      </c>
      <c r="CG371">
        <v>0</v>
      </c>
      <c r="CH371">
        <v>0</v>
      </c>
      <c r="CI371">
        <v>0</v>
      </c>
      <c r="CJ371">
        <v>0</v>
      </c>
      <c r="CK371">
        <v>1</v>
      </c>
      <c r="CL371">
        <v>0</v>
      </c>
      <c r="CN371" t="s">
        <v>108</v>
      </c>
      <c r="CO371" t="s">
        <v>109</v>
      </c>
      <c r="CP371" t="s">
        <v>110</v>
      </c>
      <c r="CQ371">
        <v>3242836</v>
      </c>
      <c r="CR371" t="s">
        <v>1137</v>
      </c>
      <c r="CS371" t="s">
        <v>1138</v>
      </c>
      <c r="CT371">
        <v>370</v>
      </c>
    </row>
    <row r="372" spans="1:98">
      <c r="A372">
        <v>371</v>
      </c>
      <c r="B372" t="s">
        <v>131</v>
      </c>
      <c r="C372">
        <v>24</v>
      </c>
      <c r="D372" t="s">
        <v>148</v>
      </c>
      <c r="E372" t="s">
        <v>227</v>
      </c>
      <c r="F372" t="s">
        <v>100</v>
      </c>
      <c r="G372" t="s">
        <v>101</v>
      </c>
      <c r="H372" t="s">
        <v>102</v>
      </c>
      <c r="U372" t="s">
        <v>162</v>
      </c>
      <c r="AG372" t="s">
        <v>104</v>
      </c>
      <c r="AH372" t="s">
        <v>105</v>
      </c>
      <c r="AI372">
        <v>0</v>
      </c>
      <c r="AJ372">
        <v>1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BA372" t="s">
        <v>106</v>
      </c>
      <c r="BB372" t="e">
        <f ca="1">- Useful but _xludf.not as good as a regular degree</f>
        <v>#NAME?</v>
      </c>
      <c r="BD372" t="e">
        <f ca="1">- Nursing / medical care   Other</f>
        <v>#NAME?</v>
      </c>
      <c r="BE372">
        <v>0</v>
      </c>
      <c r="BF372">
        <v>1</v>
      </c>
      <c r="BG372">
        <v>0</v>
      </c>
      <c r="BH372">
        <v>0</v>
      </c>
      <c r="BI372">
        <v>1</v>
      </c>
      <c r="BJ372">
        <v>0</v>
      </c>
      <c r="BK372">
        <v>0</v>
      </c>
      <c r="BL372">
        <v>0</v>
      </c>
      <c r="BM372" t="s">
        <v>1139</v>
      </c>
      <c r="BN372" t="s">
        <v>106</v>
      </c>
      <c r="BQ372" t="e">
        <f ca="1">- Cannot afford the courses - Donâ€™t know how to _xludf.find/enroll in a suitable program</f>
        <v>#NAME?</v>
      </c>
      <c r="BR372">
        <v>0</v>
      </c>
      <c r="BS372">
        <v>0</v>
      </c>
      <c r="BT372">
        <v>0</v>
      </c>
      <c r="BU372">
        <v>1</v>
      </c>
      <c r="BV372">
        <v>1</v>
      </c>
      <c r="BW372">
        <v>0</v>
      </c>
      <c r="BX372" t="s">
        <v>107</v>
      </c>
      <c r="BY372" t="s">
        <v>139</v>
      </c>
      <c r="BZ372">
        <v>1</v>
      </c>
      <c r="CA372">
        <v>0</v>
      </c>
      <c r="CB372">
        <v>0</v>
      </c>
      <c r="CC372">
        <v>0</v>
      </c>
      <c r="CD372">
        <v>1</v>
      </c>
      <c r="CE372" t="e">
        <f ca="1">- Facebook groups/pages DUBARAH</f>
        <v>#NAME?</v>
      </c>
      <c r="CF372">
        <v>0</v>
      </c>
      <c r="CG372">
        <v>1</v>
      </c>
      <c r="CH372">
        <v>0</v>
      </c>
      <c r="CI372">
        <v>0</v>
      </c>
      <c r="CJ372">
        <v>0</v>
      </c>
      <c r="CK372">
        <v>1</v>
      </c>
      <c r="CL372">
        <v>0</v>
      </c>
      <c r="CN372" t="s">
        <v>108</v>
      </c>
      <c r="CO372" t="s">
        <v>109</v>
      </c>
      <c r="CP372" t="s">
        <v>110</v>
      </c>
      <c r="CQ372">
        <v>3242838</v>
      </c>
      <c r="CR372" t="s">
        <v>1140</v>
      </c>
      <c r="CS372" t="s">
        <v>1141</v>
      </c>
      <c r="CT372">
        <v>371</v>
      </c>
    </row>
    <row r="373" spans="1:98">
      <c r="A373">
        <v>372</v>
      </c>
      <c r="B373" t="s">
        <v>131</v>
      </c>
      <c r="C373">
        <v>20</v>
      </c>
      <c r="D373" t="s">
        <v>148</v>
      </c>
      <c r="E373" t="s">
        <v>99</v>
      </c>
      <c r="F373" t="s">
        <v>100</v>
      </c>
      <c r="G373" t="s">
        <v>101</v>
      </c>
      <c r="H373" t="s">
        <v>102</v>
      </c>
      <c r="U373" t="s">
        <v>121</v>
      </c>
      <c r="W373" t="s">
        <v>1142</v>
      </c>
      <c r="AG373" t="s">
        <v>104</v>
      </c>
      <c r="AH373" t="s">
        <v>105</v>
      </c>
      <c r="AI373">
        <v>0</v>
      </c>
      <c r="AJ373">
        <v>1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BA373" t="s">
        <v>106</v>
      </c>
      <c r="BB373" t="e">
        <f ca="1">- Very Useful _xludf.and provides a job opportunity _xludf.right away.</f>
        <v>#NAME?</v>
      </c>
      <c r="BD373" t="e">
        <f ca="1">- Nursing / medical care   Other</f>
        <v>#NAME?</v>
      </c>
      <c r="BE373">
        <v>0</v>
      </c>
      <c r="BF373">
        <v>1</v>
      </c>
      <c r="BG373">
        <v>0</v>
      </c>
      <c r="BH373">
        <v>0</v>
      </c>
      <c r="BI373">
        <v>1</v>
      </c>
      <c r="BJ373">
        <v>0</v>
      </c>
      <c r="BK373">
        <v>0</v>
      </c>
      <c r="BL373">
        <v>0</v>
      </c>
      <c r="BM373" t="s">
        <v>685</v>
      </c>
      <c r="BN373" t="s">
        <v>106</v>
      </c>
      <c r="BQ373" t="e">
        <f ca="1">- Do _xludf.not _xludf.count towards a recognized qualification - _xludf.not available in _xludf.Arabic</f>
        <v>#NAME?</v>
      </c>
      <c r="BR373">
        <v>0</v>
      </c>
      <c r="BS373">
        <v>1</v>
      </c>
      <c r="BT373">
        <v>0</v>
      </c>
      <c r="BU373">
        <v>0</v>
      </c>
      <c r="BV373">
        <v>0</v>
      </c>
      <c r="BW373">
        <v>1</v>
      </c>
      <c r="BX373" t="s">
        <v>107</v>
      </c>
      <c r="BY373" t="e">
        <f ca="1">- Useful but _xludf.not as good as going to university  - Difficult to access</f>
        <v>#NAME?</v>
      </c>
      <c r="BZ373">
        <v>1</v>
      </c>
      <c r="CA373">
        <v>0</v>
      </c>
      <c r="CB373">
        <v>0</v>
      </c>
      <c r="CC373">
        <v>1</v>
      </c>
      <c r="CD373">
        <v>0</v>
      </c>
      <c r="CE373" t="e">
        <f ca="1">- Facebook groups/pages  - Teachers</f>
        <v>#NAME?</v>
      </c>
      <c r="CF373">
        <v>0</v>
      </c>
      <c r="CG373">
        <v>0</v>
      </c>
      <c r="CH373">
        <v>1</v>
      </c>
      <c r="CI373">
        <v>0</v>
      </c>
      <c r="CJ373">
        <v>0</v>
      </c>
      <c r="CK373">
        <v>1</v>
      </c>
      <c r="CL373">
        <v>0</v>
      </c>
      <c r="CN373" t="s">
        <v>108</v>
      </c>
      <c r="CO373" t="s">
        <v>109</v>
      </c>
      <c r="CP373" t="s">
        <v>110</v>
      </c>
      <c r="CQ373">
        <v>3242841</v>
      </c>
      <c r="CR373" t="s">
        <v>1143</v>
      </c>
      <c r="CS373" t="s">
        <v>1144</v>
      </c>
      <c r="CT373">
        <v>372</v>
      </c>
    </row>
    <row r="374" spans="1:98">
      <c r="A374">
        <v>373</v>
      </c>
      <c r="B374" t="s">
        <v>131</v>
      </c>
      <c r="C374">
        <v>20</v>
      </c>
      <c r="D374" t="s">
        <v>148</v>
      </c>
      <c r="E374" t="s">
        <v>156</v>
      </c>
      <c r="F374" t="s">
        <v>100</v>
      </c>
      <c r="G374" t="s">
        <v>101</v>
      </c>
      <c r="H374" t="s">
        <v>102</v>
      </c>
      <c r="U374" t="s">
        <v>162</v>
      </c>
      <c r="AG374" t="s">
        <v>104</v>
      </c>
      <c r="AH374" t="s">
        <v>105</v>
      </c>
      <c r="AI374">
        <v>0</v>
      </c>
      <c r="AJ374">
        <v>1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BA374" t="s">
        <v>106</v>
      </c>
      <c r="BB374" t="e">
        <f ca="1">- Useful but _xludf.not as good as a regular degree</f>
        <v>#NAME?</v>
      </c>
      <c r="BD374" t="e">
        <f ca="1">- Tourism / Restaurant _xludf.and hotel Management - Nursing / medical care</f>
        <v>#NAME?</v>
      </c>
      <c r="BE374">
        <v>0</v>
      </c>
      <c r="BF374">
        <v>0</v>
      </c>
      <c r="BG374">
        <v>0</v>
      </c>
      <c r="BH374">
        <v>1</v>
      </c>
      <c r="BI374">
        <v>1</v>
      </c>
      <c r="BJ374">
        <v>0</v>
      </c>
      <c r="BK374">
        <v>0</v>
      </c>
      <c r="BL374">
        <v>0</v>
      </c>
      <c r="BN374" t="s">
        <v>106</v>
      </c>
      <c r="BQ374" t="e">
        <f ca="1">- No internet connection / computer - Donâ€™t know how to _xludf.find/enroll in a suitable program</f>
        <v>#NAME?</v>
      </c>
      <c r="BR374">
        <v>0</v>
      </c>
      <c r="BS374">
        <v>0</v>
      </c>
      <c r="BT374">
        <v>1</v>
      </c>
      <c r="BU374">
        <v>1</v>
      </c>
      <c r="BV374">
        <v>0</v>
      </c>
      <c r="BW374">
        <v>0</v>
      </c>
      <c r="BX374" t="s">
        <v>107</v>
      </c>
      <c r="BY374" t="s">
        <v>139</v>
      </c>
      <c r="BZ374">
        <v>1</v>
      </c>
      <c r="CA374">
        <v>0</v>
      </c>
      <c r="CB374">
        <v>0</v>
      </c>
      <c r="CC374">
        <v>0</v>
      </c>
      <c r="CD374">
        <v>1</v>
      </c>
      <c r="CE374" t="e">
        <f ca="1">- DUBARAH - Friends</f>
        <v>#NAME?</v>
      </c>
      <c r="CF374">
        <v>1</v>
      </c>
      <c r="CG374">
        <v>1</v>
      </c>
      <c r="CH374">
        <v>0</v>
      </c>
      <c r="CI374">
        <v>0</v>
      </c>
      <c r="CJ374">
        <v>0</v>
      </c>
      <c r="CK374">
        <v>0</v>
      </c>
      <c r="CL374">
        <v>0</v>
      </c>
      <c r="CN374" t="s">
        <v>108</v>
      </c>
      <c r="CO374" t="s">
        <v>109</v>
      </c>
      <c r="CP374" t="s">
        <v>110</v>
      </c>
      <c r="CQ374">
        <v>3242846</v>
      </c>
      <c r="CR374" t="s">
        <v>1145</v>
      </c>
      <c r="CS374" t="s">
        <v>1146</v>
      </c>
      <c r="CT374">
        <v>373</v>
      </c>
    </row>
    <row r="375" spans="1:98">
      <c r="A375">
        <v>374</v>
      </c>
      <c r="B375" t="s">
        <v>131</v>
      </c>
      <c r="C375">
        <v>17</v>
      </c>
      <c r="D375" t="s">
        <v>148</v>
      </c>
      <c r="E375" t="s">
        <v>99</v>
      </c>
      <c r="F375" t="s">
        <v>136</v>
      </c>
      <c r="G375" t="s">
        <v>175</v>
      </c>
      <c r="J375" t="s">
        <v>162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1</v>
      </c>
      <c r="R375">
        <v>0</v>
      </c>
      <c r="X375" t="s">
        <v>200</v>
      </c>
      <c r="Y375">
        <v>0</v>
      </c>
      <c r="Z375">
        <v>0</v>
      </c>
      <c r="AA375">
        <v>0</v>
      </c>
      <c r="AB375">
        <v>0</v>
      </c>
      <c r="AC375">
        <v>1</v>
      </c>
      <c r="AD375">
        <v>1</v>
      </c>
      <c r="AE375">
        <v>0</v>
      </c>
      <c r="AG375" t="s">
        <v>124</v>
      </c>
      <c r="AH375" t="s">
        <v>125</v>
      </c>
      <c r="AI375">
        <v>1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R375" t="s">
        <v>127</v>
      </c>
      <c r="AS375" t="e">
        <f ca="1">- Retrieving papers is expensive _xludf.now _xludf.and I Do _xludf.not have the money - have to go in person but can _xludf.not go _xludf.for security reasons</f>
        <v>#NAME?</v>
      </c>
      <c r="AT375">
        <v>0</v>
      </c>
      <c r="AU375">
        <v>1</v>
      </c>
      <c r="AV375">
        <v>0</v>
      </c>
      <c r="AW375">
        <v>0</v>
      </c>
      <c r="AX375">
        <v>1</v>
      </c>
      <c r="AY375">
        <v>0</v>
      </c>
      <c r="BA375" t="s">
        <v>106</v>
      </c>
      <c r="BB375" t="e">
        <f ca="1">- Useful but _xludf.not as good as a regular degree</f>
        <v>#NAME?</v>
      </c>
      <c r="BD375" t="e">
        <f ca="1">- Nursing / medical care   Other</f>
        <v>#NAME?</v>
      </c>
      <c r="BE375">
        <v>0</v>
      </c>
      <c r="BF375">
        <v>1</v>
      </c>
      <c r="BG375">
        <v>0</v>
      </c>
      <c r="BH375">
        <v>0</v>
      </c>
      <c r="BI375">
        <v>1</v>
      </c>
      <c r="BJ375">
        <v>0</v>
      </c>
      <c r="BK375">
        <v>0</v>
      </c>
      <c r="BL375">
        <v>0</v>
      </c>
      <c r="BM375" t="s">
        <v>208</v>
      </c>
      <c r="BN375" t="s">
        <v>106</v>
      </c>
      <c r="BQ375" t="e">
        <f ca="1">- No internet connection / computer - Donâ€™t know how to _xludf.find/enroll in a suitable program</f>
        <v>#NAME?</v>
      </c>
      <c r="BR375">
        <v>0</v>
      </c>
      <c r="BS375">
        <v>0</v>
      </c>
      <c r="BT375">
        <v>1</v>
      </c>
      <c r="BU375">
        <v>1</v>
      </c>
      <c r="BV375">
        <v>0</v>
      </c>
      <c r="BW375">
        <v>0</v>
      </c>
      <c r="BX375" t="s">
        <v>107</v>
      </c>
      <c r="BY375" t="s">
        <v>139</v>
      </c>
      <c r="BZ375">
        <v>1</v>
      </c>
      <c r="CA375">
        <v>0</v>
      </c>
      <c r="CB375">
        <v>0</v>
      </c>
      <c r="CC375">
        <v>0</v>
      </c>
      <c r="CD375">
        <v>1</v>
      </c>
      <c r="CE375" t="e">
        <f ca="1">- Facebook groups/pages  - Friends</f>
        <v>#NAME?</v>
      </c>
      <c r="CF375">
        <v>1</v>
      </c>
      <c r="CG375">
        <v>0</v>
      </c>
      <c r="CH375">
        <v>0</v>
      </c>
      <c r="CI375">
        <v>0</v>
      </c>
      <c r="CJ375">
        <v>0</v>
      </c>
      <c r="CK375">
        <v>1</v>
      </c>
      <c r="CL375">
        <v>0</v>
      </c>
      <c r="CN375" t="s">
        <v>108</v>
      </c>
      <c r="CO375" t="s">
        <v>109</v>
      </c>
      <c r="CP375" t="s">
        <v>110</v>
      </c>
      <c r="CQ375">
        <v>3242851</v>
      </c>
      <c r="CR375" t="s">
        <v>1147</v>
      </c>
      <c r="CS375" t="s">
        <v>1148</v>
      </c>
      <c r="CT375">
        <v>374</v>
      </c>
    </row>
    <row r="376" spans="1:98">
      <c r="A376">
        <v>375</v>
      </c>
      <c r="B376" t="s">
        <v>131</v>
      </c>
      <c r="C376">
        <v>24</v>
      </c>
      <c r="D376" t="s">
        <v>98</v>
      </c>
      <c r="E376" t="s">
        <v>156</v>
      </c>
      <c r="F376" t="s">
        <v>100</v>
      </c>
      <c r="G376" t="s">
        <v>113</v>
      </c>
      <c r="J376" t="s">
        <v>374</v>
      </c>
      <c r="K376">
        <v>0</v>
      </c>
      <c r="L376">
        <v>0</v>
      </c>
      <c r="M376">
        <v>1</v>
      </c>
      <c r="N376">
        <v>1</v>
      </c>
      <c r="O376">
        <v>0</v>
      </c>
      <c r="P376">
        <v>0</v>
      </c>
      <c r="Q376">
        <v>0</v>
      </c>
      <c r="R376">
        <v>0</v>
      </c>
      <c r="X376" t="s">
        <v>151</v>
      </c>
      <c r="Y376">
        <v>0</v>
      </c>
      <c r="Z376">
        <v>0</v>
      </c>
      <c r="AA376">
        <v>0</v>
      </c>
      <c r="AB376">
        <v>1</v>
      </c>
      <c r="AC376">
        <v>1</v>
      </c>
      <c r="AD376">
        <v>0</v>
      </c>
      <c r="AE376">
        <v>0</v>
      </c>
      <c r="AG376" t="s">
        <v>124</v>
      </c>
      <c r="AH376" t="s">
        <v>105</v>
      </c>
      <c r="AI376">
        <v>0</v>
      </c>
      <c r="AJ376">
        <v>1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BA376" t="s">
        <v>106</v>
      </c>
      <c r="BB376" t="e">
        <f ca="1">- Useful but _xludf.not as good as a regular degree</f>
        <v>#NAME?</v>
      </c>
      <c r="BD376" t="e">
        <f ca="1">- Project Management / Accountancy - Tourism / Restaurant _xludf.and hotel Management</f>
        <v>#NAME?</v>
      </c>
      <c r="BE376">
        <v>0</v>
      </c>
      <c r="BF376">
        <v>0</v>
      </c>
      <c r="BG376">
        <v>1</v>
      </c>
      <c r="BH376">
        <v>1</v>
      </c>
      <c r="BI376">
        <v>0</v>
      </c>
      <c r="BJ376">
        <v>0</v>
      </c>
      <c r="BK376">
        <v>0</v>
      </c>
      <c r="BL376">
        <v>0</v>
      </c>
      <c r="BN376" t="s">
        <v>106</v>
      </c>
      <c r="BQ376" t="e">
        <f ca="1">- Do _xludf.not _xludf.count towards a recognized qualification - Donâ€™t know how to _xludf.find/enroll in a suitable program</f>
        <v>#NAME?</v>
      </c>
      <c r="BR376">
        <v>0</v>
      </c>
      <c r="BS376">
        <v>1</v>
      </c>
      <c r="BT376">
        <v>0</v>
      </c>
      <c r="BU376">
        <v>1</v>
      </c>
      <c r="BV376">
        <v>0</v>
      </c>
      <c r="BW376">
        <v>0</v>
      </c>
      <c r="BX376" t="s">
        <v>107</v>
      </c>
      <c r="BY376" t="s">
        <v>139</v>
      </c>
      <c r="BZ376">
        <v>1</v>
      </c>
      <c r="CA376">
        <v>0</v>
      </c>
      <c r="CB376">
        <v>0</v>
      </c>
      <c r="CC376">
        <v>0</v>
      </c>
      <c r="CD376">
        <v>1</v>
      </c>
      <c r="CE376" t="e">
        <f ca="1">- Friends - Teachers</f>
        <v>#NAME?</v>
      </c>
      <c r="CF376">
        <v>1</v>
      </c>
      <c r="CG376">
        <v>0</v>
      </c>
      <c r="CH376">
        <v>1</v>
      </c>
      <c r="CI376">
        <v>0</v>
      </c>
      <c r="CJ376">
        <v>0</v>
      </c>
      <c r="CK376">
        <v>0</v>
      </c>
      <c r="CL376">
        <v>0</v>
      </c>
      <c r="CN376" t="s">
        <v>108</v>
      </c>
      <c r="CO376" t="s">
        <v>109</v>
      </c>
      <c r="CP376" t="s">
        <v>110</v>
      </c>
      <c r="CQ376">
        <v>3242852</v>
      </c>
      <c r="CR376" t="s">
        <v>1149</v>
      </c>
      <c r="CS376" t="s">
        <v>1150</v>
      </c>
      <c r="CT376">
        <v>375</v>
      </c>
    </row>
    <row r="377" spans="1:98">
      <c r="A377">
        <v>376</v>
      </c>
      <c r="B377" t="s">
        <v>131</v>
      </c>
      <c r="C377">
        <v>18</v>
      </c>
      <c r="D377" t="s">
        <v>148</v>
      </c>
      <c r="E377" t="s">
        <v>99</v>
      </c>
      <c r="F377" t="s">
        <v>100</v>
      </c>
      <c r="G377" t="s">
        <v>175</v>
      </c>
      <c r="J377" t="s">
        <v>114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1</v>
      </c>
      <c r="Q377">
        <v>0</v>
      </c>
      <c r="R377">
        <v>0</v>
      </c>
      <c r="X377" t="s">
        <v>1151</v>
      </c>
      <c r="Y377">
        <v>0</v>
      </c>
      <c r="Z377">
        <v>1</v>
      </c>
      <c r="AA377">
        <v>0</v>
      </c>
      <c r="AB377">
        <v>0</v>
      </c>
      <c r="AC377">
        <v>1</v>
      </c>
      <c r="AD377">
        <v>0</v>
      </c>
      <c r="AE377">
        <v>0</v>
      </c>
      <c r="AG377" t="s">
        <v>185</v>
      </c>
      <c r="AH377" t="s">
        <v>105</v>
      </c>
      <c r="AI377">
        <v>0</v>
      </c>
      <c r="AJ377">
        <v>1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BA377" t="s">
        <v>106</v>
      </c>
      <c r="BB377" t="e">
        <f ca="1">- Useful but _xludf.not as good as a regular degree</f>
        <v>#NAME?</v>
      </c>
      <c r="BD377" t="s">
        <v>121</v>
      </c>
      <c r="BE377">
        <v>0</v>
      </c>
      <c r="BF377">
        <v>1</v>
      </c>
      <c r="BG377">
        <v>0</v>
      </c>
      <c r="BH377">
        <v>0</v>
      </c>
      <c r="BI377">
        <v>0</v>
      </c>
      <c r="BJ377">
        <v>0</v>
      </c>
      <c r="BK377">
        <v>0</v>
      </c>
      <c r="BL377">
        <v>0</v>
      </c>
      <c r="BM377" t="s">
        <v>1152</v>
      </c>
      <c r="BN377" t="s">
        <v>106</v>
      </c>
      <c r="BQ377" t="e">
        <f ca="1">- No internet connection / computer - Cannot afford the courses</f>
        <v>#NAME?</v>
      </c>
      <c r="BR377">
        <v>0</v>
      </c>
      <c r="BS377">
        <v>0</v>
      </c>
      <c r="BT377">
        <v>1</v>
      </c>
      <c r="BU377">
        <v>0</v>
      </c>
      <c r="BV377">
        <v>1</v>
      </c>
      <c r="BW377">
        <v>0</v>
      </c>
      <c r="BX377" t="s">
        <v>107</v>
      </c>
      <c r="BY377" t="s">
        <v>139</v>
      </c>
      <c r="BZ377">
        <v>1</v>
      </c>
      <c r="CA377">
        <v>0</v>
      </c>
      <c r="CB377">
        <v>0</v>
      </c>
      <c r="CC377">
        <v>0</v>
      </c>
      <c r="CD377">
        <v>1</v>
      </c>
      <c r="CE377" t="e">
        <f ca="1">- Facebook groups/pages  - Friends</f>
        <v>#NAME?</v>
      </c>
      <c r="CF377">
        <v>1</v>
      </c>
      <c r="CG377">
        <v>0</v>
      </c>
      <c r="CH377">
        <v>0</v>
      </c>
      <c r="CI377">
        <v>0</v>
      </c>
      <c r="CJ377">
        <v>0</v>
      </c>
      <c r="CK377">
        <v>1</v>
      </c>
      <c r="CL377">
        <v>0</v>
      </c>
      <c r="CN377" t="s">
        <v>108</v>
      </c>
      <c r="CO377" t="s">
        <v>109</v>
      </c>
      <c r="CP377" t="s">
        <v>110</v>
      </c>
      <c r="CQ377">
        <v>3242856</v>
      </c>
      <c r="CR377" t="s">
        <v>1153</v>
      </c>
      <c r="CS377" t="s">
        <v>1154</v>
      </c>
      <c r="CT377">
        <v>376</v>
      </c>
    </row>
    <row r="378" spans="1:98">
      <c r="A378">
        <v>377</v>
      </c>
      <c r="B378" t="s">
        <v>131</v>
      </c>
      <c r="C378">
        <v>23</v>
      </c>
      <c r="D378" t="s">
        <v>148</v>
      </c>
      <c r="E378" t="s">
        <v>142</v>
      </c>
      <c r="F378" t="s">
        <v>100</v>
      </c>
      <c r="G378" t="s">
        <v>113</v>
      </c>
      <c r="J378" t="s">
        <v>318</v>
      </c>
      <c r="K378">
        <v>0</v>
      </c>
      <c r="L378">
        <v>0</v>
      </c>
      <c r="M378">
        <v>1</v>
      </c>
      <c r="N378">
        <v>0</v>
      </c>
      <c r="O378">
        <v>0</v>
      </c>
      <c r="P378">
        <v>0</v>
      </c>
      <c r="Q378">
        <v>0</v>
      </c>
      <c r="R378">
        <v>0</v>
      </c>
      <c r="X378" t="s">
        <v>151</v>
      </c>
      <c r="Y378">
        <v>0</v>
      </c>
      <c r="Z378">
        <v>0</v>
      </c>
      <c r="AA378">
        <v>0</v>
      </c>
      <c r="AB378">
        <v>1</v>
      </c>
      <c r="AC378">
        <v>1</v>
      </c>
      <c r="AD378">
        <v>0</v>
      </c>
      <c r="AE378">
        <v>0</v>
      </c>
      <c r="AG378" t="s">
        <v>124</v>
      </c>
      <c r="AH378" t="s">
        <v>125</v>
      </c>
      <c r="AI378">
        <v>1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R378" t="s">
        <v>106</v>
      </c>
      <c r="AS378" t="e">
        <f ca="1">- Cannot contact public servants _xludf.or Teachers - Retrieving papers is expensive _xludf.now _xludf.and I Do _xludf.not have the money - Donâ€™t have family in Syria to _xludf.help me - have to go in person but can _xludf.not go _xludf.for security reasons</f>
        <v>#NAME?</v>
      </c>
      <c r="AT378">
        <v>0</v>
      </c>
      <c r="AU378">
        <v>1</v>
      </c>
      <c r="AV378">
        <v>1</v>
      </c>
      <c r="AW378">
        <v>1</v>
      </c>
      <c r="AX378">
        <v>1</v>
      </c>
      <c r="AY378">
        <v>0</v>
      </c>
      <c r="BA378" t="s">
        <v>127</v>
      </c>
      <c r="BB378" t="e">
        <f ca="1">- Useful but _xludf.not as good as a regular degree</f>
        <v>#NAME?</v>
      </c>
      <c r="BD378" t="e">
        <f ca="1">- Project Management / Accountancy</f>
        <v>#NAME?</v>
      </c>
      <c r="BE378">
        <v>0</v>
      </c>
      <c r="BF378">
        <v>0</v>
      </c>
      <c r="BG378">
        <v>1</v>
      </c>
      <c r="BH378">
        <v>0</v>
      </c>
      <c r="BI378">
        <v>0</v>
      </c>
      <c r="BJ378">
        <v>0</v>
      </c>
      <c r="BK378">
        <v>0</v>
      </c>
      <c r="BL378">
        <v>0</v>
      </c>
      <c r="BN378" t="s">
        <v>106</v>
      </c>
      <c r="BQ378" t="e">
        <f ca="1">- No internet connection / computer - Cannot afford the courses</f>
        <v>#NAME?</v>
      </c>
      <c r="BR378">
        <v>0</v>
      </c>
      <c r="BS378">
        <v>0</v>
      </c>
      <c r="BT378">
        <v>1</v>
      </c>
      <c r="BU378">
        <v>0</v>
      </c>
      <c r="BV378">
        <v>1</v>
      </c>
      <c r="BW378">
        <v>0</v>
      </c>
      <c r="BX378" t="s">
        <v>107</v>
      </c>
      <c r="BY378" t="e">
        <f ca="1">- _xludf.not worth the _xludf.time _xludf.or money spent on it - Difficult to access</f>
        <v>#NAME?</v>
      </c>
      <c r="BZ378">
        <v>0</v>
      </c>
      <c r="CA378">
        <v>1</v>
      </c>
      <c r="CB378">
        <v>0</v>
      </c>
      <c r="CC378">
        <v>1</v>
      </c>
      <c r="CD378">
        <v>0</v>
      </c>
      <c r="CE378" t="e">
        <f ca="1">- Friends - Teachers</f>
        <v>#NAME?</v>
      </c>
      <c r="CF378">
        <v>1</v>
      </c>
      <c r="CG378">
        <v>0</v>
      </c>
      <c r="CH378">
        <v>1</v>
      </c>
      <c r="CI378">
        <v>0</v>
      </c>
      <c r="CJ378">
        <v>0</v>
      </c>
      <c r="CK378">
        <v>0</v>
      </c>
      <c r="CL378">
        <v>0</v>
      </c>
      <c r="CN378" t="s">
        <v>108</v>
      </c>
      <c r="CO378" t="s">
        <v>109</v>
      </c>
      <c r="CP378" t="s">
        <v>110</v>
      </c>
      <c r="CQ378">
        <v>3242873</v>
      </c>
      <c r="CR378" t="s">
        <v>1155</v>
      </c>
      <c r="CS378" t="s">
        <v>1156</v>
      </c>
      <c r="CT378">
        <v>377</v>
      </c>
    </row>
    <row r="379" spans="1:98">
      <c r="A379">
        <v>378</v>
      </c>
      <c r="B379" t="s">
        <v>131</v>
      </c>
      <c r="C379">
        <v>17</v>
      </c>
      <c r="D379" t="s">
        <v>148</v>
      </c>
      <c r="E379" t="s">
        <v>99</v>
      </c>
      <c r="F379" t="s">
        <v>100</v>
      </c>
      <c r="G379" t="s">
        <v>175</v>
      </c>
      <c r="J379" t="s">
        <v>263</v>
      </c>
      <c r="K379">
        <v>0</v>
      </c>
      <c r="L379">
        <v>0</v>
      </c>
      <c r="M379">
        <v>0</v>
      </c>
      <c r="N379">
        <v>0</v>
      </c>
      <c r="O379">
        <v>1</v>
      </c>
      <c r="P379">
        <v>1</v>
      </c>
      <c r="Q379">
        <v>0</v>
      </c>
      <c r="R379">
        <v>0</v>
      </c>
      <c r="X379" t="s">
        <v>151</v>
      </c>
      <c r="Y379">
        <v>0</v>
      </c>
      <c r="Z379">
        <v>0</v>
      </c>
      <c r="AA379">
        <v>0</v>
      </c>
      <c r="AB379">
        <v>1</v>
      </c>
      <c r="AC379">
        <v>1</v>
      </c>
      <c r="AD379">
        <v>0</v>
      </c>
      <c r="AE379">
        <v>0</v>
      </c>
      <c r="AG379" t="s">
        <v>185</v>
      </c>
      <c r="AH379" t="s">
        <v>105</v>
      </c>
      <c r="AI379">
        <v>0</v>
      </c>
      <c r="AJ379">
        <v>1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BA379" t="s">
        <v>106</v>
      </c>
      <c r="BB379" t="e">
        <f ca="1">- Very Useful _xludf.and provides a job opportunity _xludf.right away.</f>
        <v>#NAME?</v>
      </c>
      <c r="BD379" t="e">
        <f ca="1">- Construction (builder, carpenter, electrician, blacksmith) - Nursing / medical care</f>
        <v>#NAME?</v>
      </c>
      <c r="BE379">
        <v>0</v>
      </c>
      <c r="BF379">
        <v>0</v>
      </c>
      <c r="BG379">
        <v>0</v>
      </c>
      <c r="BH379">
        <v>0</v>
      </c>
      <c r="BI379">
        <v>1</v>
      </c>
      <c r="BJ379">
        <v>1</v>
      </c>
      <c r="BK379">
        <v>0</v>
      </c>
      <c r="BL379">
        <v>0</v>
      </c>
      <c r="BN379" t="s">
        <v>106</v>
      </c>
      <c r="BQ379" t="e">
        <f ca="1">- No internet connection / computer - Donâ€™t know how to _xludf.find/enroll in a suitable program</f>
        <v>#NAME?</v>
      </c>
      <c r="BR379">
        <v>0</v>
      </c>
      <c r="BS379">
        <v>0</v>
      </c>
      <c r="BT379">
        <v>1</v>
      </c>
      <c r="BU379">
        <v>1</v>
      </c>
      <c r="BV379">
        <v>0</v>
      </c>
      <c r="BW379">
        <v>0</v>
      </c>
      <c r="BX379" t="s">
        <v>107</v>
      </c>
      <c r="BY379" t="e">
        <f ca="1">- Useful but _xludf.not as good as going to university  - Difficult to access</f>
        <v>#NAME?</v>
      </c>
      <c r="BZ379">
        <v>1</v>
      </c>
      <c r="CA379">
        <v>0</v>
      </c>
      <c r="CB379">
        <v>0</v>
      </c>
      <c r="CC379">
        <v>1</v>
      </c>
      <c r="CD379">
        <v>0</v>
      </c>
      <c r="CE379" t="e">
        <f ca="1">- Facebook groups/pages  - Friends</f>
        <v>#NAME?</v>
      </c>
      <c r="CF379">
        <v>1</v>
      </c>
      <c r="CG379">
        <v>0</v>
      </c>
      <c r="CH379">
        <v>0</v>
      </c>
      <c r="CI379">
        <v>0</v>
      </c>
      <c r="CJ379">
        <v>0</v>
      </c>
      <c r="CK379">
        <v>1</v>
      </c>
      <c r="CL379">
        <v>0</v>
      </c>
      <c r="CN379" t="s">
        <v>108</v>
      </c>
      <c r="CO379" t="s">
        <v>109</v>
      </c>
      <c r="CP379" t="s">
        <v>110</v>
      </c>
      <c r="CQ379">
        <v>3246894</v>
      </c>
      <c r="CR379" t="s">
        <v>1157</v>
      </c>
      <c r="CS379" t="s">
        <v>1158</v>
      </c>
      <c r="CT379">
        <v>378</v>
      </c>
    </row>
    <row r="380" spans="1:98">
      <c r="A380">
        <v>379</v>
      </c>
      <c r="B380" t="s">
        <v>131</v>
      </c>
      <c r="C380">
        <v>17</v>
      </c>
      <c r="D380" t="s">
        <v>98</v>
      </c>
      <c r="E380" t="s">
        <v>99</v>
      </c>
      <c r="F380" t="s">
        <v>100</v>
      </c>
      <c r="G380" t="s">
        <v>175</v>
      </c>
      <c r="J380" t="s">
        <v>176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1</v>
      </c>
      <c r="R380">
        <v>1</v>
      </c>
      <c r="X380" t="s">
        <v>151</v>
      </c>
      <c r="Y380">
        <v>0</v>
      </c>
      <c r="Z380">
        <v>0</v>
      </c>
      <c r="AA380">
        <v>0</v>
      </c>
      <c r="AB380">
        <v>1</v>
      </c>
      <c r="AC380">
        <v>1</v>
      </c>
      <c r="AD380">
        <v>0</v>
      </c>
      <c r="AE380">
        <v>0</v>
      </c>
      <c r="AG380" t="s">
        <v>124</v>
      </c>
      <c r="AH380" t="s">
        <v>105</v>
      </c>
      <c r="AI380">
        <v>0</v>
      </c>
      <c r="AJ380">
        <v>1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BA380" t="s">
        <v>106</v>
      </c>
      <c r="BB380" t="e">
        <f ca="1">- Useful but _xludf.not as good as a regular degree</f>
        <v>#NAME?</v>
      </c>
      <c r="BD380" t="e">
        <f ca="1">- I am _xludf.not interested in vocational education</f>
        <v>#NAME?</v>
      </c>
      <c r="BE380">
        <v>1</v>
      </c>
      <c r="BF380">
        <v>0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N380" t="s">
        <v>106</v>
      </c>
      <c r="BQ380" t="e">
        <f ca="1">- No internet connection / computer - Do _xludf.not _xludf.count towards a recognized qualification</f>
        <v>#NAME?</v>
      </c>
      <c r="BR380">
        <v>0</v>
      </c>
      <c r="BS380">
        <v>1</v>
      </c>
      <c r="BT380">
        <v>1</v>
      </c>
      <c r="BU380">
        <v>0</v>
      </c>
      <c r="BV380">
        <v>0</v>
      </c>
      <c r="BW380">
        <v>0</v>
      </c>
      <c r="BX380" t="s">
        <v>107</v>
      </c>
      <c r="BY380" t="e">
        <f ca="1">- Useful but _xludf.not as good as going to university  - Difficult to access</f>
        <v>#NAME?</v>
      </c>
      <c r="BZ380">
        <v>1</v>
      </c>
      <c r="CA380">
        <v>0</v>
      </c>
      <c r="CB380">
        <v>0</v>
      </c>
      <c r="CC380">
        <v>1</v>
      </c>
      <c r="CD380">
        <v>0</v>
      </c>
      <c r="CE380" t="e">
        <f ca="1">- Facebook groups/pages  - Teachers</f>
        <v>#NAME?</v>
      </c>
      <c r="CF380">
        <v>0</v>
      </c>
      <c r="CG380">
        <v>0</v>
      </c>
      <c r="CH380">
        <v>1</v>
      </c>
      <c r="CI380">
        <v>0</v>
      </c>
      <c r="CJ380">
        <v>0</v>
      </c>
      <c r="CK380">
        <v>1</v>
      </c>
      <c r="CL380">
        <v>0</v>
      </c>
      <c r="CN380" t="s">
        <v>108</v>
      </c>
      <c r="CO380" t="s">
        <v>109</v>
      </c>
      <c r="CP380" t="s">
        <v>110</v>
      </c>
      <c r="CQ380">
        <v>3246920</v>
      </c>
      <c r="CR380" t="s">
        <v>1159</v>
      </c>
      <c r="CS380" t="s">
        <v>1160</v>
      </c>
      <c r="CT380">
        <v>379</v>
      </c>
    </row>
    <row r="381" spans="1:98">
      <c r="A381">
        <v>380</v>
      </c>
      <c r="B381" t="s">
        <v>131</v>
      </c>
      <c r="C381">
        <v>19</v>
      </c>
      <c r="D381" t="s">
        <v>148</v>
      </c>
      <c r="E381" t="s">
        <v>99</v>
      </c>
      <c r="F381" t="s">
        <v>100</v>
      </c>
      <c r="G381" t="s">
        <v>175</v>
      </c>
      <c r="J381" t="s">
        <v>176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1</v>
      </c>
      <c r="R381">
        <v>1</v>
      </c>
      <c r="X381" t="s">
        <v>1151</v>
      </c>
      <c r="Y381">
        <v>0</v>
      </c>
      <c r="Z381">
        <v>1</v>
      </c>
      <c r="AA381">
        <v>0</v>
      </c>
      <c r="AB381">
        <v>0</v>
      </c>
      <c r="AC381">
        <v>1</v>
      </c>
      <c r="AD381">
        <v>0</v>
      </c>
      <c r="AE381">
        <v>0</v>
      </c>
      <c r="AG381" t="s">
        <v>116</v>
      </c>
      <c r="AH381" t="s">
        <v>105</v>
      </c>
      <c r="AI381">
        <v>0</v>
      </c>
      <c r="AJ381">
        <v>1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BA381" t="s">
        <v>106</v>
      </c>
      <c r="BB381" t="e">
        <f ca="1">- Useful but _xludf.not as good as a regular degree</f>
        <v>#NAME?</v>
      </c>
      <c r="BD381" t="e">
        <f ca="1">- Tourism / Restaurant _xludf.and hotel Management - Nursing / medical care</f>
        <v>#NAME?</v>
      </c>
      <c r="BE381">
        <v>0</v>
      </c>
      <c r="BF381">
        <v>0</v>
      </c>
      <c r="BG381">
        <v>0</v>
      </c>
      <c r="BH381">
        <v>1</v>
      </c>
      <c r="BI381">
        <v>1</v>
      </c>
      <c r="BJ381">
        <v>0</v>
      </c>
      <c r="BK381">
        <v>0</v>
      </c>
      <c r="BL381">
        <v>0</v>
      </c>
      <c r="BN381" t="s">
        <v>106</v>
      </c>
      <c r="BQ381" t="e">
        <f ca="1">- No internet connection / computer - Cannot afford the courses</f>
        <v>#NAME?</v>
      </c>
      <c r="BR381">
        <v>0</v>
      </c>
      <c r="BS381">
        <v>0</v>
      </c>
      <c r="BT381">
        <v>1</v>
      </c>
      <c r="BU381">
        <v>0</v>
      </c>
      <c r="BV381">
        <v>1</v>
      </c>
      <c r="BW381">
        <v>0</v>
      </c>
      <c r="BX381" t="s">
        <v>107</v>
      </c>
      <c r="BY381" t="e">
        <f ca="1">- Useful but _xludf.not as good as going to university</f>
        <v>#NAME?</v>
      </c>
      <c r="BZ381">
        <v>1</v>
      </c>
      <c r="CA381">
        <v>0</v>
      </c>
      <c r="CB381">
        <v>0</v>
      </c>
      <c r="CC381">
        <v>0</v>
      </c>
      <c r="CD381">
        <v>0</v>
      </c>
      <c r="CE381" t="e">
        <f ca="1">- Facebook groups/pages  - Friends</f>
        <v>#NAME?</v>
      </c>
      <c r="CF381">
        <v>1</v>
      </c>
      <c r="CG381">
        <v>0</v>
      </c>
      <c r="CH381">
        <v>0</v>
      </c>
      <c r="CI381">
        <v>0</v>
      </c>
      <c r="CJ381">
        <v>0</v>
      </c>
      <c r="CK381">
        <v>1</v>
      </c>
      <c r="CL381">
        <v>0</v>
      </c>
      <c r="CN381" t="s">
        <v>108</v>
      </c>
      <c r="CO381" t="s">
        <v>109</v>
      </c>
      <c r="CP381" t="s">
        <v>110</v>
      </c>
      <c r="CQ381">
        <v>3246937</v>
      </c>
      <c r="CR381" t="s">
        <v>1161</v>
      </c>
      <c r="CS381" t="s">
        <v>1162</v>
      </c>
      <c r="CT381">
        <v>380</v>
      </c>
    </row>
    <row r="382" spans="1:98">
      <c r="A382">
        <v>381</v>
      </c>
      <c r="B382" t="s">
        <v>131</v>
      </c>
      <c r="C382">
        <v>17</v>
      </c>
      <c r="D382" t="s">
        <v>148</v>
      </c>
      <c r="E382" t="s">
        <v>285</v>
      </c>
      <c r="F382" t="s">
        <v>100</v>
      </c>
      <c r="G382" t="s">
        <v>175</v>
      </c>
      <c r="J382" t="s">
        <v>176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1</v>
      </c>
      <c r="R382">
        <v>1</v>
      </c>
      <c r="X382" t="s">
        <v>151</v>
      </c>
      <c r="Y382">
        <v>0</v>
      </c>
      <c r="Z382">
        <v>0</v>
      </c>
      <c r="AA382">
        <v>0</v>
      </c>
      <c r="AB382">
        <v>1</v>
      </c>
      <c r="AC382">
        <v>1</v>
      </c>
      <c r="AD382">
        <v>0</v>
      </c>
      <c r="AE382">
        <v>0</v>
      </c>
      <c r="AG382" t="s">
        <v>124</v>
      </c>
      <c r="AH382" t="s">
        <v>105</v>
      </c>
      <c r="AI382">
        <v>0</v>
      </c>
      <c r="AJ382">
        <v>1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BA382" t="s">
        <v>106</v>
      </c>
      <c r="BB382" t="e">
        <f ca="1">- Very Useful _xludf.and provides a job opportunity _xludf.right away.</f>
        <v>#NAME?</v>
      </c>
      <c r="BD382" t="e">
        <f ca="1">- Mechanics _xludf.and machinery- Project Management / Accountancy</f>
        <v>#NAME?</v>
      </c>
      <c r="BE382">
        <v>0</v>
      </c>
      <c r="BF382">
        <v>0</v>
      </c>
      <c r="BG382">
        <v>1</v>
      </c>
      <c r="BH382">
        <v>0</v>
      </c>
      <c r="BI382">
        <v>0</v>
      </c>
      <c r="BJ382">
        <v>0</v>
      </c>
      <c r="BK382">
        <v>1</v>
      </c>
      <c r="BL382">
        <v>0</v>
      </c>
      <c r="BN382" t="s">
        <v>106</v>
      </c>
      <c r="BQ382" t="e">
        <f ca="1">- Do _xludf.not _xludf.count towards a recognized qualification</f>
        <v>#NAME?</v>
      </c>
      <c r="BR382">
        <v>0</v>
      </c>
      <c r="BS382">
        <v>1</v>
      </c>
      <c r="BT382">
        <v>0</v>
      </c>
      <c r="BU382">
        <v>0</v>
      </c>
      <c r="BV382">
        <v>0</v>
      </c>
      <c r="BW382">
        <v>0</v>
      </c>
      <c r="BX382" t="s">
        <v>107</v>
      </c>
      <c r="BY382" t="s">
        <v>139</v>
      </c>
      <c r="BZ382">
        <v>1</v>
      </c>
      <c r="CA382">
        <v>0</v>
      </c>
      <c r="CB382">
        <v>0</v>
      </c>
      <c r="CC382">
        <v>0</v>
      </c>
      <c r="CD382">
        <v>1</v>
      </c>
      <c r="CE382" t="e">
        <f ca="1">- Friends - Teachers</f>
        <v>#NAME?</v>
      </c>
      <c r="CF382">
        <v>1</v>
      </c>
      <c r="CG382">
        <v>0</v>
      </c>
      <c r="CH382">
        <v>1</v>
      </c>
      <c r="CI382">
        <v>0</v>
      </c>
      <c r="CJ382">
        <v>0</v>
      </c>
      <c r="CK382">
        <v>0</v>
      </c>
      <c r="CL382">
        <v>0</v>
      </c>
      <c r="CN382" t="s">
        <v>108</v>
      </c>
      <c r="CO382" t="s">
        <v>109</v>
      </c>
      <c r="CP382" t="s">
        <v>110</v>
      </c>
      <c r="CQ382">
        <v>3246981</v>
      </c>
      <c r="CR382" t="s">
        <v>1163</v>
      </c>
      <c r="CS382" t="s">
        <v>1164</v>
      </c>
      <c r="CT382">
        <v>381</v>
      </c>
    </row>
    <row r="383" spans="1:98">
      <c r="A383">
        <v>382</v>
      </c>
      <c r="B383" t="s">
        <v>131</v>
      </c>
      <c r="C383">
        <v>19</v>
      </c>
      <c r="D383" t="s">
        <v>98</v>
      </c>
      <c r="E383" t="s">
        <v>227</v>
      </c>
      <c r="F383" t="s">
        <v>149</v>
      </c>
      <c r="G383" t="s">
        <v>175</v>
      </c>
      <c r="J383" t="s">
        <v>180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1</v>
      </c>
      <c r="X383" t="s">
        <v>151</v>
      </c>
      <c r="Y383">
        <v>0</v>
      </c>
      <c r="Z383">
        <v>0</v>
      </c>
      <c r="AA383">
        <v>0</v>
      </c>
      <c r="AB383">
        <v>1</v>
      </c>
      <c r="AC383">
        <v>1</v>
      </c>
      <c r="AD383">
        <v>0</v>
      </c>
      <c r="AE383">
        <v>0</v>
      </c>
      <c r="AG383" t="s">
        <v>124</v>
      </c>
      <c r="AH383" t="s">
        <v>105</v>
      </c>
      <c r="AI383">
        <v>0</v>
      </c>
      <c r="AJ383">
        <v>1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BA383" t="s">
        <v>106</v>
      </c>
      <c r="BB383" t="e">
        <f ca="1">- Useful but _xludf.not as good as a regular degree</f>
        <v>#NAME?</v>
      </c>
      <c r="BD383" t="e">
        <f ca="1">- Mechanics _xludf.and machineryAgriculture</f>
        <v>#NAME?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1</v>
      </c>
      <c r="BL383">
        <v>1</v>
      </c>
      <c r="BN383" t="s">
        <v>106</v>
      </c>
      <c r="BQ383" t="e">
        <f ca="1">- _xludf.not available in subjects I want to study - Cannot afford the courses</f>
        <v>#NAME?</v>
      </c>
      <c r="BR383">
        <v>1</v>
      </c>
      <c r="BS383">
        <v>0</v>
      </c>
      <c r="BT383">
        <v>0</v>
      </c>
      <c r="BU383">
        <v>0</v>
      </c>
      <c r="BV383">
        <v>1</v>
      </c>
      <c r="BW383">
        <v>0</v>
      </c>
      <c r="BX383" t="s">
        <v>107</v>
      </c>
      <c r="BY383" t="e">
        <f ca="1">- _xludf.not worth the _xludf.time _xludf.or money spent on it - Difficult to access</f>
        <v>#NAME?</v>
      </c>
      <c r="BZ383">
        <v>0</v>
      </c>
      <c r="CA383">
        <v>1</v>
      </c>
      <c r="CB383">
        <v>0</v>
      </c>
      <c r="CC383">
        <v>1</v>
      </c>
      <c r="CD383">
        <v>0</v>
      </c>
      <c r="CE383" t="e">
        <f ca="1">- Facebook groups/pages  - Friends</f>
        <v>#NAME?</v>
      </c>
      <c r="CF383">
        <v>1</v>
      </c>
      <c r="CG383">
        <v>0</v>
      </c>
      <c r="CH383">
        <v>0</v>
      </c>
      <c r="CI383">
        <v>0</v>
      </c>
      <c r="CJ383">
        <v>0</v>
      </c>
      <c r="CK383">
        <v>1</v>
      </c>
      <c r="CL383">
        <v>0</v>
      </c>
      <c r="CN383" t="s">
        <v>108</v>
      </c>
      <c r="CO383" t="s">
        <v>109</v>
      </c>
      <c r="CP383" t="s">
        <v>110</v>
      </c>
      <c r="CQ383">
        <v>3246950</v>
      </c>
      <c r="CR383" t="s">
        <v>1165</v>
      </c>
      <c r="CS383" t="s">
        <v>1166</v>
      </c>
      <c r="CT383">
        <v>382</v>
      </c>
    </row>
    <row r="384" spans="1:98">
      <c r="A384">
        <v>383</v>
      </c>
      <c r="B384" t="s">
        <v>131</v>
      </c>
      <c r="C384">
        <v>25</v>
      </c>
      <c r="D384" t="s">
        <v>98</v>
      </c>
      <c r="E384" t="s">
        <v>179</v>
      </c>
      <c r="F384" t="s">
        <v>149</v>
      </c>
      <c r="G384" t="s">
        <v>175</v>
      </c>
      <c r="J384" t="s">
        <v>176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1</v>
      </c>
      <c r="R384">
        <v>1</v>
      </c>
      <c r="X384" t="s">
        <v>714</v>
      </c>
      <c r="Y384">
        <v>1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G384" t="s">
        <v>116</v>
      </c>
      <c r="AH384" t="s">
        <v>125</v>
      </c>
      <c r="AI384">
        <v>1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R384" t="s">
        <v>127</v>
      </c>
      <c r="AS384" t="e">
        <f ca="1">- Retrieving papers is expensive _xludf.now _xludf.and I Do _xludf.not have the money - have to go in person but can _xludf.not go _xludf.for security reasons</f>
        <v>#NAME?</v>
      </c>
      <c r="AT384">
        <v>0</v>
      </c>
      <c r="AU384">
        <v>1</v>
      </c>
      <c r="AV384">
        <v>0</v>
      </c>
      <c r="AW384">
        <v>0</v>
      </c>
      <c r="AX384">
        <v>1</v>
      </c>
      <c r="AY384">
        <v>0</v>
      </c>
      <c r="BA384" t="s">
        <v>106</v>
      </c>
      <c r="BB384" t="e">
        <f ca="1">- Useful but _xludf.not as good as a regular degree</f>
        <v>#NAME?</v>
      </c>
      <c r="BD384" t="e">
        <f ca="1">- I am _xludf.not interested in vocational education</f>
        <v>#NAME?</v>
      </c>
      <c r="BE384">
        <v>1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N384" t="s">
        <v>106</v>
      </c>
      <c r="BQ384" t="e">
        <f ca="1">- _xludf.not available in subjects I want to study</f>
        <v>#NAME?</v>
      </c>
      <c r="BR384">
        <v>1</v>
      </c>
      <c r="BS384">
        <v>0</v>
      </c>
      <c r="BT384">
        <v>0</v>
      </c>
      <c r="BU384">
        <v>0</v>
      </c>
      <c r="BV384">
        <v>0</v>
      </c>
      <c r="BW384">
        <v>0</v>
      </c>
      <c r="BX384" t="s">
        <v>107</v>
      </c>
      <c r="BY384" t="e">
        <f ca="1">- Useful but _xludf.not as good as going to university</f>
        <v>#NAME?</v>
      </c>
      <c r="BZ384">
        <v>1</v>
      </c>
      <c r="CA384">
        <v>0</v>
      </c>
      <c r="CB384">
        <v>0</v>
      </c>
      <c r="CC384">
        <v>0</v>
      </c>
      <c r="CD384">
        <v>0</v>
      </c>
      <c r="CE384" t="e">
        <f ca="1">- Facebook groups/pages  - Teachers</f>
        <v>#NAME?</v>
      </c>
      <c r="CF384">
        <v>0</v>
      </c>
      <c r="CG384">
        <v>0</v>
      </c>
      <c r="CH384">
        <v>1</v>
      </c>
      <c r="CI384">
        <v>0</v>
      </c>
      <c r="CJ384">
        <v>0</v>
      </c>
      <c r="CK384">
        <v>1</v>
      </c>
      <c r="CL384">
        <v>0</v>
      </c>
      <c r="CN384" t="s">
        <v>108</v>
      </c>
      <c r="CO384" t="s">
        <v>109</v>
      </c>
      <c r="CP384" t="s">
        <v>110</v>
      </c>
      <c r="CQ384">
        <v>3246960</v>
      </c>
      <c r="CR384" t="s">
        <v>1167</v>
      </c>
      <c r="CS384" t="s">
        <v>1168</v>
      </c>
      <c r="CT384">
        <v>383</v>
      </c>
    </row>
    <row r="385" spans="1:98">
      <c r="A385">
        <v>384</v>
      </c>
      <c r="B385" t="s">
        <v>131</v>
      </c>
      <c r="C385">
        <v>17</v>
      </c>
      <c r="D385" t="s">
        <v>98</v>
      </c>
      <c r="E385" t="s">
        <v>99</v>
      </c>
      <c r="F385" t="s">
        <v>100</v>
      </c>
      <c r="G385" t="s">
        <v>175</v>
      </c>
      <c r="J385" t="s">
        <v>162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1</v>
      </c>
      <c r="R385">
        <v>0</v>
      </c>
      <c r="X385" t="s">
        <v>151</v>
      </c>
      <c r="Y385">
        <v>0</v>
      </c>
      <c r="Z385">
        <v>0</v>
      </c>
      <c r="AA385">
        <v>0</v>
      </c>
      <c r="AB385">
        <v>1</v>
      </c>
      <c r="AC385">
        <v>1</v>
      </c>
      <c r="AD385">
        <v>0</v>
      </c>
      <c r="AE385">
        <v>0</v>
      </c>
      <c r="AG385" t="s">
        <v>124</v>
      </c>
      <c r="AH385" t="s">
        <v>105</v>
      </c>
      <c r="AI385">
        <v>0</v>
      </c>
      <c r="AJ385">
        <v>1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BA385" t="s">
        <v>106</v>
      </c>
      <c r="BB385" t="e">
        <f ca="1">- _xludf.not Useful</f>
        <v>#NAME?</v>
      </c>
      <c r="BD385" t="e">
        <f ca="1">- I am _xludf.not interested in vocational education</f>
        <v>#NAME?</v>
      </c>
      <c r="BE385">
        <v>1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N385" t="s">
        <v>106</v>
      </c>
      <c r="BQ385" t="e">
        <f ca="1">- Do _xludf.not _xludf.count towards a recognized qualification</f>
        <v>#NAME?</v>
      </c>
      <c r="BR385">
        <v>0</v>
      </c>
      <c r="BS385">
        <v>1</v>
      </c>
      <c r="BT385">
        <v>0</v>
      </c>
      <c r="BU385">
        <v>0</v>
      </c>
      <c r="BV385">
        <v>0</v>
      </c>
      <c r="BW385">
        <v>0</v>
      </c>
      <c r="BX385" t="s">
        <v>107</v>
      </c>
      <c r="BY385" t="e">
        <f ca="1">- _xludf.not worth the _xludf.time _xludf.or money spent on it</f>
        <v>#NAME?</v>
      </c>
      <c r="BZ385">
        <v>0</v>
      </c>
      <c r="CA385">
        <v>1</v>
      </c>
      <c r="CB385">
        <v>0</v>
      </c>
      <c r="CC385">
        <v>0</v>
      </c>
      <c r="CD385">
        <v>0</v>
      </c>
      <c r="CE385" t="e">
        <f ca="1">- Facebook groups/pages  - Friends</f>
        <v>#NAME?</v>
      </c>
      <c r="CF385">
        <v>1</v>
      </c>
      <c r="CG385">
        <v>0</v>
      </c>
      <c r="CH385">
        <v>0</v>
      </c>
      <c r="CI385">
        <v>0</v>
      </c>
      <c r="CJ385">
        <v>0</v>
      </c>
      <c r="CK385">
        <v>1</v>
      </c>
      <c r="CL385">
        <v>0</v>
      </c>
      <c r="CN385" t="s">
        <v>108</v>
      </c>
      <c r="CO385" t="s">
        <v>109</v>
      </c>
      <c r="CP385" t="s">
        <v>110</v>
      </c>
      <c r="CQ385">
        <v>3246962</v>
      </c>
      <c r="CR385" t="s">
        <v>1169</v>
      </c>
      <c r="CS385" t="s">
        <v>1170</v>
      </c>
      <c r="CT385">
        <v>384</v>
      </c>
    </row>
    <row r="386" spans="1:98">
      <c r="A386">
        <v>385</v>
      </c>
      <c r="B386" t="s">
        <v>131</v>
      </c>
      <c r="C386">
        <v>22</v>
      </c>
      <c r="D386" t="s">
        <v>98</v>
      </c>
      <c r="E386" t="s">
        <v>142</v>
      </c>
      <c r="F386" t="s">
        <v>149</v>
      </c>
      <c r="G386" t="s">
        <v>175</v>
      </c>
      <c r="J386" t="s">
        <v>180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1</v>
      </c>
      <c r="X386" t="s">
        <v>242</v>
      </c>
      <c r="Y386">
        <v>0</v>
      </c>
      <c r="Z386">
        <v>0</v>
      </c>
      <c r="AA386">
        <v>0</v>
      </c>
      <c r="AB386">
        <v>0</v>
      </c>
      <c r="AC386">
        <v>1</v>
      </c>
      <c r="AD386">
        <v>0</v>
      </c>
      <c r="AE386">
        <v>0</v>
      </c>
      <c r="AG386" t="s">
        <v>124</v>
      </c>
      <c r="AH386" t="s">
        <v>125</v>
      </c>
      <c r="AI386">
        <v>1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R386" t="s">
        <v>127</v>
      </c>
      <c r="AS386" t="e">
        <f ca="1">- Cannot contact public servants _xludf.or Teachers - Donâ€™t have family in Syria to _xludf.help me</f>
        <v>#NAME?</v>
      </c>
      <c r="AT386">
        <v>0</v>
      </c>
      <c r="AU386">
        <v>0</v>
      </c>
      <c r="AV386">
        <v>1</v>
      </c>
      <c r="AW386">
        <v>1</v>
      </c>
      <c r="AX386">
        <v>0</v>
      </c>
      <c r="AY386">
        <v>0</v>
      </c>
      <c r="BA386" t="s">
        <v>127</v>
      </c>
      <c r="BB386" t="e">
        <f ca="1">- _xludf.not Useful</f>
        <v>#NAME?</v>
      </c>
      <c r="BD386" t="e">
        <f ca="1">- I am _xludf.not interested in vocational education</f>
        <v>#NAME?</v>
      </c>
      <c r="BE386">
        <v>1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N386" t="s">
        <v>106</v>
      </c>
      <c r="BQ386" t="e">
        <f ca="1">- Do _xludf.not _xludf.count towards a recognized qualification</f>
        <v>#NAME?</v>
      </c>
      <c r="BR386">
        <v>0</v>
      </c>
      <c r="BS386">
        <v>1</v>
      </c>
      <c r="BT386">
        <v>0</v>
      </c>
      <c r="BU386">
        <v>0</v>
      </c>
      <c r="BV386">
        <v>0</v>
      </c>
      <c r="BW386">
        <v>0</v>
      </c>
      <c r="BX386" t="s">
        <v>107</v>
      </c>
      <c r="BY386" t="e">
        <f ca="1">- Difficult to access</f>
        <v>#NAME?</v>
      </c>
      <c r="BZ386">
        <v>0</v>
      </c>
      <c r="CA386">
        <v>0</v>
      </c>
      <c r="CB386">
        <v>0</v>
      </c>
      <c r="CC386">
        <v>1</v>
      </c>
      <c r="CD386">
        <v>0</v>
      </c>
      <c r="CE386" t="e">
        <f ca="1">- Facebook groups/pages  - Teachers</f>
        <v>#NAME?</v>
      </c>
      <c r="CF386">
        <v>0</v>
      </c>
      <c r="CG386">
        <v>0</v>
      </c>
      <c r="CH386">
        <v>1</v>
      </c>
      <c r="CI386">
        <v>0</v>
      </c>
      <c r="CJ386">
        <v>0</v>
      </c>
      <c r="CK386">
        <v>1</v>
      </c>
      <c r="CL386">
        <v>0</v>
      </c>
      <c r="CN386" t="s">
        <v>108</v>
      </c>
      <c r="CO386" t="s">
        <v>109</v>
      </c>
      <c r="CP386" t="s">
        <v>110</v>
      </c>
      <c r="CQ386">
        <v>3246989</v>
      </c>
      <c r="CR386" t="s">
        <v>1171</v>
      </c>
      <c r="CS386" t="s">
        <v>1172</v>
      </c>
      <c r="CT386">
        <v>385</v>
      </c>
    </row>
    <row r="387" spans="1:98">
      <c r="A387">
        <v>386</v>
      </c>
      <c r="B387" t="s">
        <v>131</v>
      </c>
      <c r="C387">
        <v>21</v>
      </c>
      <c r="D387" t="s">
        <v>148</v>
      </c>
      <c r="E387" t="s">
        <v>156</v>
      </c>
      <c r="F387" t="s">
        <v>136</v>
      </c>
      <c r="G387" t="s">
        <v>101</v>
      </c>
      <c r="H387" t="s">
        <v>102</v>
      </c>
      <c r="U387" t="s">
        <v>162</v>
      </c>
      <c r="AG387" t="s">
        <v>104</v>
      </c>
      <c r="AH387" t="s">
        <v>361</v>
      </c>
      <c r="AI387">
        <v>0</v>
      </c>
      <c r="AJ387">
        <v>0</v>
      </c>
      <c r="AK387">
        <v>0</v>
      </c>
      <c r="AL387">
        <v>0</v>
      </c>
      <c r="AM387">
        <v>1</v>
      </c>
      <c r="AN387">
        <v>0</v>
      </c>
      <c r="AO387">
        <v>0</v>
      </c>
      <c r="AP387">
        <v>0</v>
      </c>
      <c r="BA387" t="s">
        <v>127</v>
      </c>
      <c r="BB387" t="e">
        <f ca="1">- Useful but _xludf.not as good as a regular degree</f>
        <v>#NAME?</v>
      </c>
      <c r="BD387" t="e">
        <f ca="1">- Project Management / Accountancy - Tourism / Restaurant _xludf.and hotel Management</f>
        <v>#NAME?</v>
      </c>
      <c r="BE387">
        <v>0</v>
      </c>
      <c r="BF387">
        <v>0</v>
      </c>
      <c r="BG387">
        <v>1</v>
      </c>
      <c r="BH387">
        <v>1</v>
      </c>
      <c r="BI387">
        <v>0</v>
      </c>
      <c r="BJ387">
        <v>0</v>
      </c>
      <c r="BK387">
        <v>0</v>
      </c>
      <c r="BL387">
        <v>0</v>
      </c>
      <c r="BN387" t="s">
        <v>106</v>
      </c>
      <c r="BQ387" t="e">
        <f ca="1">- Cannot afford the courses - Donâ€™t know how to _xludf.find/enroll in a suitable program</f>
        <v>#NAME?</v>
      </c>
      <c r="BR387">
        <v>0</v>
      </c>
      <c r="BS387">
        <v>0</v>
      </c>
      <c r="BT387">
        <v>0</v>
      </c>
      <c r="BU387">
        <v>1</v>
      </c>
      <c r="BV387">
        <v>1</v>
      </c>
      <c r="BW387">
        <v>0</v>
      </c>
      <c r="BX387" t="s">
        <v>107</v>
      </c>
      <c r="BY387" t="s">
        <v>205</v>
      </c>
      <c r="BZ387">
        <v>0</v>
      </c>
      <c r="CA387">
        <v>0</v>
      </c>
      <c r="CB387">
        <v>0</v>
      </c>
      <c r="CC387">
        <v>1</v>
      </c>
      <c r="CD387">
        <v>1</v>
      </c>
      <c r="CE387" t="e">
        <f ca="1">- Facebook groups/pages  - Friends</f>
        <v>#NAME?</v>
      </c>
      <c r="CF387">
        <v>1</v>
      </c>
      <c r="CG387">
        <v>0</v>
      </c>
      <c r="CH387">
        <v>0</v>
      </c>
      <c r="CI387">
        <v>0</v>
      </c>
      <c r="CJ387">
        <v>0</v>
      </c>
      <c r="CK387">
        <v>1</v>
      </c>
      <c r="CL387">
        <v>0</v>
      </c>
      <c r="CN387" t="s">
        <v>108</v>
      </c>
      <c r="CO387" t="s">
        <v>109</v>
      </c>
      <c r="CP387" t="s">
        <v>110</v>
      </c>
      <c r="CQ387">
        <v>3246974</v>
      </c>
      <c r="CR387" t="s">
        <v>1173</v>
      </c>
      <c r="CS387" t="s">
        <v>1174</v>
      </c>
      <c r="CT387">
        <v>386</v>
      </c>
    </row>
    <row r="388" spans="1:98">
      <c r="A388">
        <v>387</v>
      </c>
      <c r="B388" t="s">
        <v>131</v>
      </c>
      <c r="C388">
        <v>18</v>
      </c>
      <c r="D388" t="s">
        <v>98</v>
      </c>
      <c r="E388" t="s">
        <v>285</v>
      </c>
      <c r="F388" t="s">
        <v>364</v>
      </c>
      <c r="G388" t="s">
        <v>175</v>
      </c>
      <c r="J388" t="s">
        <v>1175</v>
      </c>
      <c r="K388">
        <v>0</v>
      </c>
      <c r="L388">
        <v>0</v>
      </c>
      <c r="M388">
        <v>1</v>
      </c>
      <c r="N388">
        <v>0</v>
      </c>
      <c r="O388">
        <v>0</v>
      </c>
      <c r="P388">
        <v>0</v>
      </c>
      <c r="Q388">
        <v>1</v>
      </c>
      <c r="R388">
        <v>1</v>
      </c>
      <c r="X388" t="s">
        <v>151</v>
      </c>
      <c r="Y388">
        <v>0</v>
      </c>
      <c r="Z388">
        <v>0</v>
      </c>
      <c r="AA388">
        <v>0</v>
      </c>
      <c r="AB388">
        <v>1</v>
      </c>
      <c r="AC388">
        <v>1</v>
      </c>
      <c r="AD388">
        <v>0</v>
      </c>
      <c r="AE388">
        <v>0</v>
      </c>
      <c r="AG388" t="s">
        <v>124</v>
      </c>
      <c r="AH388" t="s">
        <v>105</v>
      </c>
      <c r="AI388">
        <v>0</v>
      </c>
      <c r="AJ388">
        <v>1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BA388" t="s">
        <v>127</v>
      </c>
      <c r="BB388" t="e">
        <f ca="1">- Useful but _xludf.not as good as a regular degree</f>
        <v>#NAME?</v>
      </c>
      <c r="BD388" t="e">
        <f ca="1">- I am _xludf.not interested in vocational education</f>
        <v>#NAME?</v>
      </c>
      <c r="BE388">
        <v>1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N388" t="s">
        <v>106</v>
      </c>
      <c r="BQ388" t="e">
        <f ca="1">- Cannot afford the courses - Donâ€™t know how to _xludf.find/enroll in a suitable program</f>
        <v>#NAME?</v>
      </c>
      <c r="BR388">
        <v>0</v>
      </c>
      <c r="BS388">
        <v>0</v>
      </c>
      <c r="BT388">
        <v>0</v>
      </c>
      <c r="BU388">
        <v>1</v>
      </c>
      <c r="BV388">
        <v>1</v>
      </c>
      <c r="BW388">
        <v>0</v>
      </c>
      <c r="BX388" t="s">
        <v>107</v>
      </c>
      <c r="BY388" t="e">
        <f ca="1">- Very Useful, as good as a regular degree</f>
        <v>#NAME?</v>
      </c>
      <c r="BZ388">
        <v>0</v>
      </c>
      <c r="CA388">
        <v>0</v>
      </c>
      <c r="CB388">
        <v>1</v>
      </c>
      <c r="CC388">
        <v>0</v>
      </c>
      <c r="CD388">
        <v>0</v>
      </c>
      <c r="CE388" t="e">
        <f ca="1">- Facebook groups/pages  - Friends</f>
        <v>#NAME?</v>
      </c>
      <c r="CF388">
        <v>1</v>
      </c>
      <c r="CG388">
        <v>0</v>
      </c>
      <c r="CH388">
        <v>0</v>
      </c>
      <c r="CI388">
        <v>0</v>
      </c>
      <c r="CJ388">
        <v>0</v>
      </c>
      <c r="CK388">
        <v>1</v>
      </c>
      <c r="CL388">
        <v>0</v>
      </c>
      <c r="CN388" t="s">
        <v>108</v>
      </c>
      <c r="CO388" t="s">
        <v>109</v>
      </c>
      <c r="CP388" t="s">
        <v>110</v>
      </c>
      <c r="CQ388">
        <v>3246975</v>
      </c>
      <c r="CR388" t="s">
        <v>1176</v>
      </c>
      <c r="CS388" t="s">
        <v>1177</v>
      </c>
      <c r="CT388">
        <v>387</v>
      </c>
    </row>
    <row r="389" spans="1:98">
      <c r="A389">
        <v>388</v>
      </c>
      <c r="B389" t="s">
        <v>131</v>
      </c>
      <c r="C389">
        <v>18</v>
      </c>
      <c r="D389" t="s">
        <v>98</v>
      </c>
      <c r="E389" t="s">
        <v>99</v>
      </c>
      <c r="F389" t="s">
        <v>100</v>
      </c>
      <c r="G389" t="s">
        <v>175</v>
      </c>
      <c r="J389" t="s">
        <v>162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1</v>
      </c>
      <c r="R389">
        <v>0</v>
      </c>
      <c r="X389" t="s">
        <v>151</v>
      </c>
      <c r="Y389">
        <v>0</v>
      </c>
      <c r="Z389">
        <v>0</v>
      </c>
      <c r="AA389">
        <v>0</v>
      </c>
      <c r="AB389">
        <v>1</v>
      </c>
      <c r="AC389">
        <v>1</v>
      </c>
      <c r="AD389">
        <v>0</v>
      </c>
      <c r="AE389">
        <v>0</v>
      </c>
      <c r="AG389" t="s">
        <v>124</v>
      </c>
      <c r="AH389" t="s">
        <v>105</v>
      </c>
      <c r="AI389">
        <v>0</v>
      </c>
      <c r="AJ389">
        <v>1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BA389" t="s">
        <v>127</v>
      </c>
      <c r="BB389" t="e">
        <f ca="1">- Useful but _xludf.not as good as a regular degree</f>
        <v>#NAME?</v>
      </c>
      <c r="BD389" t="e">
        <f ca="1">- Project Management / Accountancy</f>
        <v>#NAME?</v>
      </c>
      <c r="BE389">
        <v>0</v>
      </c>
      <c r="BF389">
        <v>0</v>
      </c>
      <c r="BG389">
        <v>1</v>
      </c>
      <c r="BH389">
        <v>0</v>
      </c>
      <c r="BI389">
        <v>0</v>
      </c>
      <c r="BJ389">
        <v>0</v>
      </c>
      <c r="BK389">
        <v>0</v>
      </c>
      <c r="BL389">
        <v>0</v>
      </c>
      <c r="BN389" t="s">
        <v>106</v>
      </c>
      <c r="BQ389" t="e">
        <f ca="1">- No internet connection / computer - Do _xludf.not _xludf.count towards a recognized qualification</f>
        <v>#NAME?</v>
      </c>
      <c r="BR389">
        <v>0</v>
      </c>
      <c r="BS389">
        <v>1</v>
      </c>
      <c r="BT389">
        <v>1</v>
      </c>
      <c r="BU389">
        <v>0</v>
      </c>
      <c r="BV389">
        <v>0</v>
      </c>
      <c r="BW389">
        <v>0</v>
      </c>
      <c r="BX389" t="s">
        <v>107</v>
      </c>
      <c r="BY389" t="e">
        <f ca="1">- Useful but _xludf.not as good as going to university  - Difficult to access</f>
        <v>#NAME?</v>
      </c>
      <c r="BZ389">
        <v>1</v>
      </c>
      <c r="CA389">
        <v>0</v>
      </c>
      <c r="CB389">
        <v>0</v>
      </c>
      <c r="CC389">
        <v>1</v>
      </c>
      <c r="CD389">
        <v>0</v>
      </c>
      <c r="CE389" t="e">
        <f ca="1">- Friends - Teachers</f>
        <v>#NAME?</v>
      </c>
      <c r="CF389">
        <v>1</v>
      </c>
      <c r="CG389">
        <v>0</v>
      </c>
      <c r="CH389">
        <v>1</v>
      </c>
      <c r="CI389">
        <v>0</v>
      </c>
      <c r="CJ389">
        <v>0</v>
      </c>
      <c r="CK389">
        <v>0</v>
      </c>
      <c r="CL389">
        <v>0</v>
      </c>
      <c r="CN389" t="s">
        <v>108</v>
      </c>
      <c r="CO389" t="s">
        <v>109</v>
      </c>
      <c r="CP389" t="s">
        <v>110</v>
      </c>
      <c r="CQ389">
        <v>3246990</v>
      </c>
      <c r="CR389" t="s">
        <v>1178</v>
      </c>
      <c r="CS389" t="s">
        <v>1179</v>
      </c>
      <c r="CT389">
        <v>388</v>
      </c>
    </row>
    <row r="390" spans="1:98">
      <c r="A390">
        <v>389</v>
      </c>
      <c r="B390" t="s">
        <v>131</v>
      </c>
      <c r="C390">
        <v>20</v>
      </c>
      <c r="D390" t="s">
        <v>148</v>
      </c>
      <c r="E390" t="s">
        <v>99</v>
      </c>
      <c r="F390" t="s">
        <v>100</v>
      </c>
      <c r="G390" t="s">
        <v>101</v>
      </c>
      <c r="H390" t="s">
        <v>102</v>
      </c>
      <c r="U390" t="s">
        <v>103</v>
      </c>
      <c r="AG390" t="s">
        <v>104</v>
      </c>
      <c r="AH390" t="s">
        <v>105</v>
      </c>
      <c r="AI390">
        <v>0</v>
      </c>
      <c r="AJ390">
        <v>1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BA390" t="s">
        <v>127</v>
      </c>
      <c r="BB390" t="e">
        <f ca="1">- _xludf.not Useful</f>
        <v>#NAME?</v>
      </c>
      <c r="BD390" t="e">
        <f ca="1">- Project Management / Accountancy - Nursing / medical care</f>
        <v>#NAME?</v>
      </c>
      <c r="BE390">
        <v>0</v>
      </c>
      <c r="BF390">
        <v>0</v>
      </c>
      <c r="BG390">
        <v>1</v>
      </c>
      <c r="BH390">
        <v>0</v>
      </c>
      <c r="BI390">
        <v>1</v>
      </c>
      <c r="BJ390">
        <v>0</v>
      </c>
      <c r="BK390">
        <v>0</v>
      </c>
      <c r="BL390">
        <v>0</v>
      </c>
      <c r="BN390" t="s">
        <v>106</v>
      </c>
      <c r="BQ390" t="e">
        <f ca="1">- Do _xludf.not _xludf.count towards a recognized qualification</f>
        <v>#NAME?</v>
      </c>
      <c r="BR390">
        <v>0</v>
      </c>
      <c r="BS390">
        <v>1</v>
      </c>
      <c r="BT390">
        <v>0</v>
      </c>
      <c r="BU390">
        <v>0</v>
      </c>
      <c r="BV390">
        <v>0</v>
      </c>
      <c r="BW390">
        <v>0</v>
      </c>
      <c r="BX390" t="s">
        <v>243</v>
      </c>
      <c r="BY390" t="s">
        <v>205</v>
      </c>
      <c r="BZ390">
        <v>0</v>
      </c>
      <c r="CA390">
        <v>0</v>
      </c>
      <c r="CB390">
        <v>0</v>
      </c>
      <c r="CC390">
        <v>1</v>
      </c>
      <c r="CD390">
        <v>1</v>
      </c>
      <c r="CE390" t="e">
        <f ca="1">- Facebook groups/pages  - Teachers</f>
        <v>#NAME?</v>
      </c>
      <c r="CF390">
        <v>0</v>
      </c>
      <c r="CG390">
        <v>0</v>
      </c>
      <c r="CH390">
        <v>1</v>
      </c>
      <c r="CI390">
        <v>0</v>
      </c>
      <c r="CJ390">
        <v>0</v>
      </c>
      <c r="CK390">
        <v>1</v>
      </c>
      <c r="CL390">
        <v>0</v>
      </c>
      <c r="CN390" t="s">
        <v>108</v>
      </c>
      <c r="CO390" t="s">
        <v>109</v>
      </c>
      <c r="CP390" t="s">
        <v>110</v>
      </c>
      <c r="CQ390">
        <v>3246993</v>
      </c>
      <c r="CR390" t="s">
        <v>1180</v>
      </c>
      <c r="CS390" t="s">
        <v>1181</v>
      </c>
      <c r="CT390">
        <v>389</v>
      </c>
    </row>
    <row r="391" spans="1:98">
      <c r="A391">
        <v>390</v>
      </c>
      <c r="B391" t="s">
        <v>131</v>
      </c>
      <c r="C391">
        <v>18</v>
      </c>
      <c r="D391" t="s">
        <v>148</v>
      </c>
      <c r="E391" t="s">
        <v>179</v>
      </c>
      <c r="F391" t="s">
        <v>136</v>
      </c>
      <c r="G391" t="s">
        <v>101</v>
      </c>
      <c r="H391" t="s">
        <v>102</v>
      </c>
      <c r="U391" t="s">
        <v>162</v>
      </c>
      <c r="AG391" t="s">
        <v>104</v>
      </c>
      <c r="AH391" t="s">
        <v>105</v>
      </c>
      <c r="AI391">
        <v>0</v>
      </c>
      <c r="AJ391">
        <v>1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BA391" t="s">
        <v>106</v>
      </c>
      <c r="BB391" t="e">
        <f ca="1">- Useful but _xludf.not as good as a regular degree</f>
        <v>#NAME?</v>
      </c>
      <c r="BD391" t="e">
        <f ca="1">- Tourism / Restaurant _xludf.and hotel Management - Nursing / medical care</f>
        <v>#NAME?</v>
      </c>
      <c r="BE391">
        <v>0</v>
      </c>
      <c r="BF391">
        <v>0</v>
      </c>
      <c r="BG391">
        <v>0</v>
      </c>
      <c r="BH391">
        <v>1</v>
      </c>
      <c r="BI391">
        <v>1</v>
      </c>
      <c r="BJ391">
        <v>0</v>
      </c>
      <c r="BK391">
        <v>0</v>
      </c>
      <c r="BL391">
        <v>0</v>
      </c>
      <c r="BN391" t="s">
        <v>106</v>
      </c>
      <c r="BQ391" t="e">
        <f ca="1">- No internet connection / computer - Donâ€™t know how to _xludf.find/enroll in a suitable program</f>
        <v>#NAME?</v>
      </c>
      <c r="BR391">
        <v>0</v>
      </c>
      <c r="BS391">
        <v>0</v>
      </c>
      <c r="BT391">
        <v>1</v>
      </c>
      <c r="BU391">
        <v>1</v>
      </c>
      <c r="BV391">
        <v>0</v>
      </c>
      <c r="BW391">
        <v>0</v>
      </c>
      <c r="BX391" t="s">
        <v>107</v>
      </c>
      <c r="BY391" t="e">
        <f ca="1">- Useful but _xludf.not as good as going to university  - Difficult to access</f>
        <v>#NAME?</v>
      </c>
      <c r="BZ391">
        <v>1</v>
      </c>
      <c r="CA391">
        <v>0</v>
      </c>
      <c r="CB391">
        <v>0</v>
      </c>
      <c r="CC391">
        <v>1</v>
      </c>
      <c r="CD391">
        <v>0</v>
      </c>
      <c r="CE391" t="e">
        <f ca="1">- Facebook groups/pages  - Teachers</f>
        <v>#NAME?</v>
      </c>
      <c r="CF391">
        <v>0</v>
      </c>
      <c r="CG391">
        <v>0</v>
      </c>
      <c r="CH391">
        <v>1</v>
      </c>
      <c r="CI391">
        <v>0</v>
      </c>
      <c r="CJ391">
        <v>0</v>
      </c>
      <c r="CK391">
        <v>1</v>
      </c>
      <c r="CL391">
        <v>0</v>
      </c>
      <c r="CN391" t="s">
        <v>108</v>
      </c>
      <c r="CO391" t="s">
        <v>109</v>
      </c>
      <c r="CP391" t="s">
        <v>110</v>
      </c>
      <c r="CQ391">
        <v>3246995</v>
      </c>
      <c r="CR391" t="s">
        <v>1182</v>
      </c>
      <c r="CS391" t="s">
        <v>1183</v>
      </c>
      <c r="CT391">
        <v>390</v>
      </c>
    </row>
    <row r="392" spans="1:98">
      <c r="A392">
        <v>391</v>
      </c>
      <c r="B392" t="s">
        <v>131</v>
      </c>
      <c r="C392">
        <v>18</v>
      </c>
      <c r="D392" t="s">
        <v>148</v>
      </c>
      <c r="E392" t="s">
        <v>99</v>
      </c>
      <c r="F392" t="s">
        <v>136</v>
      </c>
      <c r="G392" t="s">
        <v>101</v>
      </c>
      <c r="H392" t="s">
        <v>102</v>
      </c>
      <c r="U392" t="s">
        <v>162</v>
      </c>
      <c r="AG392" t="s">
        <v>104</v>
      </c>
      <c r="AH392" t="s">
        <v>1184</v>
      </c>
      <c r="AI392">
        <v>0</v>
      </c>
      <c r="AJ392">
        <v>1</v>
      </c>
      <c r="AK392">
        <v>0</v>
      </c>
      <c r="AL392">
        <v>1</v>
      </c>
      <c r="AM392">
        <v>1</v>
      </c>
      <c r="AN392">
        <v>0</v>
      </c>
      <c r="AO392">
        <v>0</v>
      </c>
      <c r="AP392">
        <v>0</v>
      </c>
      <c r="BA392" t="s">
        <v>106</v>
      </c>
      <c r="BB392" t="e">
        <f ca="1">- Useful but _xludf.not as good as a regular degree</f>
        <v>#NAME?</v>
      </c>
      <c r="BD392" t="e">
        <f ca="1">- Project Management / Accountancy - Tourism / Restaurant _xludf.and hotel Management</f>
        <v>#NAME?</v>
      </c>
      <c r="BE392">
        <v>0</v>
      </c>
      <c r="BF392">
        <v>0</v>
      </c>
      <c r="BG392">
        <v>1</v>
      </c>
      <c r="BH392">
        <v>1</v>
      </c>
      <c r="BI392">
        <v>0</v>
      </c>
      <c r="BJ392">
        <v>0</v>
      </c>
      <c r="BK392">
        <v>0</v>
      </c>
      <c r="BL392">
        <v>0</v>
      </c>
      <c r="BN392" t="s">
        <v>127</v>
      </c>
      <c r="BO392" t="s">
        <v>388</v>
      </c>
      <c r="BX392" t="s">
        <v>310</v>
      </c>
      <c r="BY392" t="e">
        <f ca="1">- _xludf.not worth the _xludf.time _xludf.or money spent on it - Difficult to access</f>
        <v>#NAME?</v>
      </c>
      <c r="BZ392">
        <v>0</v>
      </c>
      <c r="CA392">
        <v>1</v>
      </c>
      <c r="CB392">
        <v>0</v>
      </c>
      <c r="CC392">
        <v>1</v>
      </c>
      <c r="CD392">
        <v>0</v>
      </c>
      <c r="CE392" t="e">
        <f ca="1">- Facebook groups/pages  - Friends</f>
        <v>#NAME?</v>
      </c>
      <c r="CF392">
        <v>1</v>
      </c>
      <c r="CG392">
        <v>0</v>
      </c>
      <c r="CH392">
        <v>0</v>
      </c>
      <c r="CI392">
        <v>0</v>
      </c>
      <c r="CJ392">
        <v>0</v>
      </c>
      <c r="CK392">
        <v>1</v>
      </c>
      <c r="CL392">
        <v>0</v>
      </c>
      <c r="CN392" t="s">
        <v>108</v>
      </c>
      <c r="CO392" t="s">
        <v>109</v>
      </c>
      <c r="CP392" t="s">
        <v>110</v>
      </c>
      <c r="CQ392">
        <v>3246997</v>
      </c>
      <c r="CR392" t="s">
        <v>1185</v>
      </c>
      <c r="CS392" t="s">
        <v>1186</v>
      </c>
      <c r="CT392">
        <v>391</v>
      </c>
    </row>
    <row r="393" spans="1:98">
      <c r="A393">
        <v>392</v>
      </c>
      <c r="B393" t="s">
        <v>131</v>
      </c>
      <c r="C393">
        <v>24</v>
      </c>
      <c r="D393" t="s">
        <v>148</v>
      </c>
      <c r="E393" t="s">
        <v>99</v>
      </c>
      <c r="F393" t="s">
        <v>100</v>
      </c>
      <c r="G393" t="s">
        <v>101</v>
      </c>
      <c r="H393" t="s">
        <v>102</v>
      </c>
      <c r="U393" t="s">
        <v>103</v>
      </c>
      <c r="AG393" t="s">
        <v>104</v>
      </c>
      <c r="AH393" t="s">
        <v>105</v>
      </c>
      <c r="AI393">
        <v>0</v>
      </c>
      <c r="AJ393">
        <v>1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BA393" t="s">
        <v>106</v>
      </c>
      <c r="BB393" t="e">
        <f ca="1">- Useful but _xludf.not as good as a regular degree</f>
        <v>#NAME?</v>
      </c>
      <c r="BD393" t="e">
        <f ca="1">- Project Management / Accountancy - Nursing / medical care</f>
        <v>#NAME?</v>
      </c>
      <c r="BE393">
        <v>0</v>
      </c>
      <c r="BF393">
        <v>0</v>
      </c>
      <c r="BG393">
        <v>1</v>
      </c>
      <c r="BH393">
        <v>0</v>
      </c>
      <c r="BI393">
        <v>1</v>
      </c>
      <c r="BJ393">
        <v>0</v>
      </c>
      <c r="BK393">
        <v>0</v>
      </c>
      <c r="BL393">
        <v>0</v>
      </c>
      <c r="BN393" t="s">
        <v>106</v>
      </c>
      <c r="BQ393" t="e">
        <f ca="1">- No internet connection / computer</f>
        <v>#NAME?</v>
      </c>
      <c r="BR393">
        <v>0</v>
      </c>
      <c r="BS393">
        <v>0</v>
      </c>
      <c r="BT393">
        <v>1</v>
      </c>
      <c r="BU393">
        <v>0</v>
      </c>
      <c r="BV393">
        <v>0</v>
      </c>
      <c r="BW393">
        <v>0</v>
      </c>
      <c r="BX393" t="s">
        <v>107</v>
      </c>
      <c r="BY393" t="e">
        <f ca="1">- Very Useful, as good as a regular degree</f>
        <v>#NAME?</v>
      </c>
      <c r="BZ393">
        <v>0</v>
      </c>
      <c r="CA393">
        <v>0</v>
      </c>
      <c r="CB393">
        <v>1</v>
      </c>
      <c r="CC393">
        <v>0</v>
      </c>
      <c r="CD393">
        <v>0</v>
      </c>
      <c r="CE393" t="e">
        <f ca="1">- Facebook groups/pages</f>
        <v>#NAME?</v>
      </c>
      <c r="CF393">
        <v>0</v>
      </c>
      <c r="CG393">
        <v>0</v>
      </c>
      <c r="CH393">
        <v>0</v>
      </c>
      <c r="CI393">
        <v>0</v>
      </c>
      <c r="CJ393">
        <v>0</v>
      </c>
      <c r="CK393">
        <v>1</v>
      </c>
      <c r="CL393">
        <v>0</v>
      </c>
      <c r="CN393" t="s">
        <v>108</v>
      </c>
      <c r="CO393" t="s">
        <v>109</v>
      </c>
      <c r="CP393" t="s">
        <v>110</v>
      </c>
      <c r="CQ393">
        <v>3246999</v>
      </c>
      <c r="CR393" t="s">
        <v>1187</v>
      </c>
      <c r="CS393" t="s">
        <v>1188</v>
      </c>
      <c r="CT393">
        <v>392</v>
      </c>
    </row>
    <row r="394" spans="1:98">
      <c r="A394">
        <v>393</v>
      </c>
      <c r="B394" t="s">
        <v>131</v>
      </c>
      <c r="C394">
        <v>22</v>
      </c>
      <c r="D394" t="s">
        <v>98</v>
      </c>
      <c r="E394" t="s">
        <v>156</v>
      </c>
      <c r="F394" t="s">
        <v>100</v>
      </c>
      <c r="G394" t="s">
        <v>113</v>
      </c>
      <c r="J394" t="s">
        <v>228</v>
      </c>
      <c r="K394">
        <v>0</v>
      </c>
      <c r="L394">
        <v>0</v>
      </c>
      <c r="M394">
        <v>0</v>
      </c>
      <c r="N394">
        <v>1</v>
      </c>
      <c r="O394">
        <v>0</v>
      </c>
      <c r="P394">
        <v>0</v>
      </c>
      <c r="Q394">
        <v>1</v>
      </c>
      <c r="R394">
        <v>0</v>
      </c>
      <c r="X394" t="s">
        <v>159</v>
      </c>
      <c r="Y394">
        <v>1</v>
      </c>
      <c r="Z394">
        <v>0</v>
      </c>
      <c r="AA394">
        <v>0</v>
      </c>
      <c r="AB394">
        <v>1</v>
      </c>
      <c r="AC394">
        <v>0</v>
      </c>
      <c r="AD394">
        <v>0</v>
      </c>
      <c r="AE394">
        <v>0</v>
      </c>
      <c r="AG394" t="s">
        <v>124</v>
      </c>
      <c r="AH394" t="s">
        <v>125</v>
      </c>
      <c r="AI394">
        <v>1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R394" t="s">
        <v>127</v>
      </c>
      <c r="AS394" t="e">
        <f ca="1">- Cannot contact public servants _xludf.or Teachers - have to go in person but can _xludf.not go _xludf.for security reasons</f>
        <v>#NAME?</v>
      </c>
      <c r="AT394">
        <v>0</v>
      </c>
      <c r="AU394">
        <v>1</v>
      </c>
      <c r="AV394">
        <v>1</v>
      </c>
      <c r="AW394">
        <v>0</v>
      </c>
      <c r="AX394">
        <v>0</v>
      </c>
      <c r="AY394">
        <v>0</v>
      </c>
      <c r="BA394" t="s">
        <v>106</v>
      </c>
      <c r="BB394" t="e">
        <f ca="1">- Very Useful _xludf.and provides a job opportunity _xludf.right away.</f>
        <v>#NAME?</v>
      </c>
      <c r="BD394" t="e">
        <f ca="1">- Project Management / Accountancy - Nursing / medical care</f>
        <v>#NAME?</v>
      </c>
      <c r="BE394">
        <v>0</v>
      </c>
      <c r="BF394">
        <v>0</v>
      </c>
      <c r="BG394">
        <v>1</v>
      </c>
      <c r="BH394">
        <v>0</v>
      </c>
      <c r="BI394">
        <v>1</v>
      </c>
      <c r="BJ394">
        <v>0</v>
      </c>
      <c r="BK394">
        <v>0</v>
      </c>
      <c r="BL394">
        <v>0</v>
      </c>
      <c r="BN394" t="s">
        <v>106</v>
      </c>
      <c r="BQ394" t="e">
        <f ca="1">- No internet connection / computer - Cannot afford the courses</f>
        <v>#NAME?</v>
      </c>
      <c r="BR394">
        <v>0</v>
      </c>
      <c r="BS394">
        <v>0</v>
      </c>
      <c r="BT394">
        <v>1</v>
      </c>
      <c r="BU394">
        <v>0</v>
      </c>
      <c r="BV394">
        <v>1</v>
      </c>
      <c r="BW394">
        <v>0</v>
      </c>
      <c r="BX394" t="s">
        <v>107</v>
      </c>
      <c r="BY394" t="s">
        <v>205</v>
      </c>
      <c r="BZ394">
        <v>0</v>
      </c>
      <c r="CA394">
        <v>0</v>
      </c>
      <c r="CB394">
        <v>0</v>
      </c>
      <c r="CC394">
        <v>1</v>
      </c>
      <c r="CD394">
        <v>1</v>
      </c>
      <c r="CE394" t="e">
        <f ca="1">- Friends - Teachers</f>
        <v>#NAME?</v>
      </c>
      <c r="CF394">
        <v>1</v>
      </c>
      <c r="CG394">
        <v>0</v>
      </c>
      <c r="CH394">
        <v>1</v>
      </c>
      <c r="CI394">
        <v>0</v>
      </c>
      <c r="CJ394">
        <v>0</v>
      </c>
      <c r="CK394">
        <v>0</v>
      </c>
      <c r="CL394">
        <v>0</v>
      </c>
      <c r="CN394" t="s">
        <v>108</v>
      </c>
      <c r="CO394" t="s">
        <v>109</v>
      </c>
      <c r="CP394" t="s">
        <v>110</v>
      </c>
      <c r="CQ394">
        <v>3247000</v>
      </c>
      <c r="CR394" t="s">
        <v>1189</v>
      </c>
      <c r="CS394" t="s">
        <v>1190</v>
      </c>
      <c r="CT394">
        <v>393</v>
      </c>
    </row>
    <row r="395" spans="1:98">
      <c r="A395">
        <v>394</v>
      </c>
      <c r="B395" t="s">
        <v>131</v>
      </c>
      <c r="C395">
        <v>22</v>
      </c>
      <c r="D395" t="s">
        <v>148</v>
      </c>
      <c r="E395" t="s">
        <v>99</v>
      </c>
      <c r="F395" t="s">
        <v>149</v>
      </c>
      <c r="G395" t="s">
        <v>113</v>
      </c>
      <c r="J395" t="s">
        <v>263</v>
      </c>
      <c r="K395">
        <v>0</v>
      </c>
      <c r="L395">
        <v>0</v>
      </c>
      <c r="M395">
        <v>0</v>
      </c>
      <c r="N395">
        <v>0</v>
      </c>
      <c r="O395">
        <v>1</v>
      </c>
      <c r="P395">
        <v>1</v>
      </c>
      <c r="Q395">
        <v>0</v>
      </c>
      <c r="R395">
        <v>0</v>
      </c>
      <c r="X395" t="s">
        <v>574</v>
      </c>
      <c r="Y395">
        <v>0</v>
      </c>
      <c r="Z395">
        <v>0</v>
      </c>
      <c r="AA395">
        <v>0</v>
      </c>
      <c r="AB395">
        <v>0</v>
      </c>
      <c r="AC395">
        <v>1</v>
      </c>
      <c r="AD395">
        <v>0</v>
      </c>
      <c r="AE395">
        <v>1</v>
      </c>
      <c r="AF395" t="s">
        <v>1191</v>
      </c>
      <c r="AG395" t="s">
        <v>124</v>
      </c>
      <c r="AH395" t="s">
        <v>627</v>
      </c>
      <c r="AI395">
        <v>0</v>
      </c>
      <c r="AJ395">
        <v>1</v>
      </c>
      <c r="AK395">
        <v>0</v>
      </c>
      <c r="AL395">
        <v>1</v>
      </c>
      <c r="AM395">
        <v>0</v>
      </c>
      <c r="AN395">
        <v>0</v>
      </c>
      <c r="AO395">
        <v>0</v>
      </c>
      <c r="AP395">
        <v>0</v>
      </c>
      <c r="BA395" t="s">
        <v>106</v>
      </c>
      <c r="BB395" t="e">
        <f ca="1">- Useful but _xludf.not as good as a regular degree</f>
        <v>#NAME?</v>
      </c>
      <c r="BD395" t="e">
        <f ca="1">- Nursing / medical care   Other</f>
        <v>#NAME?</v>
      </c>
      <c r="BE395">
        <v>0</v>
      </c>
      <c r="BF395">
        <v>1</v>
      </c>
      <c r="BG395">
        <v>0</v>
      </c>
      <c r="BH395">
        <v>0</v>
      </c>
      <c r="BI395">
        <v>1</v>
      </c>
      <c r="BJ395">
        <v>0</v>
      </c>
      <c r="BK395">
        <v>0</v>
      </c>
      <c r="BL395">
        <v>0</v>
      </c>
      <c r="BM395" t="s">
        <v>1192</v>
      </c>
      <c r="BN395" t="s">
        <v>106</v>
      </c>
      <c r="BQ395" t="e">
        <f ca="1">- No internet connection / computer - Cannot afford the courses</f>
        <v>#NAME?</v>
      </c>
      <c r="BR395">
        <v>0</v>
      </c>
      <c r="BS395">
        <v>0</v>
      </c>
      <c r="BT395">
        <v>1</v>
      </c>
      <c r="BU395">
        <v>0</v>
      </c>
      <c r="BV395">
        <v>1</v>
      </c>
      <c r="BW395">
        <v>0</v>
      </c>
      <c r="BX395" t="s">
        <v>107</v>
      </c>
      <c r="BY395" t="s">
        <v>139</v>
      </c>
      <c r="BZ395">
        <v>1</v>
      </c>
      <c r="CA395">
        <v>0</v>
      </c>
      <c r="CB395">
        <v>0</v>
      </c>
      <c r="CC395">
        <v>0</v>
      </c>
      <c r="CD395">
        <v>1</v>
      </c>
      <c r="CE395" t="e">
        <f ca="1">- Facebook groups/pages  - Teachers</f>
        <v>#NAME?</v>
      </c>
      <c r="CF395">
        <v>0</v>
      </c>
      <c r="CG395">
        <v>0</v>
      </c>
      <c r="CH395">
        <v>1</v>
      </c>
      <c r="CI395">
        <v>0</v>
      </c>
      <c r="CJ395">
        <v>0</v>
      </c>
      <c r="CK395">
        <v>1</v>
      </c>
      <c r="CL395">
        <v>0</v>
      </c>
      <c r="CN395" t="s">
        <v>108</v>
      </c>
      <c r="CO395" t="s">
        <v>109</v>
      </c>
      <c r="CP395" t="s">
        <v>110</v>
      </c>
      <c r="CQ395">
        <v>3247005</v>
      </c>
      <c r="CR395" t="s">
        <v>1193</v>
      </c>
      <c r="CS395" t="s">
        <v>1194</v>
      </c>
      <c r="CT395">
        <v>394</v>
      </c>
    </row>
    <row r="396" spans="1:98">
      <c r="A396">
        <v>395</v>
      </c>
      <c r="B396" t="s">
        <v>131</v>
      </c>
      <c r="C396">
        <v>25</v>
      </c>
      <c r="D396" t="s">
        <v>148</v>
      </c>
      <c r="E396" t="s">
        <v>285</v>
      </c>
      <c r="F396" t="s">
        <v>364</v>
      </c>
      <c r="G396" t="s">
        <v>113</v>
      </c>
      <c r="J396" t="s">
        <v>137</v>
      </c>
      <c r="K396">
        <v>0</v>
      </c>
      <c r="L396">
        <v>0</v>
      </c>
      <c r="M396">
        <v>0</v>
      </c>
      <c r="N396">
        <v>1</v>
      </c>
      <c r="O396">
        <v>0</v>
      </c>
      <c r="P396">
        <v>1</v>
      </c>
      <c r="Q396">
        <v>0</v>
      </c>
      <c r="R396">
        <v>0</v>
      </c>
      <c r="X396" t="s">
        <v>574</v>
      </c>
      <c r="Y396">
        <v>0</v>
      </c>
      <c r="Z396">
        <v>0</v>
      </c>
      <c r="AA396">
        <v>0</v>
      </c>
      <c r="AB396">
        <v>0</v>
      </c>
      <c r="AC396">
        <v>1</v>
      </c>
      <c r="AD396">
        <v>0</v>
      </c>
      <c r="AE396">
        <v>1</v>
      </c>
      <c r="AF396" t="s">
        <v>375</v>
      </c>
      <c r="AG396" t="s">
        <v>124</v>
      </c>
      <c r="AH396" t="s">
        <v>1195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1</v>
      </c>
      <c r="AP396">
        <v>0</v>
      </c>
      <c r="BA396" t="s">
        <v>106</v>
      </c>
      <c r="BB396" t="e">
        <f ca="1">- Very Useful _xludf.and provides a job opportunity _xludf.right away.</f>
        <v>#NAME?</v>
      </c>
      <c r="BD396" t="e">
        <f ca="1">- Project Management / Accountancy - Nursing / medical care</f>
        <v>#NAME?</v>
      </c>
      <c r="BE396">
        <v>0</v>
      </c>
      <c r="BF396">
        <v>0</v>
      </c>
      <c r="BG396">
        <v>1</v>
      </c>
      <c r="BH396">
        <v>0</v>
      </c>
      <c r="BI396">
        <v>1</v>
      </c>
      <c r="BJ396">
        <v>0</v>
      </c>
      <c r="BK396">
        <v>0</v>
      </c>
      <c r="BL396">
        <v>0</v>
      </c>
      <c r="BN396" t="s">
        <v>106</v>
      </c>
      <c r="BQ396" t="e">
        <f ca="1">- No internet connection / computer - Donâ€™t know how to _xludf.find/enroll in a suitable program</f>
        <v>#NAME?</v>
      </c>
      <c r="BR396">
        <v>0</v>
      </c>
      <c r="BS396">
        <v>0</v>
      </c>
      <c r="BT396">
        <v>1</v>
      </c>
      <c r="BU396">
        <v>1</v>
      </c>
      <c r="BV396">
        <v>0</v>
      </c>
      <c r="BW396">
        <v>0</v>
      </c>
      <c r="BX396" t="s">
        <v>107</v>
      </c>
      <c r="BY396" t="e">
        <f ca="1">- Useful but _xludf.not as good as going to university  - Difficult to access</f>
        <v>#NAME?</v>
      </c>
      <c r="BZ396">
        <v>1</v>
      </c>
      <c r="CA396">
        <v>0</v>
      </c>
      <c r="CB396">
        <v>0</v>
      </c>
      <c r="CC396">
        <v>1</v>
      </c>
      <c r="CD396">
        <v>0</v>
      </c>
      <c r="CE396" t="e">
        <f ca="1">- Facebook groups/pages  - Friends - Teachers</f>
        <v>#NAME?</v>
      </c>
      <c r="CF396">
        <v>1</v>
      </c>
      <c r="CG396">
        <v>0</v>
      </c>
      <c r="CH396">
        <v>1</v>
      </c>
      <c r="CI396">
        <v>0</v>
      </c>
      <c r="CJ396">
        <v>0</v>
      </c>
      <c r="CK396">
        <v>1</v>
      </c>
      <c r="CL396">
        <v>0</v>
      </c>
      <c r="CN396" t="s">
        <v>108</v>
      </c>
      <c r="CO396" t="s">
        <v>109</v>
      </c>
      <c r="CP396" t="s">
        <v>110</v>
      </c>
      <c r="CQ396">
        <v>3247007</v>
      </c>
      <c r="CR396" t="s">
        <v>1196</v>
      </c>
      <c r="CS396" t="s">
        <v>1197</v>
      </c>
      <c r="CT396">
        <v>395</v>
      </c>
    </row>
    <row r="397" spans="1:98">
      <c r="A397">
        <v>396</v>
      </c>
      <c r="B397" t="s">
        <v>131</v>
      </c>
      <c r="C397">
        <v>18</v>
      </c>
      <c r="D397" t="s">
        <v>148</v>
      </c>
      <c r="E397" t="s">
        <v>99</v>
      </c>
      <c r="F397" t="s">
        <v>100</v>
      </c>
      <c r="G397" t="s">
        <v>175</v>
      </c>
      <c r="J397" t="s">
        <v>176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1</v>
      </c>
      <c r="R397">
        <v>1</v>
      </c>
      <c r="X397" t="s">
        <v>151</v>
      </c>
      <c r="Y397">
        <v>0</v>
      </c>
      <c r="Z397">
        <v>0</v>
      </c>
      <c r="AA397">
        <v>0</v>
      </c>
      <c r="AB397">
        <v>1</v>
      </c>
      <c r="AC397">
        <v>1</v>
      </c>
      <c r="AD397">
        <v>0</v>
      </c>
      <c r="AE397">
        <v>0</v>
      </c>
      <c r="AG397" t="s">
        <v>116</v>
      </c>
      <c r="AH397" t="s">
        <v>105</v>
      </c>
      <c r="AI397">
        <v>0</v>
      </c>
      <c r="AJ397">
        <v>1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BA397" t="s">
        <v>106</v>
      </c>
      <c r="BB397" t="e">
        <f ca="1">- Very Useful _xludf.and provides a job opportunity _xludf.right away.</f>
        <v>#NAME?</v>
      </c>
      <c r="BD397" t="e">
        <f ca="1">- Tourism / Restaurant _xludf.and hotel Management - Nursing / medical care</f>
        <v>#NAME?</v>
      </c>
      <c r="BE397">
        <v>0</v>
      </c>
      <c r="BF397">
        <v>0</v>
      </c>
      <c r="BG397">
        <v>0</v>
      </c>
      <c r="BH397">
        <v>1</v>
      </c>
      <c r="BI397">
        <v>1</v>
      </c>
      <c r="BJ397">
        <v>0</v>
      </c>
      <c r="BK397">
        <v>0</v>
      </c>
      <c r="BL397">
        <v>0</v>
      </c>
      <c r="BN397" t="s">
        <v>106</v>
      </c>
      <c r="BQ397" t="e">
        <f ca="1">- Do _xludf.not _xludf.count towards a recognized qualification - Donâ€™t know how to _xludf.find/enroll in a suitable program</f>
        <v>#NAME?</v>
      </c>
      <c r="BR397">
        <v>0</v>
      </c>
      <c r="BS397">
        <v>1</v>
      </c>
      <c r="BT397">
        <v>0</v>
      </c>
      <c r="BU397">
        <v>1</v>
      </c>
      <c r="BV397">
        <v>0</v>
      </c>
      <c r="BW397">
        <v>0</v>
      </c>
      <c r="BX397" t="s">
        <v>107</v>
      </c>
      <c r="BY397" t="s">
        <v>139</v>
      </c>
      <c r="BZ397">
        <v>1</v>
      </c>
      <c r="CA397">
        <v>0</v>
      </c>
      <c r="CB397">
        <v>0</v>
      </c>
      <c r="CC397">
        <v>0</v>
      </c>
      <c r="CD397">
        <v>1</v>
      </c>
      <c r="CE397" t="e">
        <f ca="1">- Facebook groups/pages  - Friends</f>
        <v>#NAME?</v>
      </c>
      <c r="CF397">
        <v>1</v>
      </c>
      <c r="CG397">
        <v>0</v>
      </c>
      <c r="CH397">
        <v>0</v>
      </c>
      <c r="CI397">
        <v>0</v>
      </c>
      <c r="CJ397">
        <v>0</v>
      </c>
      <c r="CK397">
        <v>1</v>
      </c>
      <c r="CL397">
        <v>0</v>
      </c>
      <c r="CN397" t="s">
        <v>108</v>
      </c>
      <c r="CO397" t="s">
        <v>109</v>
      </c>
      <c r="CP397" t="s">
        <v>110</v>
      </c>
      <c r="CQ397">
        <v>3247010</v>
      </c>
      <c r="CR397" t="s">
        <v>1198</v>
      </c>
      <c r="CS397" t="s">
        <v>1199</v>
      </c>
      <c r="CT397">
        <v>396</v>
      </c>
    </row>
    <row r="398" spans="1:98">
      <c r="A398">
        <v>397</v>
      </c>
      <c r="B398" t="s">
        <v>131</v>
      </c>
      <c r="C398">
        <v>18</v>
      </c>
      <c r="D398" t="s">
        <v>98</v>
      </c>
      <c r="E398" t="s">
        <v>211</v>
      </c>
      <c r="F398" t="s">
        <v>100</v>
      </c>
      <c r="G398" t="s">
        <v>175</v>
      </c>
      <c r="J398" t="s">
        <v>176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1</v>
      </c>
      <c r="R398">
        <v>1</v>
      </c>
      <c r="X398" t="s">
        <v>151</v>
      </c>
      <c r="Y398">
        <v>0</v>
      </c>
      <c r="Z398">
        <v>0</v>
      </c>
      <c r="AA398">
        <v>0</v>
      </c>
      <c r="AB398">
        <v>1</v>
      </c>
      <c r="AC398">
        <v>1</v>
      </c>
      <c r="AD398">
        <v>0</v>
      </c>
      <c r="AE398">
        <v>0</v>
      </c>
      <c r="AG398" t="s">
        <v>124</v>
      </c>
      <c r="AH398" t="s">
        <v>152</v>
      </c>
      <c r="AI398">
        <v>0</v>
      </c>
      <c r="AJ398">
        <v>0</v>
      </c>
      <c r="AK398">
        <v>0</v>
      </c>
      <c r="AL398">
        <v>1</v>
      </c>
      <c r="AM398">
        <v>0</v>
      </c>
      <c r="AN398">
        <v>0</v>
      </c>
      <c r="AO398">
        <v>0</v>
      </c>
      <c r="AP398">
        <v>0</v>
      </c>
      <c r="BA398" t="s">
        <v>106</v>
      </c>
      <c r="BB398" t="e">
        <f ca="1">- _xludf.not Useful</f>
        <v>#NAME?</v>
      </c>
      <c r="BD398" t="e">
        <f ca="1">- I am _xludf.not interested in vocational education</f>
        <v>#NAME?</v>
      </c>
      <c r="BE398">
        <v>1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N398" t="s">
        <v>106</v>
      </c>
      <c r="BQ398" t="e">
        <f ca="1">- No internet connection / computer - Cannot afford the courses</f>
        <v>#NAME?</v>
      </c>
      <c r="BR398">
        <v>0</v>
      </c>
      <c r="BS398">
        <v>0</v>
      </c>
      <c r="BT398">
        <v>1</v>
      </c>
      <c r="BU398">
        <v>0</v>
      </c>
      <c r="BV398">
        <v>1</v>
      </c>
      <c r="BW398">
        <v>0</v>
      </c>
      <c r="BX398" t="s">
        <v>107</v>
      </c>
      <c r="BY398" t="e">
        <f ca="1">- Useful but _xludf.not as good as going to university  - Difficult to access</f>
        <v>#NAME?</v>
      </c>
      <c r="BZ398">
        <v>1</v>
      </c>
      <c r="CA398">
        <v>0</v>
      </c>
      <c r="CB398">
        <v>0</v>
      </c>
      <c r="CC398">
        <v>1</v>
      </c>
      <c r="CD398">
        <v>0</v>
      </c>
      <c r="CE398" t="e">
        <f ca="1">- Al-Fanar Media - Facebook groups/pages  - Friends</f>
        <v>#NAME?</v>
      </c>
      <c r="CF398">
        <v>1</v>
      </c>
      <c r="CG398">
        <v>0</v>
      </c>
      <c r="CH398">
        <v>0</v>
      </c>
      <c r="CI398">
        <v>1</v>
      </c>
      <c r="CJ398">
        <v>0</v>
      </c>
      <c r="CK398">
        <v>1</v>
      </c>
      <c r="CL398">
        <v>0</v>
      </c>
      <c r="CN398" t="s">
        <v>108</v>
      </c>
      <c r="CO398" t="s">
        <v>109</v>
      </c>
      <c r="CP398" t="s">
        <v>110</v>
      </c>
      <c r="CQ398">
        <v>3247012</v>
      </c>
      <c r="CR398" t="s">
        <v>1200</v>
      </c>
      <c r="CS398" t="s">
        <v>1201</v>
      </c>
      <c r="CT398">
        <v>397</v>
      </c>
    </row>
    <row r="399" spans="1:98">
      <c r="A399">
        <v>398</v>
      </c>
      <c r="B399" t="s">
        <v>131</v>
      </c>
      <c r="C399">
        <v>17</v>
      </c>
      <c r="D399" t="s">
        <v>98</v>
      </c>
      <c r="E399" t="s">
        <v>227</v>
      </c>
      <c r="F399" t="s">
        <v>100</v>
      </c>
      <c r="G399" t="s">
        <v>175</v>
      </c>
      <c r="J399" t="s">
        <v>176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1</v>
      </c>
      <c r="R399">
        <v>1</v>
      </c>
      <c r="X399" t="s">
        <v>123</v>
      </c>
      <c r="Y399">
        <v>0</v>
      </c>
      <c r="Z399">
        <v>1</v>
      </c>
      <c r="AA399">
        <v>0</v>
      </c>
      <c r="AB399">
        <v>1</v>
      </c>
      <c r="AC399">
        <v>0</v>
      </c>
      <c r="AD399">
        <v>0</v>
      </c>
      <c r="AE399">
        <v>0</v>
      </c>
      <c r="AG399" t="s">
        <v>124</v>
      </c>
      <c r="AH399" t="s">
        <v>125</v>
      </c>
      <c r="AI399">
        <v>1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R399" t="s">
        <v>106</v>
      </c>
      <c r="AS399" t="e">
        <f ca="1">- Retrieving papers is expensive _xludf.now _xludf.and I Do _xludf.not have the money - have to go in person but can _xludf.not go _xludf.for security reasons</f>
        <v>#NAME?</v>
      </c>
      <c r="AT399">
        <v>0</v>
      </c>
      <c r="AU399">
        <v>1</v>
      </c>
      <c r="AV399">
        <v>0</v>
      </c>
      <c r="AW399">
        <v>0</v>
      </c>
      <c r="AX399">
        <v>1</v>
      </c>
      <c r="AY399">
        <v>0</v>
      </c>
      <c r="BA399" t="s">
        <v>127</v>
      </c>
      <c r="BB399" t="e">
        <f ca="1">- Useful but _xludf.not as good as a regular degree</f>
        <v>#NAME?</v>
      </c>
      <c r="BD399" t="e">
        <f ca="1">- Construction (builder, carpenter, electrician, blacksmith) Agriculture</f>
        <v>#NAME?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1</v>
      </c>
      <c r="BK399">
        <v>0</v>
      </c>
      <c r="BL399">
        <v>1</v>
      </c>
      <c r="BN399" t="s">
        <v>106</v>
      </c>
      <c r="BQ399" t="e">
        <f ca="1">- _xludf.not available in _xludf.Arabic - Donâ€™t know how to _xludf.find/enroll in a suitable program</f>
        <v>#NAME?</v>
      </c>
      <c r="BR399">
        <v>0</v>
      </c>
      <c r="BS399">
        <v>0</v>
      </c>
      <c r="BT399">
        <v>0</v>
      </c>
      <c r="BU399">
        <v>1</v>
      </c>
      <c r="BV399">
        <v>0</v>
      </c>
      <c r="BW399">
        <v>1</v>
      </c>
      <c r="BX399" t="s">
        <v>107</v>
      </c>
      <c r="BY399" t="s">
        <v>139</v>
      </c>
      <c r="BZ399">
        <v>1</v>
      </c>
      <c r="CA399">
        <v>0</v>
      </c>
      <c r="CB399">
        <v>0</v>
      </c>
      <c r="CC399">
        <v>0</v>
      </c>
      <c r="CD399">
        <v>1</v>
      </c>
      <c r="CE399" t="e">
        <f ca="1">- Facebook groups/pages  - Friends</f>
        <v>#NAME?</v>
      </c>
      <c r="CF399">
        <v>1</v>
      </c>
      <c r="CG399">
        <v>0</v>
      </c>
      <c r="CH399">
        <v>0</v>
      </c>
      <c r="CI399">
        <v>0</v>
      </c>
      <c r="CJ399">
        <v>0</v>
      </c>
      <c r="CK399">
        <v>1</v>
      </c>
      <c r="CL399">
        <v>0</v>
      </c>
      <c r="CN399" t="s">
        <v>108</v>
      </c>
      <c r="CO399" t="s">
        <v>109</v>
      </c>
      <c r="CP399" t="s">
        <v>110</v>
      </c>
      <c r="CQ399">
        <v>3258407</v>
      </c>
      <c r="CR399" t="s">
        <v>1202</v>
      </c>
      <c r="CS399" t="s">
        <v>1203</v>
      </c>
      <c r="CT399">
        <v>398</v>
      </c>
    </row>
    <row r="400" spans="1:98">
      <c r="A400">
        <v>399</v>
      </c>
      <c r="B400" t="s">
        <v>131</v>
      </c>
      <c r="C400">
        <v>20</v>
      </c>
      <c r="D400" t="s">
        <v>98</v>
      </c>
      <c r="E400" t="s">
        <v>227</v>
      </c>
      <c r="F400" t="s">
        <v>100</v>
      </c>
      <c r="G400" t="s">
        <v>175</v>
      </c>
      <c r="J400" t="s">
        <v>180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1</v>
      </c>
      <c r="X400" t="s">
        <v>151</v>
      </c>
      <c r="Y400">
        <v>0</v>
      </c>
      <c r="Z400">
        <v>0</v>
      </c>
      <c r="AA400">
        <v>0</v>
      </c>
      <c r="AB400">
        <v>1</v>
      </c>
      <c r="AC400">
        <v>1</v>
      </c>
      <c r="AD400">
        <v>0</v>
      </c>
      <c r="AE400">
        <v>0</v>
      </c>
      <c r="AG400" t="s">
        <v>124</v>
      </c>
      <c r="AH400" t="s">
        <v>627</v>
      </c>
      <c r="AI400">
        <v>0</v>
      </c>
      <c r="AJ400">
        <v>1</v>
      </c>
      <c r="AK400">
        <v>0</v>
      </c>
      <c r="AL400">
        <v>1</v>
      </c>
      <c r="AM400">
        <v>0</v>
      </c>
      <c r="AN400">
        <v>0</v>
      </c>
      <c r="AO400">
        <v>0</v>
      </c>
      <c r="AP400">
        <v>0</v>
      </c>
      <c r="BA400" t="s">
        <v>127</v>
      </c>
      <c r="BB400" t="e">
        <f ca="1">- Useful but _xludf.not as good as a regular degree</f>
        <v>#NAME?</v>
      </c>
      <c r="BD400" t="e">
        <f ca="1">- Construction (builder, carpenter, electrician, blacksmith)</f>
        <v>#NAME?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1</v>
      </c>
      <c r="BK400">
        <v>0</v>
      </c>
      <c r="BL400">
        <v>0</v>
      </c>
      <c r="BN400" t="s">
        <v>106</v>
      </c>
      <c r="BQ400" t="e">
        <f ca="1">- No internet connection / computer - Donâ€™t know how to _xludf.find/enroll in a suitable program</f>
        <v>#NAME?</v>
      </c>
      <c r="BR400">
        <v>0</v>
      </c>
      <c r="BS400">
        <v>0</v>
      </c>
      <c r="BT400">
        <v>1</v>
      </c>
      <c r="BU400">
        <v>1</v>
      </c>
      <c r="BV400">
        <v>0</v>
      </c>
      <c r="BW400">
        <v>0</v>
      </c>
      <c r="BX400" t="s">
        <v>107</v>
      </c>
      <c r="BY400" t="e">
        <f ca="1">- Useful but _xludf.not as good as going to university  - Difficult to access</f>
        <v>#NAME?</v>
      </c>
      <c r="BZ400">
        <v>1</v>
      </c>
      <c r="CA400">
        <v>0</v>
      </c>
      <c r="CB400">
        <v>0</v>
      </c>
      <c r="CC400">
        <v>1</v>
      </c>
      <c r="CD400">
        <v>0</v>
      </c>
      <c r="CE400" t="e">
        <f ca="1">- Friends - Teachers</f>
        <v>#NAME?</v>
      </c>
      <c r="CF400">
        <v>1</v>
      </c>
      <c r="CG400">
        <v>0</v>
      </c>
      <c r="CH400">
        <v>1</v>
      </c>
      <c r="CI400">
        <v>0</v>
      </c>
      <c r="CJ400">
        <v>0</v>
      </c>
      <c r="CK400">
        <v>0</v>
      </c>
      <c r="CL400">
        <v>0</v>
      </c>
      <c r="CN400" t="s">
        <v>108</v>
      </c>
      <c r="CO400" t="s">
        <v>109</v>
      </c>
      <c r="CP400" t="s">
        <v>110</v>
      </c>
      <c r="CQ400">
        <v>3258397</v>
      </c>
      <c r="CR400" t="s">
        <v>1204</v>
      </c>
      <c r="CS400" t="s">
        <v>1205</v>
      </c>
      <c r="CT400">
        <v>399</v>
      </c>
    </row>
    <row r="401" spans="1:98">
      <c r="A401">
        <v>400</v>
      </c>
      <c r="B401" t="s">
        <v>131</v>
      </c>
      <c r="C401">
        <v>19</v>
      </c>
      <c r="D401" t="s">
        <v>148</v>
      </c>
      <c r="E401" t="s">
        <v>285</v>
      </c>
      <c r="F401" t="s">
        <v>344</v>
      </c>
      <c r="G401" t="s">
        <v>175</v>
      </c>
      <c r="J401" t="s">
        <v>286</v>
      </c>
      <c r="K401">
        <v>0</v>
      </c>
      <c r="L401">
        <v>0</v>
      </c>
      <c r="M401">
        <v>0</v>
      </c>
      <c r="N401">
        <v>0</v>
      </c>
      <c r="O401">
        <v>1</v>
      </c>
      <c r="P401">
        <v>0</v>
      </c>
      <c r="Q401">
        <v>0</v>
      </c>
      <c r="R401">
        <v>0</v>
      </c>
      <c r="X401" t="s">
        <v>168</v>
      </c>
      <c r="Y401">
        <v>0</v>
      </c>
      <c r="Z401">
        <v>0</v>
      </c>
      <c r="AA401">
        <v>0</v>
      </c>
      <c r="AB401">
        <v>1</v>
      </c>
      <c r="AC401">
        <v>0</v>
      </c>
      <c r="AD401">
        <v>0</v>
      </c>
      <c r="AE401">
        <v>1</v>
      </c>
      <c r="AF401" t="s">
        <v>1206</v>
      </c>
      <c r="AG401" t="s">
        <v>124</v>
      </c>
      <c r="AH401" t="s">
        <v>117</v>
      </c>
      <c r="AI401">
        <v>0</v>
      </c>
      <c r="AJ401">
        <v>1</v>
      </c>
      <c r="AK401">
        <v>0</v>
      </c>
      <c r="AL401">
        <v>0</v>
      </c>
      <c r="AM401">
        <v>1</v>
      </c>
      <c r="AN401">
        <v>0</v>
      </c>
      <c r="AO401">
        <v>0</v>
      </c>
      <c r="AP401">
        <v>0</v>
      </c>
      <c r="BA401" t="s">
        <v>127</v>
      </c>
      <c r="BB401" t="e">
        <f ca="1">- Useful but _xludf.not as good as a regular degree</f>
        <v>#NAME?</v>
      </c>
      <c r="BD401" t="e">
        <f ca="1">- I am _xludf.not interested in vocational education</f>
        <v>#NAME?</v>
      </c>
      <c r="BE401">
        <v>1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N401" t="s">
        <v>106</v>
      </c>
      <c r="BQ401" t="e">
        <f ca="1">- No internet connection / computer</f>
        <v>#NAME?</v>
      </c>
      <c r="BR401">
        <v>0</v>
      </c>
      <c r="BS401">
        <v>0</v>
      </c>
      <c r="BT401">
        <v>1</v>
      </c>
      <c r="BU401">
        <v>0</v>
      </c>
      <c r="BV401">
        <v>0</v>
      </c>
      <c r="BW401">
        <v>0</v>
      </c>
      <c r="BX401" t="s">
        <v>107</v>
      </c>
      <c r="BY401" t="e">
        <f ca="1">- _xludf.not worth the _xludf.time _xludf.or money spent on it</f>
        <v>#NAME?</v>
      </c>
      <c r="BZ401">
        <v>0</v>
      </c>
      <c r="CA401">
        <v>1</v>
      </c>
      <c r="CB401">
        <v>0</v>
      </c>
      <c r="CC401">
        <v>0</v>
      </c>
      <c r="CD401">
        <v>0</v>
      </c>
      <c r="CE401" t="e">
        <f ca="1">- Friends - Teachers</f>
        <v>#NAME?</v>
      </c>
      <c r="CF401">
        <v>1</v>
      </c>
      <c r="CG401">
        <v>0</v>
      </c>
      <c r="CH401">
        <v>1</v>
      </c>
      <c r="CI401">
        <v>0</v>
      </c>
      <c r="CJ401">
        <v>0</v>
      </c>
      <c r="CK401">
        <v>0</v>
      </c>
      <c r="CL401">
        <v>0</v>
      </c>
      <c r="CN401" t="s">
        <v>108</v>
      </c>
      <c r="CO401" t="s">
        <v>109</v>
      </c>
      <c r="CP401" t="s">
        <v>110</v>
      </c>
      <c r="CQ401">
        <v>3258389</v>
      </c>
      <c r="CR401" t="s">
        <v>1207</v>
      </c>
      <c r="CS401" t="s">
        <v>1208</v>
      </c>
      <c r="CT401">
        <v>400</v>
      </c>
    </row>
    <row r="402" spans="1:98">
      <c r="A402">
        <v>401</v>
      </c>
      <c r="B402" t="s">
        <v>131</v>
      </c>
      <c r="C402">
        <v>20</v>
      </c>
      <c r="D402" t="s">
        <v>98</v>
      </c>
      <c r="E402" t="s">
        <v>99</v>
      </c>
      <c r="F402" t="s">
        <v>100</v>
      </c>
      <c r="G402" t="s">
        <v>101</v>
      </c>
      <c r="H402" t="s">
        <v>102</v>
      </c>
      <c r="U402" t="s">
        <v>180</v>
      </c>
      <c r="AG402" t="s">
        <v>104</v>
      </c>
      <c r="AH402" t="s">
        <v>117</v>
      </c>
      <c r="AI402">
        <v>0</v>
      </c>
      <c r="AJ402">
        <v>1</v>
      </c>
      <c r="AK402">
        <v>0</v>
      </c>
      <c r="AL402">
        <v>0</v>
      </c>
      <c r="AM402">
        <v>1</v>
      </c>
      <c r="AN402">
        <v>0</v>
      </c>
      <c r="AO402">
        <v>0</v>
      </c>
      <c r="AP402">
        <v>0</v>
      </c>
      <c r="BA402" t="s">
        <v>106</v>
      </c>
      <c r="BB402" t="e">
        <f ca="1">- Useful but _xludf.not as good as a regular degree</f>
        <v>#NAME?</v>
      </c>
      <c r="BD402" t="e">
        <f ca="1">- Tourism / Restaurant _xludf.and hotel Management - Nursing / medical care</f>
        <v>#NAME?</v>
      </c>
      <c r="BE402">
        <v>0</v>
      </c>
      <c r="BF402">
        <v>0</v>
      </c>
      <c r="BG402">
        <v>0</v>
      </c>
      <c r="BH402">
        <v>1</v>
      </c>
      <c r="BI402">
        <v>1</v>
      </c>
      <c r="BJ402">
        <v>0</v>
      </c>
      <c r="BK402">
        <v>0</v>
      </c>
      <c r="BL402">
        <v>0</v>
      </c>
      <c r="BN402" t="s">
        <v>106</v>
      </c>
      <c r="BQ402" t="e">
        <f ca="1">- Do _xludf.not _xludf.count towards a recognized qualification</f>
        <v>#NAME?</v>
      </c>
      <c r="BR402">
        <v>0</v>
      </c>
      <c r="BS402">
        <v>1</v>
      </c>
      <c r="BT402">
        <v>0</v>
      </c>
      <c r="BU402">
        <v>0</v>
      </c>
      <c r="BV402">
        <v>0</v>
      </c>
      <c r="BW402">
        <v>0</v>
      </c>
      <c r="BX402" t="s">
        <v>310</v>
      </c>
      <c r="BY402" t="s">
        <v>139</v>
      </c>
      <c r="BZ402">
        <v>1</v>
      </c>
      <c r="CA402">
        <v>0</v>
      </c>
      <c r="CB402">
        <v>0</v>
      </c>
      <c r="CC402">
        <v>0</v>
      </c>
      <c r="CD402">
        <v>1</v>
      </c>
      <c r="CE402" t="e">
        <f ca="1">- Facebook groups/pages  - Friends</f>
        <v>#NAME?</v>
      </c>
      <c r="CF402">
        <v>1</v>
      </c>
      <c r="CG402">
        <v>0</v>
      </c>
      <c r="CH402">
        <v>0</v>
      </c>
      <c r="CI402">
        <v>0</v>
      </c>
      <c r="CJ402">
        <v>0</v>
      </c>
      <c r="CK402">
        <v>1</v>
      </c>
      <c r="CL402">
        <v>0</v>
      </c>
      <c r="CN402" t="s">
        <v>108</v>
      </c>
      <c r="CO402" t="s">
        <v>109</v>
      </c>
      <c r="CP402" t="s">
        <v>110</v>
      </c>
      <c r="CQ402">
        <v>3258392</v>
      </c>
      <c r="CR402" t="s">
        <v>1209</v>
      </c>
      <c r="CS402" t="s">
        <v>1210</v>
      </c>
      <c r="CT402">
        <v>401</v>
      </c>
    </row>
    <row r="403" spans="1:98">
      <c r="A403">
        <v>402</v>
      </c>
      <c r="B403" t="s">
        <v>131</v>
      </c>
      <c r="C403">
        <v>18</v>
      </c>
      <c r="D403" t="s">
        <v>98</v>
      </c>
      <c r="E403" t="s">
        <v>99</v>
      </c>
      <c r="F403" t="s">
        <v>136</v>
      </c>
      <c r="G403" t="s">
        <v>175</v>
      </c>
      <c r="J403" t="s">
        <v>176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1</v>
      </c>
      <c r="R403">
        <v>1</v>
      </c>
      <c r="X403" t="s">
        <v>151</v>
      </c>
      <c r="Y403">
        <v>0</v>
      </c>
      <c r="Z403">
        <v>0</v>
      </c>
      <c r="AA403">
        <v>0</v>
      </c>
      <c r="AB403">
        <v>1</v>
      </c>
      <c r="AC403">
        <v>1</v>
      </c>
      <c r="AD403">
        <v>0</v>
      </c>
      <c r="AE403">
        <v>0</v>
      </c>
      <c r="AG403" t="s">
        <v>124</v>
      </c>
      <c r="AH403" t="s">
        <v>105</v>
      </c>
      <c r="AI403">
        <v>0</v>
      </c>
      <c r="AJ403">
        <v>1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BA403" t="s">
        <v>127</v>
      </c>
      <c r="BB403" t="e">
        <f ca="1">- Useful but _xludf.not as good as a regular degree</f>
        <v>#NAME?</v>
      </c>
      <c r="BD403" t="e">
        <f ca="1">- I am _xludf.not interested in vocational education</f>
        <v>#NAME?</v>
      </c>
      <c r="BE403">
        <v>1</v>
      </c>
      <c r="BF403">
        <v>0</v>
      </c>
      <c r="BG403">
        <v>0</v>
      </c>
      <c r="BH403">
        <v>0</v>
      </c>
      <c r="BI403">
        <v>0</v>
      </c>
      <c r="BJ403">
        <v>0</v>
      </c>
      <c r="BK403">
        <v>0</v>
      </c>
      <c r="BL403">
        <v>0</v>
      </c>
      <c r="BN403" t="s">
        <v>106</v>
      </c>
      <c r="BQ403" t="e">
        <f ca="1">- Cannot afford the courses - Donâ€™t know how to _xludf.find/enroll in a suitable program</f>
        <v>#NAME?</v>
      </c>
      <c r="BR403">
        <v>0</v>
      </c>
      <c r="BS403">
        <v>0</v>
      </c>
      <c r="BT403">
        <v>0</v>
      </c>
      <c r="BU403">
        <v>1</v>
      </c>
      <c r="BV403">
        <v>1</v>
      </c>
      <c r="BW403">
        <v>0</v>
      </c>
      <c r="BX403" t="s">
        <v>107</v>
      </c>
      <c r="BY403" t="e">
        <f ca="1">- Useful but _xludf.not as good as going to university  - Difficult to access</f>
        <v>#NAME?</v>
      </c>
      <c r="BZ403">
        <v>1</v>
      </c>
      <c r="CA403">
        <v>0</v>
      </c>
      <c r="CB403">
        <v>0</v>
      </c>
      <c r="CC403">
        <v>1</v>
      </c>
      <c r="CD403">
        <v>0</v>
      </c>
      <c r="CE403" t="e">
        <f ca="1">- Facebook groups/pages  - Friends</f>
        <v>#NAME?</v>
      </c>
      <c r="CF403">
        <v>1</v>
      </c>
      <c r="CG403">
        <v>0</v>
      </c>
      <c r="CH403">
        <v>0</v>
      </c>
      <c r="CI403">
        <v>0</v>
      </c>
      <c r="CJ403">
        <v>0</v>
      </c>
      <c r="CK403">
        <v>1</v>
      </c>
      <c r="CL403">
        <v>0</v>
      </c>
      <c r="CN403" t="s">
        <v>108</v>
      </c>
      <c r="CO403" t="s">
        <v>109</v>
      </c>
      <c r="CP403" t="s">
        <v>110</v>
      </c>
      <c r="CQ403">
        <v>3258410</v>
      </c>
      <c r="CR403" t="s">
        <v>1211</v>
      </c>
      <c r="CS403" t="s">
        <v>1212</v>
      </c>
      <c r="CT403">
        <v>402</v>
      </c>
    </row>
    <row r="404" spans="1:98">
      <c r="A404">
        <v>403</v>
      </c>
      <c r="B404" t="s">
        <v>131</v>
      </c>
      <c r="C404">
        <v>23</v>
      </c>
      <c r="D404" t="s">
        <v>98</v>
      </c>
      <c r="E404" t="s">
        <v>156</v>
      </c>
      <c r="F404" t="s">
        <v>644</v>
      </c>
      <c r="G404" t="s">
        <v>101</v>
      </c>
      <c r="H404" t="s">
        <v>102</v>
      </c>
      <c r="U404" t="s">
        <v>162</v>
      </c>
      <c r="AG404" t="s">
        <v>104</v>
      </c>
      <c r="AH404" t="s">
        <v>105</v>
      </c>
      <c r="AI404">
        <v>0</v>
      </c>
      <c r="AJ404">
        <v>1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BA404" t="s">
        <v>106</v>
      </c>
      <c r="BB404" t="e">
        <f ca="1">- Useful but _xludf.not as good as a regular degree</f>
        <v>#NAME?</v>
      </c>
      <c r="BD404" t="e">
        <f ca="1">- Project Management / Accountancy   Other</f>
        <v>#NAME?</v>
      </c>
      <c r="BE404">
        <v>0</v>
      </c>
      <c r="BF404">
        <v>1</v>
      </c>
      <c r="BG404">
        <v>1</v>
      </c>
      <c r="BH404">
        <v>0</v>
      </c>
      <c r="BI404">
        <v>0</v>
      </c>
      <c r="BJ404">
        <v>0</v>
      </c>
      <c r="BK404">
        <v>0</v>
      </c>
      <c r="BL404">
        <v>0</v>
      </c>
      <c r="BM404" t="s">
        <v>204</v>
      </c>
      <c r="BN404" t="s">
        <v>106</v>
      </c>
      <c r="BQ404" t="e">
        <f ca="1">- Cannot afford the courses - Donâ€™t know how to _xludf.find/enroll in a suitable program</f>
        <v>#NAME?</v>
      </c>
      <c r="BR404">
        <v>0</v>
      </c>
      <c r="BS404">
        <v>0</v>
      </c>
      <c r="BT404">
        <v>0</v>
      </c>
      <c r="BU404">
        <v>1</v>
      </c>
      <c r="BV404">
        <v>1</v>
      </c>
      <c r="BW404">
        <v>0</v>
      </c>
      <c r="BX404" t="s">
        <v>107</v>
      </c>
      <c r="BY404" t="s">
        <v>205</v>
      </c>
      <c r="BZ404">
        <v>0</v>
      </c>
      <c r="CA404">
        <v>0</v>
      </c>
      <c r="CB404">
        <v>0</v>
      </c>
      <c r="CC404">
        <v>1</v>
      </c>
      <c r="CD404">
        <v>1</v>
      </c>
      <c r="CE404" t="e">
        <f ca="1">- Facebook groups/pages  - Friends</f>
        <v>#NAME?</v>
      </c>
      <c r="CF404">
        <v>1</v>
      </c>
      <c r="CG404">
        <v>0</v>
      </c>
      <c r="CH404">
        <v>0</v>
      </c>
      <c r="CI404">
        <v>0</v>
      </c>
      <c r="CJ404">
        <v>0</v>
      </c>
      <c r="CK404">
        <v>1</v>
      </c>
      <c r="CL404">
        <v>0</v>
      </c>
      <c r="CN404" t="s">
        <v>108</v>
      </c>
      <c r="CO404" t="s">
        <v>109</v>
      </c>
      <c r="CP404" t="s">
        <v>110</v>
      </c>
      <c r="CQ404">
        <v>3258412</v>
      </c>
      <c r="CR404" t="s">
        <v>1213</v>
      </c>
      <c r="CS404" t="s">
        <v>1214</v>
      </c>
      <c r="CT404">
        <v>403</v>
      </c>
    </row>
    <row r="405" spans="1:98">
      <c r="A405">
        <v>404</v>
      </c>
      <c r="B405" t="s">
        <v>131</v>
      </c>
      <c r="C405">
        <v>21</v>
      </c>
      <c r="D405" t="s">
        <v>98</v>
      </c>
      <c r="E405" t="s">
        <v>99</v>
      </c>
      <c r="F405" t="s">
        <v>100</v>
      </c>
      <c r="G405" t="s">
        <v>175</v>
      </c>
      <c r="J405" t="s">
        <v>176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1</v>
      </c>
      <c r="R405">
        <v>1</v>
      </c>
      <c r="X405" t="s">
        <v>151</v>
      </c>
      <c r="Y405">
        <v>0</v>
      </c>
      <c r="Z405">
        <v>0</v>
      </c>
      <c r="AA405">
        <v>0</v>
      </c>
      <c r="AB405">
        <v>1</v>
      </c>
      <c r="AC405">
        <v>1</v>
      </c>
      <c r="AD405">
        <v>0</v>
      </c>
      <c r="AE405">
        <v>0</v>
      </c>
      <c r="AG405" t="s">
        <v>124</v>
      </c>
      <c r="AH405" t="s">
        <v>117</v>
      </c>
      <c r="AI405">
        <v>0</v>
      </c>
      <c r="AJ405">
        <v>1</v>
      </c>
      <c r="AK405">
        <v>0</v>
      </c>
      <c r="AL405">
        <v>0</v>
      </c>
      <c r="AM405">
        <v>1</v>
      </c>
      <c r="AN405">
        <v>0</v>
      </c>
      <c r="AO405">
        <v>0</v>
      </c>
      <c r="AP405">
        <v>0</v>
      </c>
      <c r="BA405" t="s">
        <v>106</v>
      </c>
      <c r="BB405" t="e">
        <f ca="1">- Very Useful _xludf.and provides a job opportunity _xludf.right away.</f>
        <v>#NAME?</v>
      </c>
      <c r="BD405" t="e">
        <f ca="1">- Construction (builder, carpenter, electrician, blacksmith) - Mechanics _xludf.and machinery</f>
        <v>#NAME?</v>
      </c>
      <c r="BE405">
        <v>0</v>
      </c>
      <c r="BF405">
        <v>0</v>
      </c>
      <c r="BG405">
        <v>0</v>
      </c>
      <c r="BH405">
        <v>0</v>
      </c>
      <c r="BI405">
        <v>0</v>
      </c>
      <c r="BJ405">
        <v>1</v>
      </c>
      <c r="BK405">
        <v>1</v>
      </c>
      <c r="BL405">
        <v>0</v>
      </c>
      <c r="BN405" t="s">
        <v>106</v>
      </c>
      <c r="BQ405" t="e">
        <f ca="1">- No internet connection / computer - _xludf.not available in subjects I want to study</f>
        <v>#NAME?</v>
      </c>
      <c r="BR405">
        <v>1</v>
      </c>
      <c r="BS405">
        <v>0</v>
      </c>
      <c r="BT405">
        <v>1</v>
      </c>
      <c r="BU405">
        <v>0</v>
      </c>
      <c r="BV405">
        <v>0</v>
      </c>
      <c r="BW405">
        <v>0</v>
      </c>
      <c r="BX405" t="s">
        <v>243</v>
      </c>
      <c r="BY405" t="e">
        <f ca="1">- Very Useful, as good as a regular degree - Useful but _xludf.not as good as going to university</f>
        <v>#NAME?</v>
      </c>
      <c r="BZ405">
        <v>1</v>
      </c>
      <c r="CA405">
        <v>0</v>
      </c>
      <c r="CB405">
        <v>1</v>
      </c>
      <c r="CC405">
        <v>0</v>
      </c>
      <c r="CD405">
        <v>0</v>
      </c>
      <c r="CE405" t="e">
        <f ca="1">- Facebook groups/pages  - Teachers</f>
        <v>#NAME?</v>
      </c>
      <c r="CF405">
        <v>0</v>
      </c>
      <c r="CG405">
        <v>0</v>
      </c>
      <c r="CH405">
        <v>1</v>
      </c>
      <c r="CI405">
        <v>0</v>
      </c>
      <c r="CJ405">
        <v>0</v>
      </c>
      <c r="CK405">
        <v>1</v>
      </c>
      <c r="CL405">
        <v>0</v>
      </c>
      <c r="CN405" t="s">
        <v>108</v>
      </c>
      <c r="CO405" t="s">
        <v>109</v>
      </c>
      <c r="CP405" t="s">
        <v>110</v>
      </c>
      <c r="CQ405">
        <v>3258416</v>
      </c>
      <c r="CR405" s="1" t="s">
        <v>1215</v>
      </c>
      <c r="CS405" t="s">
        <v>1216</v>
      </c>
      <c r="CT405">
        <v>404</v>
      </c>
    </row>
    <row r="406" spans="1:98">
      <c r="A406">
        <v>405</v>
      </c>
      <c r="B406" t="s">
        <v>131</v>
      </c>
      <c r="C406">
        <v>23</v>
      </c>
      <c r="D406" t="s">
        <v>98</v>
      </c>
      <c r="E406" t="s">
        <v>99</v>
      </c>
      <c r="F406" t="s">
        <v>149</v>
      </c>
      <c r="G406" t="s">
        <v>101</v>
      </c>
      <c r="H406" t="s">
        <v>102</v>
      </c>
      <c r="U406" t="s">
        <v>103</v>
      </c>
      <c r="AG406" t="s">
        <v>104</v>
      </c>
      <c r="AH406" t="s">
        <v>105</v>
      </c>
      <c r="AI406">
        <v>0</v>
      </c>
      <c r="AJ406">
        <v>1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BA406" t="s">
        <v>106</v>
      </c>
      <c r="BB406" t="e">
        <f ca="1">- Useful but _xludf.not as good as a regular degree</f>
        <v>#NAME?</v>
      </c>
      <c r="BD406" t="e">
        <f ca="1">- Project Management / Accountancy - Tourism / Restaurant _xludf.and hotel Management</f>
        <v>#NAME?</v>
      </c>
      <c r="BE406">
        <v>0</v>
      </c>
      <c r="BF406">
        <v>0</v>
      </c>
      <c r="BG406">
        <v>1</v>
      </c>
      <c r="BH406">
        <v>1</v>
      </c>
      <c r="BI406">
        <v>0</v>
      </c>
      <c r="BJ406">
        <v>0</v>
      </c>
      <c r="BK406">
        <v>0</v>
      </c>
      <c r="BL406">
        <v>0</v>
      </c>
      <c r="BN406" t="s">
        <v>106</v>
      </c>
      <c r="BQ406" t="e">
        <f ca="1">- Do _xludf.not _xludf.count towards a recognized qualification - _xludf.not available in subjects I want to study</f>
        <v>#NAME?</v>
      </c>
      <c r="BR406">
        <v>1</v>
      </c>
      <c r="BS406">
        <v>1</v>
      </c>
      <c r="BT406">
        <v>0</v>
      </c>
      <c r="BU406">
        <v>0</v>
      </c>
      <c r="BV406">
        <v>0</v>
      </c>
      <c r="BW406">
        <v>0</v>
      </c>
      <c r="BX406" t="s">
        <v>107</v>
      </c>
      <c r="BY406" t="e">
        <f ca="1">- Useful but _xludf.not as good as going to university  - Difficult to access</f>
        <v>#NAME?</v>
      </c>
      <c r="BZ406">
        <v>1</v>
      </c>
      <c r="CA406">
        <v>0</v>
      </c>
      <c r="CB406">
        <v>0</v>
      </c>
      <c r="CC406">
        <v>1</v>
      </c>
      <c r="CD406">
        <v>0</v>
      </c>
      <c r="CE406" t="e">
        <f ca="1">- Facebook groups/pages  - Friends</f>
        <v>#NAME?</v>
      </c>
      <c r="CF406">
        <v>1</v>
      </c>
      <c r="CG406">
        <v>0</v>
      </c>
      <c r="CH406">
        <v>0</v>
      </c>
      <c r="CI406">
        <v>0</v>
      </c>
      <c r="CJ406">
        <v>0</v>
      </c>
      <c r="CK406">
        <v>1</v>
      </c>
      <c r="CL406">
        <v>0</v>
      </c>
      <c r="CN406" t="s">
        <v>108</v>
      </c>
      <c r="CO406" t="s">
        <v>109</v>
      </c>
      <c r="CP406" t="s">
        <v>110</v>
      </c>
      <c r="CQ406">
        <v>3258423</v>
      </c>
      <c r="CR406" t="s">
        <v>1217</v>
      </c>
      <c r="CS406" t="s">
        <v>1218</v>
      </c>
      <c r="CT406">
        <v>405</v>
      </c>
    </row>
    <row r="407" spans="1:98">
      <c r="A407">
        <v>406</v>
      </c>
      <c r="B407" t="s">
        <v>131</v>
      </c>
      <c r="C407">
        <v>17</v>
      </c>
      <c r="D407" t="s">
        <v>98</v>
      </c>
      <c r="E407" t="s">
        <v>179</v>
      </c>
      <c r="F407" t="s">
        <v>136</v>
      </c>
      <c r="G407" t="s">
        <v>175</v>
      </c>
      <c r="J407" t="s">
        <v>162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1</v>
      </c>
      <c r="R407">
        <v>0</v>
      </c>
      <c r="X407" t="s">
        <v>151</v>
      </c>
      <c r="Y407">
        <v>0</v>
      </c>
      <c r="Z407">
        <v>0</v>
      </c>
      <c r="AA407">
        <v>0</v>
      </c>
      <c r="AB407">
        <v>1</v>
      </c>
      <c r="AC407">
        <v>1</v>
      </c>
      <c r="AD407">
        <v>0</v>
      </c>
      <c r="AE407">
        <v>0</v>
      </c>
      <c r="AG407" t="s">
        <v>124</v>
      </c>
      <c r="AH407" t="s">
        <v>105</v>
      </c>
      <c r="AI407">
        <v>0</v>
      </c>
      <c r="AJ407">
        <v>1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BA407" t="s">
        <v>127</v>
      </c>
      <c r="BB407" t="e">
        <f ca="1">- Useful but _xludf.not as good as a regular degree</f>
        <v>#NAME?</v>
      </c>
      <c r="BD407" t="e">
        <f ca="1">- I am _xludf.not interested in vocational education</f>
        <v>#NAME?</v>
      </c>
      <c r="BE407">
        <v>1</v>
      </c>
      <c r="BF407">
        <v>0</v>
      </c>
      <c r="BG407">
        <v>0</v>
      </c>
      <c r="BH407">
        <v>0</v>
      </c>
      <c r="BI407">
        <v>0</v>
      </c>
      <c r="BJ407">
        <v>0</v>
      </c>
      <c r="BK407">
        <v>0</v>
      </c>
      <c r="BL407">
        <v>0</v>
      </c>
      <c r="BN407" t="s">
        <v>106</v>
      </c>
      <c r="BQ407" t="e">
        <f ca="1">- No internet connection / computer</f>
        <v>#NAME?</v>
      </c>
      <c r="BR407">
        <v>0</v>
      </c>
      <c r="BS407">
        <v>0</v>
      </c>
      <c r="BT407">
        <v>1</v>
      </c>
      <c r="BU407">
        <v>0</v>
      </c>
      <c r="BV407">
        <v>0</v>
      </c>
      <c r="BW407">
        <v>0</v>
      </c>
      <c r="BX407" t="s">
        <v>107</v>
      </c>
      <c r="BY407" t="e">
        <f ca="1">- Useful but _xludf.not as good as going to university  - Difficult to access</f>
        <v>#NAME?</v>
      </c>
      <c r="BZ407">
        <v>1</v>
      </c>
      <c r="CA407">
        <v>0</v>
      </c>
      <c r="CB407">
        <v>0</v>
      </c>
      <c r="CC407">
        <v>1</v>
      </c>
      <c r="CD407">
        <v>0</v>
      </c>
      <c r="CE407" t="e">
        <f ca="1">- Facebook groups/pages  - Twitter</f>
        <v>#NAME?</v>
      </c>
      <c r="CF407">
        <v>0</v>
      </c>
      <c r="CG407">
        <v>0</v>
      </c>
      <c r="CH407">
        <v>0</v>
      </c>
      <c r="CI407">
        <v>0</v>
      </c>
      <c r="CJ407">
        <v>1</v>
      </c>
      <c r="CK407">
        <v>1</v>
      </c>
      <c r="CL407">
        <v>0</v>
      </c>
      <c r="CN407" t="s">
        <v>108</v>
      </c>
      <c r="CO407" t="s">
        <v>109</v>
      </c>
      <c r="CP407" t="s">
        <v>110</v>
      </c>
      <c r="CQ407">
        <v>3258428</v>
      </c>
      <c r="CR407" t="s">
        <v>1219</v>
      </c>
      <c r="CS407" t="s">
        <v>1220</v>
      </c>
      <c r="CT407">
        <v>406</v>
      </c>
    </row>
    <row r="408" spans="1:98">
      <c r="A408">
        <v>407</v>
      </c>
      <c r="B408" t="s">
        <v>135</v>
      </c>
      <c r="C408">
        <v>18</v>
      </c>
      <c r="D408" t="s">
        <v>148</v>
      </c>
      <c r="E408" t="s">
        <v>99</v>
      </c>
      <c r="F408" t="s">
        <v>136</v>
      </c>
      <c r="G408" t="s">
        <v>175</v>
      </c>
      <c r="J408" t="s">
        <v>114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1</v>
      </c>
      <c r="Q408">
        <v>0</v>
      </c>
      <c r="R408">
        <v>0</v>
      </c>
      <c r="X408" t="s">
        <v>115</v>
      </c>
      <c r="Y408">
        <v>0</v>
      </c>
      <c r="Z408">
        <v>0</v>
      </c>
      <c r="AA408">
        <v>0</v>
      </c>
      <c r="AB408">
        <v>1</v>
      </c>
      <c r="AC408">
        <v>0</v>
      </c>
      <c r="AD408">
        <v>0</v>
      </c>
      <c r="AE408">
        <v>0</v>
      </c>
      <c r="AG408" t="s">
        <v>124</v>
      </c>
      <c r="AH408" t="s">
        <v>105</v>
      </c>
      <c r="AI408">
        <v>0</v>
      </c>
      <c r="AJ408">
        <v>1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BA408" t="s">
        <v>106</v>
      </c>
      <c r="BB408" t="e">
        <f ca="1">- Useful but _xludf.not as good as a regular degree</f>
        <v>#NAME?</v>
      </c>
      <c r="BD408" t="e">
        <f ca="1">- Project Management / Accountancy</f>
        <v>#NAME?</v>
      </c>
      <c r="BE408">
        <v>0</v>
      </c>
      <c r="BF408">
        <v>0</v>
      </c>
      <c r="BG408">
        <v>1</v>
      </c>
      <c r="BH408">
        <v>0</v>
      </c>
      <c r="BI408">
        <v>0</v>
      </c>
      <c r="BJ408">
        <v>0</v>
      </c>
      <c r="BK408">
        <v>0</v>
      </c>
      <c r="BL408">
        <v>0</v>
      </c>
      <c r="BN408" t="s">
        <v>106</v>
      </c>
      <c r="BQ408" t="e">
        <f ca="1">- Cannot afford the courses</f>
        <v>#NAME?</v>
      </c>
      <c r="BR408">
        <v>0</v>
      </c>
      <c r="BS408">
        <v>0</v>
      </c>
      <c r="BT408">
        <v>0</v>
      </c>
      <c r="BU408">
        <v>0</v>
      </c>
      <c r="BV408">
        <v>1</v>
      </c>
      <c r="BW408">
        <v>0</v>
      </c>
      <c r="BX408" t="s">
        <v>107</v>
      </c>
      <c r="BY408" t="e">
        <f ca="1">- Useful but _xludf.not as good as going to university</f>
        <v>#NAME?</v>
      </c>
      <c r="BZ408">
        <v>1</v>
      </c>
      <c r="CA408">
        <v>0</v>
      </c>
      <c r="CB408">
        <v>0</v>
      </c>
      <c r="CC408">
        <v>0</v>
      </c>
      <c r="CD408">
        <v>0</v>
      </c>
      <c r="CE408" t="e">
        <f ca="1">- Friends - Teachers</f>
        <v>#NAME?</v>
      </c>
      <c r="CF408">
        <v>1</v>
      </c>
      <c r="CG408">
        <v>0</v>
      </c>
      <c r="CH408">
        <v>1</v>
      </c>
      <c r="CI408">
        <v>0</v>
      </c>
      <c r="CJ408">
        <v>0</v>
      </c>
      <c r="CK408">
        <v>0</v>
      </c>
      <c r="CL408">
        <v>0</v>
      </c>
      <c r="CN408" t="s">
        <v>108</v>
      </c>
      <c r="CO408" t="s">
        <v>109</v>
      </c>
      <c r="CP408" t="s">
        <v>110</v>
      </c>
      <c r="CQ408">
        <v>3323077</v>
      </c>
      <c r="CR408" t="s">
        <v>1221</v>
      </c>
      <c r="CS408" t="s">
        <v>1222</v>
      </c>
      <c r="CT408">
        <v>407</v>
      </c>
    </row>
    <row r="409" spans="1:98">
      <c r="A409">
        <v>408</v>
      </c>
      <c r="B409" t="s">
        <v>135</v>
      </c>
      <c r="C409">
        <v>24</v>
      </c>
      <c r="D409" t="s">
        <v>148</v>
      </c>
      <c r="E409" t="s">
        <v>211</v>
      </c>
      <c r="F409" t="s">
        <v>364</v>
      </c>
      <c r="G409" t="s">
        <v>113</v>
      </c>
      <c r="J409" t="s">
        <v>103</v>
      </c>
      <c r="K409">
        <v>0</v>
      </c>
      <c r="L409">
        <v>0</v>
      </c>
      <c r="M409">
        <v>0</v>
      </c>
      <c r="N409">
        <v>1</v>
      </c>
      <c r="O409">
        <v>0</v>
      </c>
      <c r="P409">
        <v>0</v>
      </c>
      <c r="Q409">
        <v>0</v>
      </c>
      <c r="R409">
        <v>0</v>
      </c>
      <c r="X409" t="s">
        <v>115</v>
      </c>
      <c r="Y409">
        <v>0</v>
      </c>
      <c r="Z409">
        <v>0</v>
      </c>
      <c r="AA409">
        <v>0</v>
      </c>
      <c r="AB409">
        <v>1</v>
      </c>
      <c r="AC409">
        <v>0</v>
      </c>
      <c r="AD409">
        <v>0</v>
      </c>
      <c r="AE409">
        <v>0</v>
      </c>
      <c r="AG409" t="s">
        <v>116</v>
      </c>
      <c r="AH409" t="s">
        <v>1223</v>
      </c>
      <c r="AI409">
        <v>0</v>
      </c>
      <c r="AJ409">
        <v>1</v>
      </c>
      <c r="AK409">
        <v>0</v>
      </c>
      <c r="AL409">
        <v>0</v>
      </c>
      <c r="AM409">
        <v>1</v>
      </c>
      <c r="AN409">
        <v>1</v>
      </c>
      <c r="AO409">
        <v>0</v>
      </c>
      <c r="AP409">
        <v>1</v>
      </c>
      <c r="BA409" t="s">
        <v>127</v>
      </c>
      <c r="BB409" t="e">
        <f ca="1">- Useful but _xludf.not as good as a regular degree</f>
        <v>#NAME?</v>
      </c>
      <c r="BD409" t="e">
        <f ca="1">- Project Management / Accountancy</f>
        <v>#NAME?</v>
      </c>
      <c r="BE409">
        <v>0</v>
      </c>
      <c r="BF409">
        <v>0</v>
      </c>
      <c r="BG409">
        <v>1</v>
      </c>
      <c r="BH409">
        <v>0</v>
      </c>
      <c r="BI409">
        <v>0</v>
      </c>
      <c r="BJ409">
        <v>0</v>
      </c>
      <c r="BK409">
        <v>0</v>
      </c>
      <c r="BL409">
        <v>0</v>
      </c>
      <c r="BN409" t="s">
        <v>106</v>
      </c>
      <c r="BQ409" t="e">
        <f ca="1">- _xludf.not available in subjects I want to study</f>
        <v>#NAME?</v>
      </c>
      <c r="BR409">
        <v>1</v>
      </c>
      <c r="BS409">
        <v>0</v>
      </c>
      <c r="BT409">
        <v>0</v>
      </c>
      <c r="BU409">
        <v>0</v>
      </c>
      <c r="BV409">
        <v>0</v>
      </c>
      <c r="BW409">
        <v>0</v>
      </c>
      <c r="BX409" t="s">
        <v>107</v>
      </c>
      <c r="BY409" t="s">
        <v>139</v>
      </c>
      <c r="BZ409">
        <v>1</v>
      </c>
      <c r="CA409">
        <v>0</v>
      </c>
      <c r="CB409">
        <v>0</v>
      </c>
      <c r="CC409">
        <v>0</v>
      </c>
      <c r="CD409">
        <v>1</v>
      </c>
      <c r="CE409" t="e">
        <f ca="1">- Al-Fanar Media - Facebook groups/pages</f>
        <v>#NAME?</v>
      </c>
      <c r="CF409">
        <v>0</v>
      </c>
      <c r="CG409">
        <v>0</v>
      </c>
      <c r="CH409">
        <v>0</v>
      </c>
      <c r="CI409">
        <v>1</v>
      </c>
      <c r="CJ409">
        <v>0</v>
      </c>
      <c r="CK409">
        <v>1</v>
      </c>
      <c r="CL409">
        <v>0</v>
      </c>
      <c r="CN409" t="s">
        <v>108</v>
      </c>
      <c r="CO409" t="s">
        <v>109</v>
      </c>
      <c r="CP409" t="s">
        <v>110</v>
      </c>
      <c r="CQ409">
        <v>3294322</v>
      </c>
      <c r="CR409" t="s">
        <v>1224</v>
      </c>
      <c r="CS409" t="s">
        <v>1225</v>
      </c>
      <c r="CT409">
        <v>408</v>
      </c>
    </row>
    <row r="410" spans="1:98">
      <c r="A410">
        <v>409</v>
      </c>
      <c r="B410" t="s">
        <v>135</v>
      </c>
      <c r="C410">
        <v>21</v>
      </c>
      <c r="D410" t="s">
        <v>148</v>
      </c>
      <c r="E410" t="s">
        <v>99</v>
      </c>
      <c r="F410" t="s">
        <v>120</v>
      </c>
      <c r="G410" t="s">
        <v>113</v>
      </c>
      <c r="J410" t="s">
        <v>114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1</v>
      </c>
      <c r="Q410">
        <v>0</v>
      </c>
      <c r="R410">
        <v>0</v>
      </c>
      <c r="X410" t="s">
        <v>368</v>
      </c>
      <c r="Y410">
        <v>0</v>
      </c>
      <c r="Z410">
        <v>1</v>
      </c>
      <c r="AA410">
        <v>0</v>
      </c>
      <c r="AB410">
        <v>0</v>
      </c>
      <c r="AC410">
        <v>0</v>
      </c>
      <c r="AD410">
        <v>0</v>
      </c>
      <c r="AE410">
        <v>0</v>
      </c>
      <c r="AG410" t="s">
        <v>124</v>
      </c>
      <c r="AH410" t="s">
        <v>125</v>
      </c>
      <c r="AI410">
        <v>1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R410" t="s">
        <v>106</v>
      </c>
      <c r="AS410" t="e">
        <f ca="1">- have to go in person but can _xludf.not go _xludf.for security reasons</f>
        <v>#NAME?</v>
      </c>
      <c r="AT410">
        <v>0</v>
      </c>
      <c r="AU410">
        <v>1</v>
      </c>
      <c r="AV410">
        <v>0</v>
      </c>
      <c r="AW410">
        <v>0</v>
      </c>
      <c r="AX410">
        <v>0</v>
      </c>
      <c r="AY410">
        <v>0</v>
      </c>
      <c r="BA410" t="s">
        <v>106</v>
      </c>
      <c r="BB410" t="e">
        <f ca="1">- Very Useful _xludf.and provides a job opportunity _xludf.right away.</f>
        <v>#NAME?</v>
      </c>
      <c r="BD410" t="s">
        <v>121</v>
      </c>
      <c r="BE410">
        <v>0</v>
      </c>
      <c r="BF410">
        <v>1</v>
      </c>
      <c r="BG410">
        <v>0</v>
      </c>
      <c r="BH410">
        <v>0</v>
      </c>
      <c r="BI410">
        <v>0</v>
      </c>
      <c r="BJ410">
        <v>0</v>
      </c>
      <c r="BK410">
        <v>0</v>
      </c>
      <c r="BL410">
        <v>0</v>
      </c>
      <c r="BM410" t="s">
        <v>313</v>
      </c>
      <c r="BN410" t="s">
        <v>106</v>
      </c>
      <c r="BQ410" t="e">
        <f ca="1">- No internet connection / computer</f>
        <v>#NAME?</v>
      </c>
      <c r="BR410">
        <v>0</v>
      </c>
      <c r="BS410">
        <v>0</v>
      </c>
      <c r="BT410">
        <v>1</v>
      </c>
      <c r="BU410">
        <v>0</v>
      </c>
      <c r="BV410">
        <v>0</v>
      </c>
      <c r="BW410">
        <v>0</v>
      </c>
      <c r="BX410" t="s">
        <v>107</v>
      </c>
      <c r="BY410" t="e">
        <f ca="1">- Difficult to access</f>
        <v>#NAME?</v>
      </c>
      <c r="BZ410">
        <v>0</v>
      </c>
      <c r="CA410">
        <v>0</v>
      </c>
      <c r="CB410">
        <v>0</v>
      </c>
      <c r="CC410">
        <v>1</v>
      </c>
      <c r="CD410">
        <v>0</v>
      </c>
      <c r="CE410" t="e">
        <f ca="1">- Facebook groups/pages</f>
        <v>#NAME?</v>
      </c>
      <c r="CF410">
        <v>0</v>
      </c>
      <c r="CG410">
        <v>0</v>
      </c>
      <c r="CH410">
        <v>0</v>
      </c>
      <c r="CI410">
        <v>0</v>
      </c>
      <c r="CJ410">
        <v>0</v>
      </c>
      <c r="CK410">
        <v>1</v>
      </c>
      <c r="CL410">
        <v>0</v>
      </c>
      <c r="CN410" t="s">
        <v>108</v>
      </c>
      <c r="CO410" t="s">
        <v>109</v>
      </c>
      <c r="CP410" t="s">
        <v>110</v>
      </c>
      <c r="CQ410">
        <v>3294327</v>
      </c>
      <c r="CR410" t="s">
        <v>1226</v>
      </c>
      <c r="CS410" t="s">
        <v>1227</v>
      </c>
      <c r="CT410">
        <v>409</v>
      </c>
    </row>
    <row r="411" spans="1:98">
      <c r="A411">
        <v>410</v>
      </c>
      <c r="B411" t="s">
        <v>135</v>
      </c>
      <c r="C411">
        <v>183</v>
      </c>
      <c r="D411" t="s">
        <v>148</v>
      </c>
      <c r="E411" t="s">
        <v>99</v>
      </c>
      <c r="F411" t="s">
        <v>120</v>
      </c>
      <c r="G411" t="s">
        <v>175</v>
      </c>
      <c r="J411" t="s">
        <v>180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1</v>
      </c>
      <c r="X411" t="s">
        <v>368</v>
      </c>
      <c r="Y411">
        <v>0</v>
      </c>
      <c r="Z411">
        <v>1</v>
      </c>
      <c r="AA411">
        <v>0</v>
      </c>
      <c r="AB411">
        <v>0</v>
      </c>
      <c r="AC411">
        <v>0</v>
      </c>
      <c r="AD411">
        <v>0</v>
      </c>
      <c r="AE411">
        <v>0</v>
      </c>
      <c r="AG411" t="s">
        <v>124</v>
      </c>
      <c r="AH411" t="s">
        <v>125</v>
      </c>
      <c r="AI411">
        <v>1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R411" t="s">
        <v>127</v>
      </c>
      <c r="AS411" t="e">
        <f ca="1">- Donâ€™t have family in Syria to _xludf.help me</f>
        <v>#NAME?</v>
      </c>
      <c r="AT411">
        <v>0</v>
      </c>
      <c r="AU411">
        <v>0</v>
      </c>
      <c r="AV411">
        <v>0</v>
      </c>
      <c r="AW411">
        <v>1</v>
      </c>
      <c r="AX411">
        <v>0</v>
      </c>
      <c r="AY411">
        <v>0</v>
      </c>
      <c r="BA411" t="s">
        <v>106</v>
      </c>
      <c r="BB411" t="e">
        <f ca="1">- Useful but _xludf.not as good as a regular degree</f>
        <v>#NAME?</v>
      </c>
      <c r="BD411" t="e">
        <f ca="1">- Project Management / Accountancy - Nursing / medical care</f>
        <v>#NAME?</v>
      </c>
      <c r="BE411">
        <v>0</v>
      </c>
      <c r="BF411">
        <v>0</v>
      </c>
      <c r="BG411">
        <v>1</v>
      </c>
      <c r="BH411">
        <v>0</v>
      </c>
      <c r="BI411">
        <v>1</v>
      </c>
      <c r="BJ411">
        <v>0</v>
      </c>
      <c r="BK411">
        <v>0</v>
      </c>
      <c r="BL411">
        <v>0</v>
      </c>
      <c r="BN411" t="s">
        <v>106</v>
      </c>
      <c r="BQ411" t="e">
        <f ca="1">- Do _xludf.not _xludf.count towards a recognized qualification</f>
        <v>#NAME?</v>
      </c>
      <c r="BR411">
        <v>0</v>
      </c>
      <c r="BS411">
        <v>1</v>
      </c>
      <c r="BT411">
        <v>0</v>
      </c>
      <c r="BU411">
        <v>0</v>
      </c>
      <c r="BV411">
        <v>0</v>
      </c>
      <c r="BW411">
        <v>0</v>
      </c>
      <c r="BX411" t="s">
        <v>107</v>
      </c>
      <c r="BY411" t="e">
        <f ca="1">- Useful but _xludf.not as good as going to university</f>
        <v>#NAME?</v>
      </c>
      <c r="BZ411">
        <v>1</v>
      </c>
      <c r="CA411">
        <v>0</v>
      </c>
      <c r="CB411">
        <v>0</v>
      </c>
      <c r="CC411">
        <v>0</v>
      </c>
      <c r="CD411">
        <v>0</v>
      </c>
      <c r="CE411" t="e">
        <f ca="1">- Facebook groups/pages  - Teachers</f>
        <v>#NAME?</v>
      </c>
      <c r="CF411">
        <v>0</v>
      </c>
      <c r="CG411">
        <v>0</v>
      </c>
      <c r="CH411">
        <v>1</v>
      </c>
      <c r="CI411">
        <v>0</v>
      </c>
      <c r="CJ411">
        <v>0</v>
      </c>
      <c r="CK411">
        <v>1</v>
      </c>
      <c r="CL411">
        <v>0</v>
      </c>
      <c r="CN411" t="s">
        <v>108</v>
      </c>
      <c r="CO411" t="s">
        <v>109</v>
      </c>
      <c r="CP411" t="s">
        <v>110</v>
      </c>
      <c r="CQ411">
        <v>3294432</v>
      </c>
      <c r="CR411" t="s">
        <v>1228</v>
      </c>
      <c r="CS411" t="s">
        <v>1229</v>
      </c>
      <c r="CT411">
        <v>410</v>
      </c>
    </row>
    <row r="412" spans="1:98">
      <c r="A412">
        <v>411</v>
      </c>
      <c r="B412" t="s">
        <v>135</v>
      </c>
      <c r="C412">
        <v>18</v>
      </c>
      <c r="D412" t="s">
        <v>148</v>
      </c>
      <c r="E412" t="s">
        <v>99</v>
      </c>
      <c r="F412" t="s">
        <v>136</v>
      </c>
      <c r="G412" t="s">
        <v>175</v>
      </c>
      <c r="J412" t="s">
        <v>150</v>
      </c>
      <c r="K412">
        <v>0</v>
      </c>
      <c r="L412">
        <v>0</v>
      </c>
      <c r="M412">
        <v>0</v>
      </c>
      <c r="N412">
        <v>1</v>
      </c>
      <c r="O412">
        <v>0</v>
      </c>
      <c r="P412">
        <v>0</v>
      </c>
      <c r="Q412">
        <v>0</v>
      </c>
      <c r="R412">
        <v>1</v>
      </c>
      <c r="X412" t="s">
        <v>115</v>
      </c>
      <c r="Y412">
        <v>0</v>
      </c>
      <c r="Z412">
        <v>0</v>
      </c>
      <c r="AA412">
        <v>0</v>
      </c>
      <c r="AB412">
        <v>1</v>
      </c>
      <c r="AC412">
        <v>0</v>
      </c>
      <c r="AD412">
        <v>0</v>
      </c>
      <c r="AE412">
        <v>0</v>
      </c>
      <c r="AG412" t="s">
        <v>124</v>
      </c>
      <c r="AH412" t="s">
        <v>105</v>
      </c>
      <c r="AI412">
        <v>0</v>
      </c>
      <c r="AJ412">
        <v>1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BA412" t="s">
        <v>106</v>
      </c>
      <c r="BB412" t="e">
        <f ca="1">- Very Useful _xludf.and provides a job opportunity _xludf.right away.</f>
        <v>#NAME?</v>
      </c>
      <c r="BD412" t="e">
        <f ca="1">- Tourism / Restaurant _xludf.and hotel Management</f>
        <v>#NAME?</v>
      </c>
      <c r="BE412">
        <v>0</v>
      </c>
      <c r="BF412">
        <v>0</v>
      </c>
      <c r="BG412">
        <v>0</v>
      </c>
      <c r="BH412">
        <v>1</v>
      </c>
      <c r="BI412">
        <v>0</v>
      </c>
      <c r="BJ412">
        <v>0</v>
      </c>
      <c r="BK412">
        <v>0</v>
      </c>
      <c r="BL412">
        <v>0</v>
      </c>
      <c r="BN412" t="s">
        <v>106</v>
      </c>
      <c r="BQ412" t="e">
        <f ca="1">- No internet connection / computer</f>
        <v>#NAME?</v>
      </c>
      <c r="BR412">
        <v>0</v>
      </c>
      <c r="BS412">
        <v>0</v>
      </c>
      <c r="BT412">
        <v>1</v>
      </c>
      <c r="BU412">
        <v>0</v>
      </c>
      <c r="BV412">
        <v>0</v>
      </c>
      <c r="BW412">
        <v>0</v>
      </c>
      <c r="BX412" t="s">
        <v>107</v>
      </c>
      <c r="BY412" t="e">
        <f ca="1">- Too Difficult to study alone</f>
        <v>#NAME?</v>
      </c>
      <c r="BZ412">
        <v>0</v>
      </c>
      <c r="CA412">
        <v>0</v>
      </c>
      <c r="CB412">
        <v>0</v>
      </c>
      <c r="CC412">
        <v>0</v>
      </c>
      <c r="CD412">
        <v>1</v>
      </c>
      <c r="CE412" t="e">
        <f ca="1">- Teachers</f>
        <v>#NAME?</v>
      </c>
      <c r="CF412">
        <v>0</v>
      </c>
      <c r="CG412">
        <v>0</v>
      </c>
      <c r="CH412">
        <v>1</v>
      </c>
      <c r="CI412">
        <v>0</v>
      </c>
      <c r="CJ412">
        <v>0</v>
      </c>
      <c r="CK412">
        <v>0</v>
      </c>
      <c r="CL412">
        <v>0</v>
      </c>
      <c r="CN412" t="s">
        <v>108</v>
      </c>
      <c r="CO412" t="s">
        <v>109</v>
      </c>
      <c r="CP412" t="s">
        <v>110</v>
      </c>
      <c r="CQ412">
        <v>3294437</v>
      </c>
      <c r="CR412" t="s">
        <v>1230</v>
      </c>
      <c r="CS412" t="s">
        <v>1231</v>
      </c>
      <c r="CT412">
        <v>411</v>
      </c>
    </row>
    <row r="413" spans="1:98">
      <c r="A413">
        <v>412</v>
      </c>
      <c r="B413" t="s">
        <v>135</v>
      </c>
      <c r="C413">
        <v>22</v>
      </c>
      <c r="D413" t="s">
        <v>98</v>
      </c>
      <c r="E413" t="s">
        <v>99</v>
      </c>
      <c r="F413" t="s">
        <v>100</v>
      </c>
      <c r="G413" t="s">
        <v>175</v>
      </c>
      <c r="J413" t="s">
        <v>162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1</v>
      </c>
      <c r="R413">
        <v>0</v>
      </c>
      <c r="X413" t="s">
        <v>151</v>
      </c>
      <c r="Y413">
        <v>0</v>
      </c>
      <c r="Z413">
        <v>0</v>
      </c>
      <c r="AA413">
        <v>0</v>
      </c>
      <c r="AB413">
        <v>1</v>
      </c>
      <c r="AC413">
        <v>1</v>
      </c>
      <c r="AD413">
        <v>0</v>
      </c>
      <c r="AE413">
        <v>0</v>
      </c>
      <c r="AG413" t="s">
        <v>116</v>
      </c>
      <c r="AH413" t="s">
        <v>105</v>
      </c>
      <c r="AI413">
        <v>0</v>
      </c>
      <c r="AJ413">
        <v>1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BA413" t="s">
        <v>106</v>
      </c>
      <c r="BB413" t="e">
        <f ca="1">- Useful but _xludf.not as good as a regular degree</f>
        <v>#NAME?</v>
      </c>
      <c r="BD413" t="e">
        <f ca="1">- I am _xludf.not interested in vocational education</f>
        <v>#NAME?</v>
      </c>
      <c r="BE413">
        <v>1</v>
      </c>
      <c r="BF413">
        <v>0</v>
      </c>
      <c r="BG413">
        <v>0</v>
      </c>
      <c r="BH413">
        <v>0</v>
      </c>
      <c r="BI413">
        <v>0</v>
      </c>
      <c r="BJ413">
        <v>0</v>
      </c>
      <c r="BK413">
        <v>0</v>
      </c>
      <c r="BL413">
        <v>0</v>
      </c>
      <c r="BN413" t="s">
        <v>106</v>
      </c>
      <c r="BQ413" t="e">
        <f ca="1">- Donâ€™t know how to _xludf.find/enroll in a suitable program</f>
        <v>#NAME?</v>
      </c>
      <c r="BR413">
        <v>0</v>
      </c>
      <c r="BS413">
        <v>0</v>
      </c>
      <c r="BT413">
        <v>0</v>
      </c>
      <c r="BU413">
        <v>1</v>
      </c>
      <c r="BV413">
        <v>0</v>
      </c>
      <c r="BW413">
        <v>0</v>
      </c>
      <c r="BX413" t="s">
        <v>243</v>
      </c>
      <c r="BY413" t="e">
        <f ca="1">- Useful but _xludf.not as good as going to university</f>
        <v>#NAME?</v>
      </c>
      <c r="BZ413">
        <v>1</v>
      </c>
      <c r="CA413">
        <v>0</v>
      </c>
      <c r="CB413">
        <v>0</v>
      </c>
      <c r="CC413">
        <v>0</v>
      </c>
      <c r="CD413">
        <v>0</v>
      </c>
      <c r="CE413" t="e">
        <f ca="1">- Facebook groups/pages  - Friends</f>
        <v>#NAME?</v>
      </c>
      <c r="CF413">
        <v>1</v>
      </c>
      <c r="CG413">
        <v>0</v>
      </c>
      <c r="CH413">
        <v>0</v>
      </c>
      <c r="CI413">
        <v>0</v>
      </c>
      <c r="CJ413">
        <v>0</v>
      </c>
      <c r="CK413">
        <v>1</v>
      </c>
      <c r="CL413">
        <v>0</v>
      </c>
      <c r="CN413" t="s">
        <v>108</v>
      </c>
      <c r="CO413" t="s">
        <v>109</v>
      </c>
      <c r="CP413" t="s">
        <v>110</v>
      </c>
      <c r="CQ413">
        <v>3294457</v>
      </c>
      <c r="CR413" t="s">
        <v>1232</v>
      </c>
      <c r="CS413" t="s">
        <v>1233</v>
      </c>
      <c r="CT413">
        <v>412</v>
      </c>
    </row>
    <row r="414" spans="1:98">
      <c r="A414">
        <v>413</v>
      </c>
      <c r="B414" t="s">
        <v>135</v>
      </c>
      <c r="C414">
        <v>18</v>
      </c>
      <c r="D414" t="s">
        <v>98</v>
      </c>
      <c r="E414" t="s">
        <v>99</v>
      </c>
      <c r="F414" t="s">
        <v>136</v>
      </c>
      <c r="G414" t="s">
        <v>175</v>
      </c>
      <c r="J414" t="s">
        <v>162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1</v>
      </c>
      <c r="R414">
        <v>0</v>
      </c>
      <c r="X414" t="s">
        <v>714</v>
      </c>
      <c r="Y414">
        <v>1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G414" t="s">
        <v>116</v>
      </c>
      <c r="AH414" t="s">
        <v>125</v>
      </c>
      <c r="AI414">
        <v>1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R414" t="s">
        <v>127</v>
      </c>
      <c r="AS414" t="e">
        <f ca="1">- Retrieving papers is expensive _xludf.now _xludf.and I Do _xludf.not have the money</f>
        <v>#NAME?</v>
      </c>
      <c r="AT414">
        <v>0</v>
      </c>
      <c r="AU414">
        <v>0</v>
      </c>
      <c r="AV414">
        <v>0</v>
      </c>
      <c r="AW414">
        <v>0</v>
      </c>
      <c r="AX414">
        <v>1</v>
      </c>
      <c r="AY414">
        <v>0</v>
      </c>
      <c r="BA414" t="s">
        <v>106</v>
      </c>
      <c r="BB414" t="e">
        <f ca="1">- Useful but _xludf.not as good as a regular degree</f>
        <v>#NAME?</v>
      </c>
      <c r="BD414" t="e">
        <f ca="1">- Construction (builder, carpenter, electrician, blacksmith)</f>
        <v>#NAME?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1</v>
      </c>
      <c r="BK414">
        <v>0</v>
      </c>
      <c r="BL414">
        <v>0</v>
      </c>
      <c r="BN414" t="s">
        <v>106</v>
      </c>
      <c r="BQ414" t="e">
        <f ca="1">- No internet connection / computer</f>
        <v>#NAME?</v>
      </c>
      <c r="BR414">
        <v>0</v>
      </c>
      <c r="BS414">
        <v>0</v>
      </c>
      <c r="BT414">
        <v>1</v>
      </c>
      <c r="BU414">
        <v>0</v>
      </c>
      <c r="BV414">
        <v>0</v>
      </c>
      <c r="BW414">
        <v>0</v>
      </c>
      <c r="BX414" t="s">
        <v>107</v>
      </c>
      <c r="BY414" t="e">
        <f ca="1">- Too Difficult to study alone</f>
        <v>#NAME?</v>
      </c>
      <c r="BZ414">
        <v>0</v>
      </c>
      <c r="CA414">
        <v>0</v>
      </c>
      <c r="CB414">
        <v>0</v>
      </c>
      <c r="CC414">
        <v>0</v>
      </c>
      <c r="CD414">
        <v>1</v>
      </c>
      <c r="CE414" t="e">
        <f ca="1">- Facebook groups/pages</f>
        <v>#NAME?</v>
      </c>
      <c r="CF414">
        <v>0</v>
      </c>
      <c r="CG414">
        <v>0</v>
      </c>
      <c r="CH414">
        <v>0</v>
      </c>
      <c r="CI414">
        <v>0</v>
      </c>
      <c r="CJ414">
        <v>0</v>
      </c>
      <c r="CK414">
        <v>1</v>
      </c>
      <c r="CL414">
        <v>0</v>
      </c>
      <c r="CN414" t="s">
        <v>108</v>
      </c>
      <c r="CO414" t="s">
        <v>109</v>
      </c>
      <c r="CP414" t="s">
        <v>110</v>
      </c>
      <c r="CQ414">
        <v>3294466</v>
      </c>
      <c r="CR414" t="s">
        <v>1234</v>
      </c>
      <c r="CS414" t="s">
        <v>1235</v>
      </c>
      <c r="CT414">
        <v>413</v>
      </c>
    </row>
    <row r="415" spans="1:98">
      <c r="A415">
        <v>414</v>
      </c>
      <c r="B415" t="s">
        <v>135</v>
      </c>
      <c r="C415">
        <v>21</v>
      </c>
      <c r="D415" t="s">
        <v>148</v>
      </c>
      <c r="E415" t="s">
        <v>227</v>
      </c>
      <c r="F415" t="s">
        <v>136</v>
      </c>
      <c r="G415" t="s">
        <v>175</v>
      </c>
      <c r="J415" t="s">
        <v>176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1</v>
      </c>
      <c r="R415">
        <v>1</v>
      </c>
      <c r="X415" t="s">
        <v>115</v>
      </c>
      <c r="Y415">
        <v>0</v>
      </c>
      <c r="Z415">
        <v>0</v>
      </c>
      <c r="AA415">
        <v>0</v>
      </c>
      <c r="AB415">
        <v>1</v>
      </c>
      <c r="AC415">
        <v>0</v>
      </c>
      <c r="AD415">
        <v>0</v>
      </c>
      <c r="AE415">
        <v>0</v>
      </c>
      <c r="AG415" t="s">
        <v>124</v>
      </c>
      <c r="AH415" t="s">
        <v>121</v>
      </c>
      <c r="AI415">
        <v>0</v>
      </c>
      <c r="AJ415">
        <v>0</v>
      </c>
      <c r="AK415">
        <v>1</v>
      </c>
      <c r="AL415">
        <v>0</v>
      </c>
      <c r="AM415">
        <v>0</v>
      </c>
      <c r="AN415">
        <v>0</v>
      </c>
      <c r="AO415">
        <v>0</v>
      </c>
      <c r="AP415">
        <v>0</v>
      </c>
      <c r="AQ415" t="s">
        <v>287</v>
      </c>
      <c r="BA415" t="s">
        <v>106</v>
      </c>
      <c r="BB415" t="e">
        <f ca="1">- Useful but _xludf.not as good as a regular degree</f>
        <v>#NAME?</v>
      </c>
      <c r="BD415" t="e">
        <f ca="1">- Tourism / Restaurant _xludf.and hotel Management - Nursing / medical care</f>
        <v>#NAME?</v>
      </c>
      <c r="BE415">
        <v>0</v>
      </c>
      <c r="BF415">
        <v>0</v>
      </c>
      <c r="BG415">
        <v>0</v>
      </c>
      <c r="BH415">
        <v>1</v>
      </c>
      <c r="BI415">
        <v>1</v>
      </c>
      <c r="BJ415">
        <v>0</v>
      </c>
      <c r="BK415">
        <v>0</v>
      </c>
      <c r="BL415">
        <v>0</v>
      </c>
      <c r="BN415" t="s">
        <v>106</v>
      </c>
      <c r="BQ415" t="e">
        <f ca="1">- Do _xludf.not _xludf.count towards a recognized qualification</f>
        <v>#NAME?</v>
      </c>
      <c r="BR415">
        <v>0</v>
      </c>
      <c r="BS415">
        <v>1</v>
      </c>
      <c r="BT415">
        <v>0</v>
      </c>
      <c r="BU415">
        <v>0</v>
      </c>
      <c r="BV415">
        <v>0</v>
      </c>
      <c r="BW415">
        <v>0</v>
      </c>
      <c r="BX415" t="s">
        <v>107</v>
      </c>
      <c r="BY415" t="e">
        <f ca="1">- Too Difficult to study alone</f>
        <v>#NAME?</v>
      </c>
      <c r="BZ415">
        <v>0</v>
      </c>
      <c r="CA415">
        <v>0</v>
      </c>
      <c r="CB415">
        <v>0</v>
      </c>
      <c r="CC415">
        <v>0</v>
      </c>
      <c r="CD415">
        <v>1</v>
      </c>
      <c r="CE415" t="e">
        <f ca="1">- Teachers</f>
        <v>#NAME?</v>
      </c>
      <c r="CF415">
        <v>0</v>
      </c>
      <c r="CG415">
        <v>0</v>
      </c>
      <c r="CH415">
        <v>1</v>
      </c>
      <c r="CI415">
        <v>0</v>
      </c>
      <c r="CJ415">
        <v>0</v>
      </c>
      <c r="CK415">
        <v>0</v>
      </c>
      <c r="CL415">
        <v>0</v>
      </c>
      <c r="CN415" t="s">
        <v>108</v>
      </c>
      <c r="CO415" t="s">
        <v>109</v>
      </c>
      <c r="CP415" t="s">
        <v>110</v>
      </c>
      <c r="CQ415">
        <v>3294544</v>
      </c>
      <c r="CR415" t="s">
        <v>1236</v>
      </c>
      <c r="CS415" t="s">
        <v>1237</v>
      </c>
      <c r="CT415">
        <v>414</v>
      </c>
    </row>
    <row r="416" spans="1:98">
      <c r="A416">
        <v>415</v>
      </c>
      <c r="B416" t="s">
        <v>135</v>
      </c>
      <c r="C416">
        <v>17</v>
      </c>
      <c r="D416" t="s">
        <v>98</v>
      </c>
      <c r="E416" t="s">
        <v>99</v>
      </c>
      <c r="F416" t="s">
        <v>136</v>
      </c>
      <c r="G416" t="s">
        <v>175</v>
      </c>
      <c r="J416" t="s">
        <v>162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1</v>
      </c>
      <c r="R416">
        <v>0</v>
      </c>
      <c r="X416" t="s">
        <v>368</v>
      </c>
      <c r="Y416">
        <v>0</v>
      </c>
      <c r="Z416">
        <v>1</v>
      </c>
      <c r="AA416">
        <v>0</v>
      </c>
      <c r="AB416">
        <v>0</v>
      </c>
      <c r="AC416">
        <v>0</v>
      </c>
      <c r="AD416">
        <v>0</v>
      </c>
      <c r="AE416">
        <v>0</v>
      </c>
      <c r="AG416" t="s">
        <v>124</v>
      </c>
      <c r="AH416" t="s">
        <v>125</v>
      </c>
      <c r="AI416">
        <v>1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R416" t="s">
        <v>106</v>
      </c>
      <c r="AS416" t="e">
        <f ca="1">- School, college _xludf.or directorate out of service</f>
        <v>#NAME?</v>
      </c>
      <c r="AT416">
        <v>1</v>
      </c>
      <c r="AU416">
        <v>0</v>
      </c>
      <c r="AV416">
        <v>0</v>
      </c>
      <c r="AW416">
        <v>0</v>
      </c>
      <c r="AX416">
        <v>0</v>
      </c>
      <c r="AY416">
        <v>0</v>
      </c>
      <c r="BA416" t="s">
        <v>106</v>
      </c>
      <c r="BB416" t="e">
        <f ca="1">- Useful but _xludf.not as good as a regular degree</f>
        <v>#NAME?</v>
      </c>
      <c r="BD416" t="e">
        <f ca="1">- Mechanics _xludf.and machinery</f>
        <v>#NAME?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1</v>
      </c>
      <c r="BL416">
        <v>0</v>
      </c>
      <c r="BN416" t="s">
        <v>106</v>
      </c>
      <c r="BQ416" t="e">
        <f ca="1">- Do _xludf.not _xludf.count towards a recognized qualification</f>
        <v>#NAME?</v>
      </c>
      <c r="BR416">
        <v>0</v>
      </c>
      <c r="BS416">
        <v>1</v>
      </c>
      <c r="BT416">
        <v>0</v>
      </c>
      <c r="BU416">
        <v>0</v>
      </c>
      <c r="BV416">
        <v>0</v>
      </c>
      <c r="BW416">
        <v>0</v>
      </c>
      <c r="BX416" t="s">
        <v>243</v>
      </c>
      <c r="BY416" t="e">
        <f ca="1">- Useful but _xludf.not as good as going to university</f>
        <v>#NAME?</v>
      </c>
      <c r="BZ416">
        <v>1</v>
      </c>
      <c r="CA416">
        <v>0</v>
      </c>
      <c r="CB416">
        <v>0</v>
      </c>
      <c r="CC416">
        <v>0</v>
      </c>
      <c r="CD416">
        <v>0</v>
      </c>
      <c r="CE416" t="e">
        <f ca="1">- Facebook groups/pages  - Friends</f>
        <v>#NAME?</v>
      </c>
      <c r="CF416">
        <v>1</v>
      </c>
      <c r="CG416">
        <v>0</v>
      </c>
      <c r="CH416">
        <v>0</v>
      </c>
      <c r="CI416">
        <v>0</v>
      </c>
      <c r="CJ416">
        <v>0</v>
      </c>
      <c r="CK416">
        <v>1</v>
      </c>
      <c r="CL416">
        <v>0</v>
      </c>
      <c r="CN416" t="s">
        <v>108</v>
      </c>
      <c r="CO416" t="s">
        <v>109</v>
      </c>
      <c r="CP416" t="s">
        <v>110</v>
      </c>
      <c r="CQ416">
        <v>3294545</v>
      </c>
      <c r="CR416" t="s">
        <v>1238</v>
      </c>
      <c r="CS416" t="s">
        <v>1239</v>
      </c>
      <c r="CT416">
        <v>415</v>
      </c>
    </row>
    <row r="417" spans="1:98">
      <c r="A417">
        <v>416</v>
      </c>
      <c r="B417" t="s">
        <v>135</v>
      </c>
      <c r="C417">
        <v>18</v>
      </c>
      <c r="D417" t="s">
        <v>148</v>
      </c>
      <c r="E417" t="s">
        <v>99</v>
      </c>
      <c r="F417" t="s">
        <v>120</v>
      </c>
      <c r="G417" t="s">
        <v>113</v>
      </c>
      <c r="J417" t="s">
        <v>180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1</v>
      </c>
      <c r="X417" t="s">
        <v>368</v>
      </c>
      <c r="Y417">
        <v>0</v>
      </c>
      <c r="Z417">
        <v>1</v>
      </c>
      <c r="AA417">
        <v>0</v>
      </c>
      <c r="AB417">
        <v>0</v>
      </c>
      <c r="AC417">
        <v>0</v>
      </c>
      <c r="AD417">
        <v>0</v>
      </c>
      <c r="AE417">
        <v>0</v>
      </c>
      <c r="AG417" t="s">
        <v>124</v>
      </c>
      <c r="AH417" t="s">
        <v>125</v>
      </c>
      <c r="AI417">
        <v>1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R417" t="s">
        <v>106</v>
      </c>
      <c r="AS417" t="e">
        <f ca="1">- Donâ€™t have family in Syria to _xludf.help me</f>
        <v>#NAME?</v>
      </c>
      <c r="AT417">
        <v>0</v>
      </c>
      <c r="AU417">
        <v>0</v>
      </c>
      <c r="AV417">
        <v>0</v>
      </c>
      <c r="AW417">
        <v>1</v>
      </c>
      <c r="AX417">
        <v>0</v>
      </c>
      <c r="AY417">
        <v>0</v>
      </c>
      <c r="BA417" t="s">
        <v>106</v>
      </c>
      <c r="BB417" t="e">
        <f ca="1">- _xludf.not Useful</f>
        <v>#NAME?</v>
      </c>
      <c r="BD417" t="e">
        <f ca="1">- I am _xludf.not interested in vocational education</f>
        <v>#NAME?</v>
      </c>
      <c r="BE417">
        <v>1</v>
      </c>
      <c r="BF417">
        <v>0</v>
      </c>
      <c r="BG417">
        <v>0</v>
      </c>
      <c r="BH417">
        <v>0</v>
      </c>
      <c r="BI417">
        <v>0</v>
      </c>
      <c r="BJ417">
        <v>0</v>
      </c>
      <c r="BK417">
        <v>0</v>
      </c>
      <c r="BL417">
        <v>0</v>
      </c>
      <c r="BN417" t="s">
        <v>106</v>
      </c>
      <c r="BQ417" t="e">
        <f ca="1">- No internet connection / computer</f>
        <v>#NAME?</v>
      </c>
      <c r="BR417">
        <v>0</v>
      </c>
      <c r="BS417">
        <v>0</v>
      </c>
      <c r="BT417">
        <v>1</v>
      </c>
      <c r="BU417">
        <v>0</v>
      </c>
      <c r="BV417">
        <v>0</v>
      </c>
      <c r="BW417">
        <v>0</v>
      </c>
      <c r="BX417" t="s">
        <v>107</v>
      </c>
      <c r="BY417" t="e">
        <f ca="1">- Difficult to access</f>
        <v>#NAME?</v>
      </c>
      <c r="BZ417">
        <v>0</v>
      </c>
      <c r="CA417">
        <v>0</v>
      </c>
      <c r="CB417">
        <v>0</v>
      </c>
      <c r="CC417">
        <v>1</v>
      </c>
      <c r="CD417">
        <v>0</v>
      </c>
      <c r="CE417" t="e">
        <f ca="1">- Teachers</f>
        <v>#NAME?</v>
      </c>
      <c r="CF417">
        <v>0</v>
      </c>
      <c r="CG417">
        <v>0</v>
      </c>
      <c r="CH417">
        <v>1</v>
      </c>
      <c r="CI417">
        <v>0</v>
      </c>
      <c r="CJ417">
        <v>0</v>
      </c>
      <c r="CK417">
        <v>0</v>
      </c>
      <c r="CL417">
        <v>0</v>
      </c>
      <c r="CN417" t="s">
        <v>108</v>
      </c>
      <c r="CO417" t="s">
        <v>109</v>
      </c>
      <c r="CP417" t="s">
        <v>110</v>
      </c>
      <c r="CQ417">
        <v>3294547</v>
      </c>
      <c r="CR417" t="s">
        <v>1240</v>
      </c>
      <c r="CS417" t="s">
        <v>1241</v>
      </c>
      <c r="CT417">
        <v>416</v>
      </c>
    </row>
    <row r="418" spans="1:98">
      <c r="A418">
        <v>417</v>
      </c>
      <c r="B418" t="s">
        <v>135</v>
      </c>
      <c r="C418">
        <v>27</v>
      </c>
      <c r="D418" t="s">
        <v>98</v>
      </c>
      <c r="E418" t="s">
        <v>99</v>
      </c>
      <c r="F418" t="s">
        <v>149</v>
      </c>
      <c r="G418" t="s">
        <v>113</v>
      </c>
      <c r="J418" t="s">
        <v>341</v>
      </c>
      <c r="K418">
        <v>0</v>
      </c>
      <c r="L418">
        <v>0</v>
      </c>
      <c r="M418">
        <v>1</v>
      </c>
      <c r="N418">
        <v>0</v>
      </c>
      <c r="O418">
        <v>0</v>
      </c>
      <c r="P418">
        <v>1</v>
      </c>
      <c r="Q418">
        <v>0</v>
      </c>
      <c r="R418">
        <v>0</v>
      </c>
      <c r="X418" t="s">
        <v>1242</v>
      </c>
      <c r="Y418">
        <v>1</v>
      </c>
      <c r="Z418">
        <v>0</v>
      </c>
      <c r="AA418">
        <v>0</v>
      </c>
      <c r="AB418">
        <v>0</v>
      </c>
      <c r="AC418">
        <v>0</v>
      </c>
      <c r="AD418">
        <v>1</v>
      </c>
      <c r="AE418">
        <v>0</v>
      </c>
      <c r="AG418" t="s">
        <v>124</v>
      </c>
      <c r="AH418" t="s">
        <v>105</v>
      </c>
      <c r="AI418">
        <v>0</v>
      </c>
      <c r="AJ418">
        <v>1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BA418" t="s">
        <v>106</v>
      </c>
      <c r="BB418" t="e">
        <f ca="1">- Useful but _xludf.not as good as a regular degree</f>
        <v>#NAME?</v>
      </c>
      <c r="BD418" t="e">
        <f ca="1">- Tourism / Restaurant _xludf.and hotel Management</f>
        <v>#NAME?</v>
      </c>
      <c r="BE418">
        <v>0</v>
      </c>
      <c r="BF418">
        <v>0</v>
      </c>
      <c r="BG418">
        <v>0</v>
      </c>
      <c r="BH418">
        <v>1</v>
      </c>
      <c r="BI418">
        <v>0</v>
      </c>
      <c r="BJ418">
        <v>0</v>
      </c>
      <c r="BK418">
        <v>0</v>
      </c>
      <c r="BL418">
        <v>0</v>
      </c>
      <c r="BN418" t="s">
        <v>106</v>
      </c>
      <c r="BQ418" t="e">
        <f ca="1">- Do _xludf.not _xludf.count towards a recognized qualification</f>
        <v>#NAME?</v>
      </c>
      <c r="BR418">
        <v>0</v>
      </c>
      <c r="BS418">
        <v>1</v>
      </c>
      <c r="BT418">
        <v>0</v>
      </c>
      <c r="BU418">
        <v>0</v>
      </c>
      <c r="BV418">
        <v>0</v>
      </c>
      <c r="BW418">
        <v>0</v>
      </c>
      <c r="BX418" t="s">
        <v>107</v>
      </c>
      <c r="BY418" t="e">
        <f ca="1">- Too Difficult to study alone</f>
        <v>#NAME?</v>
      </c>
      <c r="BZ418">
        <v>0</v>
      </c>
      <c r="CA418">
        <v>0</v>
      </c>
      <c r="CB418">
        <v>0</v>
      </c>
      <c r="CC418">
        <v>0</v>
      </c>
      <c r="CD418">
        <v>1</v>
      </c>
      <c r="CE418" t="e">
        <f ca="1">- Facebook groups/pages</f>
        <v>#NAME?</v>
      </c>
      <c r="CF418">
        <v>0</v>
      </c>
      <c r="CG418">
        <v>0</v>
      </c>
      <c r="CH418">
        <v>0</v>
      </c>
      <c r="CI418">
        <v>0</v>
      </c>
      <c r="CJ418">
        <v>0</v>
      </c>
      <c r="CK418">
        <v>1</v>
      </c>
      <c r="CL418">
        <v>0</v>
      </c>
      <c r="CN418" t="s">
        <v>108</v>
      </c>
      <c r="CO418" t="s">
        <v>109</v>
      </c>
      <c r="CP418" t="s">
        <v>110</v>
      </c>
      <c r="CQ418">
        <v>3294579</v>
      </c>
      <c r="CR418" t="s">
        <v>1243</v>
      </c>
      <c r="CS418" t="s">
        <v>1244</v>
      </c>
      <c r="CT418">
        <v>417</v>
      </c>
    </row>
    <row r="419" spans="1:98">
      <c r="A419">
        <v>418</v>
      </c>
      <c r="B419" t="s">
        <v>135</v>
      </c>
      <c r="C419">
        <v>20</v>
      </c>
      <c r="D419" t="s">
        <v>148</v>
      </c>
      <c r="E419" t="s">
        <v>99</v>
      </c>
      <c r="F419" t="s">
        <v>136</v>
      </c>
      <c r="G419" t="s">
        <v>175</v>
      </c>
      <c r="J419" t="s">
        <v>176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1</v>
      </c>
      <c r="R419">
        <v>1</v>
      </c>
      <c r="X419" t="s">
        <v>115</v>
      </c>
      <c r="Y419">
        <v>0</v>
      </c>
      <c r="Z419">
        <v>0</v>
      </c>
      <c r="AA419">
        <v>0</v>
      </c>
      <c r="AB419">
        <v>1</v>
      </c>
      <c r="AC419">
        <v>0</v>
      </c>
      <c r="AD419">
        <v>0</v>
      </c>
      <c r="AE419">
        <v>0</v>
      </c>
      <c r="AG419" t="s">
        <v>124</v>
      </c>
      <c r="AH419" t="s">
        <v>105</v>
      </c>
      <c r="AI419">
        <v>0</v>
      </c>
      <c r="AJ419">
        <v>1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BA419" t="s">
        <v>106</v>
      </c>
      <c r="BB419" t="e">
        <f ca="1">- Very Useful _xludf.and provides a job opportunity _xludf.right away.</f>
        <v>#NAME?</v>
      </c>
      <c r="BD419" t="e">
        <f ca="1">- Nursing / medical care</f>
        <v>#NAME?</v>
      </c>
      <c r="BE419">
        <v>0</v>
      </c>
      <c r="BF419">
        <v>0</v>
      </c>
      <c r="BG419">
        <v>0</v>
      </c>
      <c r="BH419">
        <v>0</v>
      </c>
      <c r="BI419">
        <v>1</v>
      </c>
      <c r="BJ419">
        <v>0</v>
      </c>
      <c r="BK419">
        <v>0</v>
      </c>
      <c r="BL419">
        <v>0</v>
      </c>
      <c r="BN419" t="s">
        <v>106</v>
      </c>
      <c r="BQ419" t="e">
        <f ca="1">- No internet connection / computer</f>
        <v>#NAME?</v>
      </c>
      <c r="BR419">
        <v>0</v>
      </c>
      <c r="BS419">
        <v>0</v>
      </c>
      <c r="BT419">
        <v>1</v>
      </c>
      <c r="BU419">
        <v>0</v>
      </c>
      <c r="BV419">
        <v>0</v>
      </c>
      <c r="BW419">
        <v>0</v>
      </c>
      <c r="BX419" t="s">
        <v>107</v>
      </c>
      <c r="BY419" t="e">
        <f ca="1">- Useful but _xludf.not as good as going to university</f>
        <v>#NAME?</v>
      </c>
      <c r="BZ419">
        <v>1</v>
      </c>
      <c r="CA419">
        <v>0</v>
      </c>
      <c r="CB419">
        <v>0</v>
      </c>
      <c r="CC419">
        <v>0</v>
      </c>
      <c r="CD419">
        <v>0</v>
      </c>
      <c r="CE419" t="e">
        <f ca="1">- Twitter - Teachers</f>
        <v>#NAME?</v>
      </c>
      <c r="CF419">
        <v>0</v>
      </c>
      <c r="CG419">
        <v>0</v>
      </c>
      <c r="CH419">
        <v>1</v>
      </c>
      <c r="CI419">
        <v>0</v>
      </c>
      <c r="CJ419">
        <v>1</v>
      </c>
      <c r="CK419">
        <v>0</v>
      </c>
      <c r="CL419">
        <v>0</v>
      </c>
      <c r="CN419" t="s">
        <v>108</v>
      </c>
      <c r="CO419" t="s">
        <v>109</v>
      </c>
      <c r="CP419" t="s">
        <v>110</v>
      </c>
      <c r="CQ419">
        <v>3294593</v>
      </c>
      <c r="CR419" t="s">
        <v>1245</v>
      </c>
      <c r="CS419" t="s">
        <v>1246</v>
      </c>
      <c r="CT419">
        <v>418</v>
      </c>
    </row>
    <row r="420" spans="1:98">
      <c r="A420">
        <v>419</v>
      </c>
      <c r="B420" t="s">
        <v>135</v>
      </c>
      <c r="C420">
        <v>25</v>
      </c>
      <c r="D420" t="s">
        <v>98</v>
      </c>
      <c r="E420" t="s">
        <v>227</v>
      </c>
      <c r="F420" t="s">
        <v>100</v>
      </c>
      <c r="G420" t="s">
        <v>113</v>
      </c>
      <c r="J420" t="s">
        <v>114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1</v>
      </c>
      <c r="Q420">
        <v>0</v>
      </c>
      <c r="R420">
        <v>0</v>
      </c>
      <c r="X420" t="s">
        <v>1242</v>
      </c>
      <c r="Y420">
        <v>1</v>
      </c>
      <c r="Z420">
        <v>0</v>
      </c>
      <c r="AA420">
        <v>0</v>
      </c>
      <c r="AB420">
        <v>0</v>
      </c>
      <c r="AC420">
        <v>0</v>
      </c>
      <c r="AD420">
        <v>1</v>
      </c>
      <c r="AE420">
        <v>0</v>
      </c>
      <c r="AG420" t="s">
        <v>124</v>
      </c>
      <c r="AH420" t="s">
        <v>105</v>
      </c>
      <c r="AI420">
        <v>0</v>
      </c>
      <c r="AJ420">
        <v>1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BA420" t="s">
        <v>106</v>
      </c>
      <c r="BB420" t="e">
        <f ca="1">- _xludf.not Useful</f>
        <v>#NAME?</v>
      </c>
      <c r="BD420" t="e">
        <f ca="1">- I am _xludf.not interested in vocational education</f>
        <v>#NAME?</v>
      </c>
      <c r="BE420">
        <v>1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N420" t="s">
        <v>106</v>
      </c>
      <c r="BQ420" t="e">
        <f ca="1">- Cannot afford the courses</f>
        <v>#NAME?</v>
      </c>
      <c r="BR420">
        <v>0</v>
      </c>
      <c r="BS420">
        <v>0</v>
      </c>
      <c r="BT420">
        <v>0</v>
      </c>
      <c r="BU420">
        <v>0</v>
      </c>
      <c r="BV420">
        <v>1</v>
      </c>
      <c r="BW420">
        <v>0</v>
      </c>
      <c r="BX420" t="s">
        <v>107</v>
      </c>
      <c r="BY420" t="e">
        <f ca="1">- Useful but _xludf.not as good as going to university</f>
        <v>#NAME?</v>
      </c>
      <c r="BZ420">
        <v>1</v>
      </c>
      <c r="CA420">
        <v>0</v>
      </c>
      <c r="CB420">
        <v>0</v>
      </c>
      <c r="CC420">
        <v>0</v>
      </c>
      <c r="CD420">
        <v>0</v>
      </c>
      <c r="CE420" t="e">
        <f ca="1">- Facebook groups/pages  - Teachers</f>
        <v>#NAME?</v>
      </c>
      <c r="CF420">
        <v>0</v>
      </c>
      <c r="CG420">
        <v>0</v>
      </c>
      <c r="CH420">
        <v>1</v>
      </c>
      <c r="CI420">
        <v>0</v>
      </c>
      <c r="CJ420">
        <v>0</v>
      </c>
      <c r="CK420">
        <v>1</v>
      </c>
      <c r="CL420">
        <v>0</v>
      </c>
      <c r="CN420" t="s">
        <v>108</v>
      </c>
      <c r="CO420" t="s">
        <v>109</v>
      </c>
      <c r="CP420" t="s">
        <v>110</v>
      </c>
      <c r="CQ420">
        <v>3305142</v>
      </c>
      <c r="CR420" t="s">
        <v>1247</v>
      </c>
      <c r="CS420" t="s">
        <v>1248</v>
      </c>
      <c r="CT420">
        <v>419</v>
      </c>
    </row>
    <row r="421" spans="1:98">
      <c r="A421">
        <v>420</v>
      </c>
      <c r="B421" t="s">
        <v>135</v>
      </c>
      <c r="C421">
        <v>18</v>
      </c>
      <c r="D421" t="s">
        <v>98</v>
      </c>
      <c r="E421" t="s">
        <v>99</v>
      </c>
      <c r="F421" t="s">
        <v>136</v>
      </c>
      <c r="G421" t="s">
        <v>175</v>
      </c>
      <c r="J421" t="s">
        <v>180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1</v>
      </c>
      <c r="X421" t="s">
        <v>242</v>
      </c>
      <c r="Y421">
        <v>0</v>
      </c>
      <c r="Z421">
        <v>0</v>
      </c>
      <c r="AA421">
        <v>0</v>
      </c>
      <c r="AB421">
        <v>0</v>
      </c>
      <c r="AC421">
        <v>1</v>
      </c>
      <c r="AD421">
        <v>0</v>
      </c>
      <c r="AE421">
        <v>0</v>
      </c>
      <c r="AG421" t="s">
        <v>124</v>
      </c>
      <c r="AH421" t="s">
        <v>105</v>
      </c>
      <c r="AI421">
        <v>0</v>
      </c>
      <c r="AJ421">
        <v>1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BA421" t="s">
        <v>106</v>
      </c>
      <c r="BB421" t="e">
        <f ca="1">- Useful but _xludf.not as good as a regular degree</f>
        <v>#NAME?</v>
      </c>
      <c r="BD421" t="e">
        <f ca="1">- I am _xludf.not interested in vocational education</f>
        <v>#NAME?</v>
      </c>
      <c r="BE421">
        <v>1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0</v>
      </c>
      <c r="BL421">
        <v>0</v>
      </c>
      <c r="BN421" t="s">
        <v>106</v>
      </c>
      <c r="BQ421" t="e">
        <f ca="1">- Do _xludf.not _xludf.count towards a recognized qualification</f>
        <v>#NAME?</v>
      </c>
      <c r="BR421">
        <v>0</v>
      </c>
      <c r="BS421">
        <v>1</v>
      </c>
      <c r="BT421">
        <v>0</v>
      </c>
      <c r="BU421">
        <v>0</v>
      </c>
      <c r="BV421">
        <v>0</v>
      </c>
      <c r="BW421">
        <v>0</v>
      </c>
      <c r="BX421" t="s">
        <v>310</v>
      </c>
      <c r="BY421" t="e">
        <f ca="1">- Useful but _xludf.not as good as going to university</f>
        <v>#NAME?</v>
      </c>
      <c r="BZ421">
        <v>1</v>
      </c>
      <c r="CA421">
        <v>0</v>
      </c>
      <c r="CB421">
        <v>0</v>
      </c>
      <c r="CC421">
        <v>0</v>
      </c>
      <c r="CD421">
        <v>0</v>
      </c>
      <c r="CE421" t="e">
        <f ca="1">- Facebook groups/pages  - Teachers</f>
        <v>#NAME?</v>
      </c>
      <c r="CF421">
        <v>0</v>
      </c>
      <c r="CG421">
        <v>0</v>
      </c>
      <c r="CH421">
        <v>1</v>
      </c>
      <c r="CI421">
        <v>0</v>
      </c>
      <c r="CJ421">
        <v>0</v>
      </c>
      <c r="CK421">
        <v>1</v>
      </c>
      <c r="CL421">
        <v>0</v>
      </c>
      <c r="CN421" t="s">
        <v>108</v>
      </c>
      <c r="CO421" t="s">
        <v>109</v>
      </c>
      <c r="CP421" t="s">
        <v>110</v>
      </c>
      <c r="CQ421">
        <v>3305255</v>
      </c>
      <c r="CR421" t="s">
        <v>1249</v>
      </c>
      <c r="CS421" t="s">
        <v>1250</v>
      </c>
      <c r="CT421">
        <v>420</v>
      </c>
    </row>
    <row r="422" spans="1:98">
      <c r="A422">
        <v>421</v>
      </c>
      <c r="B422" t="s">
        <v>135</v>
      </c>
      <c r="C422">
        <v>21</v>
      </c>
      <c r="D422" t="s">
        <v>148</v>
      </c>
      <c r="E422" t="s">
        <v>99</v>
      </c>
      <c r="F422" t="s">
        <v>136</v>
      </c>
      <c r="G422" t="s">
        <v>101</v>
      </c>
      <c r="H422" t="s">
        <v>1251</v>
      </c>
      <c r="U422" t="s">
        <v>162</v>
      </c>
      <c r="AG422" t="s">
        <v>104</v>
      </c>
      <c r="AH422" t="s">
        <v>105</v>
      </c>
      <c r="AI422">
        <v>0</v>
      </c>
      <c r="AJ422">
        <v>1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BA422" t="s">
        <v>106</v>
      </c>
      <c r="BB422" t="e">
        <f ca="1">- _xludf.not Useful</f>
        <v>#NAME?</v>
      </c>
      <c r="BD422" t="e">
        <f ca="1">- I am _xludf.not interested in vocational education</f>
        <v>#NAME?</v>
      </c>
      <c r="BE422">
        <v>1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N422" t="s">
        <v>106</v>
      </c>
      <c r="BQ422" t="e">
        <f ca="1">- Do _xludf.not _xludf.count towards a recognized qualification</f>
        <v>#NAME?</v>
      </c>
      <c r="BR422">
        <v>0</v>
      </c>
      <c r="BS422">
        <v>1</v>
      </c>
      <c r="BT422">
        <v>0</v>
      </c>
      <c r="BU422">
        <v>0</v>
      </c>
      <c r="BV422">
        <v>0</v>
      </c>
      <c r="BW422">
        <v>0</v>
      </c>
      <c r="BX422" t="s">
        <v>107</v>
      </c>
      <c r="BY422" t="e">
        <f ca="1">- Useful but _xludf.not as good as going to university</f>
        <v>#NAME?</v>
      </c>
      <c r="BZ422">
        <v>1</v>
      </c>
      <c r="CA422">
        <v>0</v>
      </c>
      <c r="CB422">
        <v>0</v>
      </c>
      <c r="CC422">
        <v>0</v>
      </c>
      <c r="CD422">
        <v>0</v>
      </c>
      <c r="CE422" t="e">
        <f ca="1">- Facebook groups/pages  - Friends</f>
        <v>#NAME?</v>
      </c>
      <c r="CF422">
        <v>1</v>
      </c>
      <c r="CG422">
        <v>0</v>
      </c>
      <c r="CH422">
        <v>0</v>
      </c>
      <c r="CI422">
        <v>0</v>
      </c>
      <c r="CJ422">
        <v>0</v>
      </c>
      <c r="CK422">
        <v>1</v>
      </c>
      <c r="CL422">
        <v>0</v>
      </c>
      <c r="CN422" t="s">
        <v>108</v>
      </c>
      <c r="CO422" t="s">
        <v>109</v>
      </c>
      <c r="CP422" t="s">
        <v>110</v>
      </c>
      <c r="CQ422">
        <v>3305240</v>
      </c>
      <c r="CR422" t="s">
        <v>1252</v>
      </c>
      <c r="CS422" t="s">
        <v>1253</v>
      </c>
      <c r="CT422">
        <v>421</v>
      </c>
    </row>
    <row r="423" spans="1:98">
      <c r="A423">
        <v>422</v>
      </c>
      <c r="B423" t="s">
        <v>135</v>
      </c>
      <c r="C423">
        <v>26</v>
      </c>
      <c r="D423" t="s">
        <v>98</v>
      </c>
      <c r="E423" t="s">
        <v>99</v>
      </c>
      <c r="F423" t="s">
        <v>344</v>
      </c>
      <c r="G423" t="s">
        <v>113</v>
      </c>
      <c r="J423" t="s">
        <v>132</v>
      </c>
      <c r="K423">
        <v>0</v>
      </c>
      <c r="L423">
        <v>0</v>
      </c>
      <c r="M423">
        <v>1</v>
      </c>
      <c r="N423">
        <v>0</v>
      </c>
      <c r="O423">
        <v>0</v>
      </c>
      <c r="P423">
        <v>0</v>
      </c>
      <c r="Q423">
        <v>1</v>
      </c>
      <c r="R423">
        <v>0</v>
      </c>
      <c r="X423" t="s">
        <v>405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1</v>
      </c>
      <c r="AE423">
        <v>0</v>
      </c>
      <c r="AG423" t="s">
        <v>124</v>
      </c>
      <c r="AH423" t="s">
        <v>767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1</v>
      </c>
      <c r="AO423">
        <v>0</v>
      </c>
      <c r="AP423">
        <v>0</v>
      </c>
      <c r="BA423" t="s">
        <v>106</v>
      </c>
      <c r="BB423" t="e">
        <f ca="1">- Useful but _xludf.not as good as a regular degree</f>
        <v>#NAME?</v>
      </c>
      <c r="BD423" t="e">
        <f ca="1">- I am _xludf.not interested in vocational education</f>
        <v>#NAME?</v>
      </c>
      <c r="BE423">
        <v>1</v>
      </c>
      <c r="BF423">
        <v>0</v>
      </c>
      <c r="BG423">
        <v>0</v>
      </c>
      <c r="BH423">
        <v>0</v>
      </c>
      <c r="BI423">
        <v>0</v>
      </c>
      <c r="BJ423">
        <v>0</v>
      </c>
      <c r="BK423">
        <v>0</v>
      </c>
      <c r="BL423">
        <v>0</v>
      </c>
      <c r="BN423" t="s">
        <v>127</v>
      </c>
      <c r="BO423" t="s">
        <v>398</v>
      </c>
      <c r="BX423" t="s">
        <v>310</v>
      </c>
      <c r="BY423" t="e">
        <f ca="1">- Very Useful, as good as a regular degree</f>
        <v>#NAME?</v>
      </c>
      <c r="BZ423">
        <v>0</v>
      </c>
      <c r="CA423">
        <v>0</v>
      </c>
      <c r="CB423">
        <v>1</v>
      </c>
      <c r="CC423">
        <v>0</v>
      </c>
      <c r="CD423">
        <v>0</v>
      </c>
      <c r="CE423" t="e">
        <f ca="1">- Facebook groups/pages  - Friends</f>
        <v>#NAME?</v>
      </c>
      <c r="CF423">
        <v>1</v>
      </c>
      <c r="CG423">
        <v>0</v>
      </c>
      <c r="CH423">
        <v>0</v>
      </c>
      <c r="CI423">
        <v>0</v>
      </c>
      <c r="CJ423">
        <v>0</v>
      </c>
      <c r="CK423">
        <v>1</v>
      </c>
      <c r="CL423">
        <v>0</v>
      </c>
      <c r="CN423" t="s">
        <v>108</v>
      </c>
      <c r="CO423" t="s">
        <v>109</v>
      </c>
      <c r="CP423" t="s">
        <v>110</v>
      </c>
      <c r="CQ423">
        <v>3305244</v>
      </c>
      <c r="CR423" t="s">
        <v>1254</v>
      </c>
      <c r="CS423" t="s">
        <v>1255</v>
      </c>
      <c r="CT423">
        <v>422</v>
      </c>
    </row>
    <row r="424" spans="1:98">
      <c r="A424">
        <v>423</v>
      </c>
      <c r="B424" t="s">
        <v>135</v>
      </c>
      <c r="C424">
        <v>27</v>
      </c>
      <c r="D424" t="s">
        <v>98</v>
      </c>
      <c r="E424" t="s">
        <v>99</v>
      </c>
      <c r="F424" t="s">
        <v>344</v>
      </c>
      <c r="G424" t="s">
        <v>101</v>
      </c>
      <c r="H424" t="s">
        <v>102</v>
      </c>
      <c r="U424" t="s">
        <v>121</v>
      </c>
      <c r="W424" t="s">
        <v>1256</v>
      </c>
      <c r="AG424" t="s">
        <v>104</v>
      </c>
      <c r="AH424" t="s">
        <v>365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1</v>
      </c>
      <c r="AO424">
        <v>1</v>
      </c>
      <c r="AP424">
        <v>0</v>
      </c>
      <c r="BA424" t="s">
        <v>106</v>
      </c>
      <c r="BB424" t="e">
        <f ca="1">- Useful but _xludf.not as good as a regular degree</f>
        <v>#NAME?</v>
      </c>
      <c r="BD424" t="e">
        <f ca="1">- Mechanics _xludf.and machinery</f>
        <v>#NAME?</v>
      </c>
      <c r="BE424">
        <v>0</v>
      </c>
      <c r="BF424">
        <v>0</v>
      </c>
      <c r="BG424">
        <v>0</v>
      </c>
      <c r="BH424">
        <v>0</v>
      </c>
      <c r="BI424">
        <v>0</v>
      </c>
      <c r="BJ424">
        <v>0</v>
      </c>
      <c r="BK424">
        <v>1</v>
      </c>
      <c r="BL424">
        <v>0</v>
      </c>
      <c r="BN424" t="s">
        <v>127</v>
      </c>
      <c r="BO424" t="s">
        <v>121</v>
      </c>
      <c r="BP424" t="s">
        <v>1257</v>
      </c>
      <c r="BX424" t="s">
        <v>243</v>
      </c>
      <c r="BY424" t="e">
        <f ca="1">- Useful but _xludf.not as good as going to university</f>
        <v>#NAME?</v>
      </c>
      <c r="BZ424">
        <v>1</v>
      </c>
      <c r="CA424">
        <v>0</v>
      </c>
      <c r="CB424">
        <v>0</v>
      </c>
      <c r="CC424">
        <v>0</v>
      </c>
      <c r="CD424">
        <v>0</v>
      </c>
      <c r="CE424" t="e">
        <f ca="1">- Facebook groups/pages  - Twitter</f>
        <v>#NAME?</v>
      </c>
      <c r="CF424">
        <v>0</v>
      </c>
      <c r="CG424">
        <v>0</v>
      </c>
      <c r="CH424">
        <v>0</v>
      </c>
      <c r="CI424">
        <v>0</v>
      </c>
      <c r="CJ424">
        <v>1</v>
      </c>
      <c r="CK424">
        <v>1</v>
      </c>
      <c r="CL424">
        <v>0</v>
      </c>
      <c r="CN424" t="s">
        <v>108</v>
      </c>
      <c r="CO424" t="s">
        <v>109</v>
      </c>
      <c r="CP424" t="s">
        <v>110</v>
      </c>
      <c r="CQ424">
        <v>3305195</v>
      </c>
      <c r="CR424" t="s">
        <v>1258</v>
      </c>
      <c r="CS424" t="s">
        <v>1259</v>
      </c>
      <c r="CT424">
        <v>423</v>
      </c>
    </row>
    <row r="425" spans="1:98">
      <c r="A425">
        <v>424</v>
      </c>
      <c r="B425" t="s">
        <v>135</v>
      </c>
      <c r="C425">
        <v>25</v>
      </c>
      <c r="D425" t="s">
        <v>98</v>
      </c>
      <c r="E425" t="s">
        <v>99</v>
      </c>
      <c r="F425" t="s">
        <v>149</v>
      </c>
      <c r="G425" t="s">
        <v>113</v>
      </c>
      <c r="J425" t="s">
        <v>121</v>
      </c>
      <c r="K425">
        <v>1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T425" t="s">
        <v>462</v>
      </c>
      <c r="X425" t="s">
        <v>115</v>
      </c>
      <c r="Y425">
        <v>0</v>
      </c>
      <c r="Z425">
        <v>0</v>
      </c>
      <c r="AA425">
        <v>0</v>
      </c>
      <c r="AB425">
        <v>1</v>
      </c>
      <c r="AC425">
        <v>0</v>
      </c>
      <c r="AD425">
        <v>0</v>
      </c>
      <c r="AE425">
        <v>0</v>
      </c>
      <c r="AG425" t="s">
        <v>124</v>
      </c>
      <c r="AH425" t="s">
        <v>105</v>
      </c>
      <c r="AI425">
        <v>0</v>
      </c>
      <c r="AJ425">
        <v>1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BA425" t="s">
        <v>106</v>
      </c>
      <c r="BB425" t="e">
        <f ca="1">- Useful but _xludf.not as good as a regular degree</f>
        <v>#NAME?</v>
      </c>
      <c r="BD425" t="e">
        <f ca="1">- Tourism / Restaurant _xludf.and hotel Management</f>
        <v>#NAME?</v>
      </c>
      <c r="BE425">
        <v>0</v>
      </c>
      <c r="BF425">
        <v>0</v>
      </c>
      <c r="BG425">
        <v>0</v>
      </c>
      <c r="BH425">
        <v>1</v>
      </c>
      <c r="BI425">
        <v>0</v>
      </c>
      <c r="BJ425">
        <v>0</v>
      </c>
      <c r="BK425">
        <v>0</v>
      </c>
      <c r="BL425">
        <v>0</v>
      </c>
      <c r="BN425" t="s">
        <v>106</v>
      </c>
      <c r="BQ425" t="e">
        <f ca="1">- Do _xludf.not _xludf.count towards a recognized qualification - Donâ€™t know how to _xludf.find/enroll in a suitable program</f>
        <v>#NAME?</v>
      </c>
      <c r="BR425">
        <v>0</v>
      </c>
      <c r="BS425">
        <v>1</v>
      </c>
      <c r="BT425">
        <v>0</v>
      </c>
      <c r="BU425">
        <v>1</v>
      </c>
      <c r="BV425">
        <v>0</v>
      </c>
      <c r="BW425">
        <v>0</v>
      </c>
      <c r="BX425" t="s">
        <v>107</v>
      </c>
      <c r="BY425" t="s">
        <v>139</v>
      </c>
      <c r="BZ425">
        <v>1</v>
      </c>
      <c r="CA425">
        <v>0</v>
      </c>
      <c r="CB425">
        <v>0</v>
      </c>
      <c r="CC425">
        <v>0</v>
      </c>
      <c r="CD425">
        <v>1</v>
      </c>
      <c r="CE425" t="e">
        <f ca="1">- Friends</f>
        <v>#NAME?</v>
      </c>
      <c r="CF425">
        <v>1</v>
      </c>
      <c r="CG425">
        <v>0</v>
      </c>
      <c r="CH425">
        <v>0</v>
      </c>
      <c r="CI425">
        <v>0</v>
      </c>
      <c r="CJ425">
        <v>0</v>
      </c>
      <c r="CK425">
        <v>0</v>
      </c>
      <c r="CL425">
        <v>0</v>
      </c>
      <c r="CN425" t="s">
        <v>108</v>
      </c>
      <c r="CO425" t="s">
        <v>109</v>
      </c>
      <c r="CP425" t="s">
        <v>110</v>
      </c>
      <c r="CQ425">
        <v>3305189</v>
      </c>
      <c r="CR425" t="s">
        <v>1260</v>
      </c>
      <c r="CS425" t="s">
        <v>1261</v>
      </c>
      <c r="CT425">
        <v>424</v>
      </c>
    </row>
    <row r="426" spans="1:98">
      <c r="A426">
        <v>425</v>
      </c>
      <c r="B426" t="s">
        <v>135</v>
      </c>
      <c r="C426">
        <v>18</v>
      </c>
      <c r="D426" t="s">
        <v>148</v>
      </c>
      <c r="E426" t="s">
        <v>99</v>
      </c>
      <c r="F426" t="s">
        <v>136</v>
      </c>
      <c r="G426" t="s">
        <v>175</v>
      </c>
      <c r="J426" t="s">
        <v>176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1</v>
      </c>
      <c r="R426">
        <v>1</v>
      </c>
      <c r="X426" t="s">
        <v>242</v>
      </c>
      <c r="Y426">
        <v>0</v>
      </c>
      <c r="Z426">
        <v>0</v>
      </c>
      <c r="AA426">
        <v>0</v>
      </c>
      <c r="AB426">
        <v>0</v>
      </c>
      <c r="AC426">
        <v>1</v>
      </c>
      <c r="AD426">
        <v>0</v>
      </c>
      <c r="AE426">
        <v>0</v>
      </c>
      <c r="AG426" t="s">
        <v>116</v>
      </c>
      <c r="AH426" t="s">
        <v>105</v>
      </c>
      <c r="AI426">
        <v>0</v>
      </c>
      <c r="AJ426">
        <v>1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BA426" t="s">
        <v>106</v>
      </c>
      <c r="BB426" t="e">
        <f ca="1">- _xludf.not Useful</f>
        <v>#NAME?</v>
      </c>
      <c r="BD426" t="e">
        <f ca="1">- Nursing / medical care</f>
        <v>#NAME?</v>
      </c>
      <c r="BE426">
        <v>0</v>
      </c>
      <c r="BF426">
        <v>0</v>
      </c>
      <c r="BG426">
        <v>0</v>
      </c>
      <c r="BH426">
        <v>0</v>
      </c>
      <c r="BI426">
        <v>1</v>
      </c>
      <c r="BJ426">
        <v>0</v>
      </c>
      <c r="BK426">
        <v>0</v>
      </c>
      <c r="BL426">
        <v>0</v>
      </c>
      <c r="BN426" t="s">
        <v>106</v>
      </c>
      <c r="BQ426" t="e">
        <f ca="1">- No internet connection / computer</f>
        <v>#NAME?</v>
      </c>
      <c r="BR426">
        <v>0</v>
      </c>
      <c r="BS426">
        <v>0</v>
      </c>
      <c r="BT426">
        <v>1</v>
      </c>
      <c r="BU426">
        <v>0</v>
      </c>
      <c r="BV426">
        <v>0</v>
      </c>
      <c r="BW426">
        <v>0</v>
      </c>
      <c r="BX426" t="s">
        <v>107</v>
      </c>
      <c r="BY426" t="e">
        <f ca="1">- _xludf.not worth the _xludf.time _xludf.or money spent on it</f>
        <v>#NAME?</v>
      </c>
      <c r="BZ426">
        <v>0</v>
      </c>
      <c r="CA426">
        <v>1</v>
      </c>
      <c r="CB426">
        <v>0</v>
      </c>
      <c r="CC426">
        <v>0</v>
      </c>
      <c r="CD426">
        <v>0</v>
      </c>
      <c r="CE426" t="e">
        <f ca="1">- Facebook groups/pages  - Friends</f>
        <v>#NAME?</v>
      </c>
      <c r="CF426">
        <v>1</v>
      </c>
      <c r="CG426">
        <v>0</v>
      </c>
      <c r="CH426">
        <v>0</v>
      </c>
      <c r="CI426">
        <v>0</v>
      </c>
      <c r="CJ426">
        <v>0</v>
      </c>
      <c r="CK426">
        <v>1</v>
      </c>
      <c r="CL426">
        <v>0</v>
      </c>
      <c r="CN426" t="s">
        <v>108</v>
      </c>
      <c r="CO426" t="s">
        <v>109</v>
      </c>
      <c r="CP426" t="s">
        <v>110</v>
      </c>
      <c r="CQ426">
        <v>3305184</v>
      </c>
      <c r="CR426" t="s">
        <v>1262</v>
      </c>
      <c r="CS426" t="s">
        <v>1263</v>
      </c>
      <c r="CT426">
        <v>425</v>
      </c>
    </row>
    <row r="427" spans="1:98">
      <c r="A427">
        <v>426</v>
      </c>
      <c r="B427" t="s">
        <v>135</v>
      </c>
      <c r="C427">
        <v>27</v>
      </c>
      <c r="D427" t="s">
        <v>98</v>
      </c>
      <c r="E427" t="s">
        <v>99</v>
      </c>
      <c r="F427" t="s">
        <v>364</v>
      </c>
      <c r="G427" t="s">
        <v>101</v>
      </c>
      <c r="H427" t="s">
        <v>102</v>
      </c>
      <c r="U427" t="s">
        <v>162</v>
      </c>
      <c r="AG427" t="s">
        <v>104</v>
      </c>
      <c r="AH427" t="s">
        <v>986</v>
      </c>
      <c r="AI427">
        <v>0</v>
      </c>
      <c r="AJ427">
        <v>1</v>
      </c>
      <c r="AK427">
        <v>0</v>
      </c>
      <c r="AL427">
        <v>1</v>
      </c>
      <c r="AM427">
        <v>0</v>
      </c>
      <c r="AN427">
        <v>1</v>
      </c>
      <c r="AO427">
        <v>1</v>
      </c>
      <c r="AP427">
        <v>0</v>
      </c>
      <c r="BA427" t="s">
        <v>106</v>
      </c>
      <c r="BB427" t="e">
        <f ca="1">- _xludf.not Useful</f>
        <v>#NAME?</v>
      </c>
      <c r="BD427" t="e">
        <f ca="1">- I am _xludf.not interested in vocational education</f>
        <v>#NAME?</v>
      </c>
      <c r="BE427">
        <v>1</v>
      </c>
      <c r="BF427">
        <v>0</v>
      </c>
      <c r="BG427">
        <v>0</v>
      </c>
      <c r="BH427">
        <v>0</v>
      </c>
      <c r="BI427">
        <v>0</v>
      </c>
      <c r="BJ427">
        <v>0</v>
      </c>
      <c r="BK427">
        <v>0</v>
      </c>
      <c r="BL427">
        <v>0</v>
      </c>
      <c r="BN427" t="s">
        <v>106</v>
      </c>
      <c r="BQ427" t="e">
        <f ca="1">- _xludf.not available in subjects I want to study</f>
        <v>#NAME?</v>
      </c>
      <c r="BR427">
        <v>1</v>
      </c>
      <c r="BS427">
        <v>0</v>
      </c>
      <c r="BT427">
        <v>0</v>
      </c>
      <c r="BU427">
        <v>0</v>
      </c>
      <c r="BV427">
        <v>0</v>
      </c>
      <c r="BW427">
        <v>0</v>
      </c>
      <c r="BX427" t="s">
        <v>310</v>
      </c>
      <c r="BY427" t="e">
        <f ca="1">- Useful but _xludf.not as good as going to university  - Difficult to access</f>
        <v>#NAME?</v>
      </c>
      <c r="BZ427">
        <v>1</v>
      </c>
      <c r="CA427">
        <v>0</v>
      </c>
      <c r="CB427">
        <v>0</v>
      </c>
      <c r="CC427">
        <v>1</v>
      </c>
      <c r="CD427">
        <v>0</v>
      </c>
      <c r="CE427" t="e">
        <f ca="1">- Facebook groups/pages DUBARAH</f>
        <v>#NAME?</v>
      </c>
      <c r="CF427">
        <v>0</v>
      </c>
      <c r="CG427">
        <v>1</v>
      </c>
      <c r="CH427">
        <v>0</v>
      </c>
      <c r="CI427">
        <v>0</v>
      </c>
      <c r="CJ427">
        <v>0</v>
      </c>
      <c r="CK427">
        <v>1</v>
      </c>
      <c r="CL427">
        <v>0</v>
      </c>
      <c r="CN427" t="s">
        <v>108</v>
      </c>
      <c r="CO427" t="s">
        <v>109</v>
      </c>
      <c r="CP427" t="s">
        <v>110</v>
      </c>
      <c r="CQ427">
        <v>3305167</v>
      </c>
      <c r="CR427" t="s">
        <v>1264</v>
      </c>
      <c r="CS427" t="s">
        <v>1265</v>
      </c>
      <c r="CT427">
        <v>426</v>
      </c>
    </row>
    <row r="428" spans="1:98">
      <c r="A428">
        <v>427</v>
      </c>
      <c r="B428" t="s">
        <v>135</v>
      </c>
      <c r="C428">
        <v>28</v>
      </c>
      <c r="D428" t="s">
        <v>98</v>
      </c>
      <c r="E428" t="s">
        <v>142</v>
      </c>
      <c r="F428" t="s">
        <v>100</v>
      </c>
      <c r="G428" t="s">
        <v>113</v>
      </c>
      <c r="J428" t="s">
        <v>286</v>
      </c>
      <c r="K428">
        <v>0</v>
      </c>
      <c r="L428">
        <v>0</v>
      </c>
      <c r="M428">
        <v>0</v>
      </c>
      <c r="N428">
        <v>0</v>
      </c>
      <c r="O428">
        <v>1</v>
      </c>
      <c r="P428">
        <v>0</v>
      </c>
      <c r="Q428">
        <v>0</v>
      </c>
      <c r="R428">
        <v>0</v>
      </c>
      <c r="X428" t="s">
        <v>115</v>
      </c>
      <c r="Y428">
        <v>0</v>
      </c>
      <c r="Z428">
        <v>0</v>
      </c>
      <c r="AA428">
        <v>0</v>
      </c>
      <c r="AB428">
        <v>1</v>
      </c>
      <c r="AC428">
        <v>0</v>
      </c>
      <c r="AD428">
        <v>0</v>
      </c>
      <c r="AE428">
        <v>0</v>
      </c>
      <c r="AG428" t="s">
        <v>124</v>
      </c>
      <c r="AH428" t="s">
        <v>105</v>
      </c>
      <c r="AI428">
        <v>0</v>
      </c>
      <c r="AJ428">
        <v>1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BA428" t="s">
        <v>106</v>
      </c>
      <c r="BB428" t="e">
        <f ca="1">- _xludf.not Useful</f>
        <v>#NAME?</v>
      </c>
      <c r="BD428" t="e">
        <f ca="1">- I am _xludf.not interested in vocational education</f>
        <v>#NAME?</v>
      </c>
      <c r="BE428">
        <v>1</v>
      </c>
      <c r="BF428">
        <v>0</v>
      </c>
      <c r="BG428">
        <v>0</v>
      </c>
      <c r="BH428">
        <v>0</v>
      </c>
      <c r="BI428">
        <v>0</v>
      </c>
      <c r="BJ428">
        <v>0</v>
      </c>
      <c r="BK428">
        <v>0</v>
      </c>
      <c r="BL428">
        <v>0</v>
      </c>
      <c r="BN428" t="s">
        <v>106</v>
      </c>
      <c r="BQ428" t="e">
        <f ca="1">- Donâ€™t know how to _xludf.find/enroll in a suitable program</f>
        <v>#NAME?</v>
      </c>
      <c r="BR428">
        <v>0</v>
      </c>
      <c r="BS428">
        <v>0</v>
      </c>
      <c r="BT428">
        <v>0</v>
      </c>
      <c r="BU428">
        <v>1</v>
      </c>
      <c r="BV428">
        <v>0</v>
      </c>
      <c r="BW428">
        <v>0</v>
      </c>
      <c r="BX428" t="s">
        <v>107</v>
      </c>
      <c r="BY428" t="e">
        <f ca="1">- Difficult to access</f>
        <v>#NAME?</v>
      </c>
      <c r="BZ428">
        <v>0</v>
      </c>
      <c r="CA428">
        <v>0</v>
      </c>
      <c r="CB428">
        <v>0</v>
      </c>
      <c r="CC428">
        <v>1</v>
      </c>
      <c r="CD428">
        <v>0</v>
      </c>
      <c r="CE428" t="e">
        <f ca="1">- Friends</f>
        <v>#NAME?</v>
      </c>
      <c r="CF428">
        <v>1</v>
      </c>
      <c r="CG428">
        <v>0</v>
      </c>
      <c r="CH428">
        <v>0</v>
      </c>
      <c r="CI428">
        <v>0</v>
      </c>
      <c r="CJ428">
        <v>0</v>
      </c>
      <c r="CK428">
        <v>0</v>
      </c>
      <c r="CL428">
        <v>0</v>
      </c>
      <c r="CN428" t="s">
        <v>108</v>
      </c>
      <c r="CO428" t="s">
        <v>109</v>
      </c>
      <c r="CP428" t="s">
        <v>110</v>
      </c>
      <c r="CQ428">
        <v>3305157</v>
      </c>
      <c r="CR428" t="s">
        <v>1266</v>
      </c>
      <c r="CS428" t="s">
        <v>1267</v>
      </c>
      <c r="CT428">
        <v>427</v>
      </c>
    </row>
    <row r="429" spans="1:98">
      <c r="A429">
        <v>428</v>
      </c>
      <c r="B429" t="s">
        <v>135</v>
      </c>
      <c r="C429">
        <v>18</v>
      </c>
      <c r="D429" t="s">
        <v>148</v>
      </c>
      <c r="E429" t="s">
        <v>99</v>
      </c>
      <c r="F429" t="s">
        <v>136</v>
      </c>
      <c r="G429" t="s">
        <v>113</v>
      </c>
      <c r="J429" t="s">
        <v>180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1</v>
      </c>
      <c r="X429" t="s">
        <v>242</v>
      </c>
      <c r="Y429">
        <v>0</v>
      </c>
      <c r="Z429">
        <v>0</v>
      </c>
      <c r="AA429">
        <v>0</v>
      </c>
      <c r="AB429">
        <v>0</v>
      </c>
      <c r="AC429">
        <v>1</v>
      </c>
      <c r="AD429">
        <v>0</v>
      </c>
      <c r="AE429">
        <v>0</v>
      </c>
      <c r="AG429" t="s">
        <v>116</v>
      </c>
      <c r="AH429" t="s">
        <v>105</v>
      </c>
      <c r="AI429">
        <v>0</v>
      </c>
      <c r="AJ429">
        <v>1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BA429" t="s">
        <v>106</v>
      </c>
      <c r="BB429" t="e">
        <f ca="1">- Useful but _xludf.not as good as a regular degree</f>
        <v>#NAME?</v>
      </c>
      <c r="BD429" t="e">
        <f ca="1">- Nursing / medical care</f>
        <v>#NAME?</v>
      </c>
      <c r="BE429">
        <v>0</v>
      </c>
      <c r="BF429">
        <v>0</v>
      </c>
      <c r="BG429">
        <v>0</v>
      </c>
      <c r="BH429">
        <v>0</v>
      </c>
      <c r="BI429">
        <v>1</v>
      </c>
      <c r="BJ429">
        <v>0</v>
      </c>
      <c r="BK429">
        <v>0</v>
      </c>
      <c r="BL429">
        <v>0</v>
      </c>
      <c r="BN429" t="s">
        <v>106</v>
      </c>
      <c r="BQ429" t="e">
        <f ca="1">- Do _xludf.not _xludf.count towards a recognized qualification</f>
        <v>#NAME?</v>
      </c>
      <c r="BR429">
        <v>0</v>
      </c>
      <c r="BS429">
        <v>1</v>
      </c>
      <c r="BT429">
        <v>0</v>
      </c>
      <c r="BU429">
        <v>0</v>
      </c>
      <c r="BV429">
        <v>0</v>
      </c>
      <c r="BW429">
        <v>0</v>
      </c>
      <c r="BX429" t="s">
        <v>107</v>
      </c>
      <c r="BY429" t="e">
        <f ca="1">- Useful but _xludf.not as good as going to university</f>
        <v>#NAME?</v>
      </c>
      <c r="BZ429">
        <v>1</v>
      </c>
      <c r="CA429">
        <v>0</v>
      </c>
      <c r="CB429">
        <v>0</v>
      </c>
      <c r="CC429">
        <v>0</v>
      </c>
      <c r="CD429">
        <v>0</v>
      </c>
      <c r="CE429" t="e">
        <f ca="1">- Friends</f>
        <v>#NAME?</v>
      </c>
      <c r="CF429">
        <v>1</v>
      </c>
      <c r="CG429">
        <v>0</v>
      </c>
      <c r="CH429">
        <v>0</v>
      </c>
      <c r="CI429">
        <v>0</v>
      </c>
      <c r="CJ429">
        <v>0</v>
      </c>
      <c r="CK429">
        <v>0</v>
      </c>
      <c r="CL429">
        <v>0</v>
      </c>
      <c r="CN429" t="s">
        <v>108</v>
      </c>
      <c r="CO429" t="s">
        <v>109</v>
      </c>
      <c r="CP429" t="s">
        <v>110</v>
      </c>
      <c r="CQ429">
        <v>3304863</v>
      </c>
      <c r="CR429" t="s">
        <v>1268</v>
      </c>
      <c r="CS429" t="s">
        <v>1269</v>
      </c>
      <c r="CT429">
        <v>428</v>
      </c>
    </row>
    <row r="430" spans="1:98">
      <c r="A430">
        <v>429</v>
      </c>
      <c r="B430" t="s">
        <v>135</v>
      </c>
      <c r="C430">
        <v>27</v>
      </c>
      <c r="D430" t="s">
        <v>98</v>
      </c>
      <c r="E430" t="s">
        <v>99</v>
      </c>
      <c r="F430" t="s">
        <v>149</v>
      </c>
      <c r="G430" t="s">
        <v>113</v>
      </c>
      <c r="J430" t="s">
        <v>228</v>
      </c>
      <c r="K430">
        <v>0</v>
      </c>
      <c r="L430">
        <v>0</v>
      </c>
      <c r="M430">
        <v>0</v>
      </c>
      <c r="N430">
        <v>1</v>
      </c>
      <c r="O430">
        <v>0</v>
      </c>
      <c r="P430">
        <v>0</v>
      </c>
      <c r="Q430">
        <v>1</v>
      </c>
      <c r="R430">
        <v>0</v>
      </c>
      <c r="X430" t="s">
        <v>1242</v>
      </c>
      <c r="Y430">
        <v>1</v>
      </c>
      <c r="Z430">
        <v>0</v>
      </c>
      <c r="AA430">
        <v>0</v>
      </c>
      <c r="AB430">
        <v>0</v>
      </c>
      <c r="AC430">
        <v>0</v>
      </c>
      <c r="AD430">
        <v>1</v>
      </c>
      <c r="AE430">
        <v>0</v>
      </c>
      <c r="AG430" t="s">
        <v>124</v>
      </c>
      <c r="AH430" t="s">
        <v>105</v>
      </c>
      <c r="AI430">
        <v>0</v>
      </c>
      <c r="AJ430">
        <v>1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BA430" t="s">
        <v>106</v>
      </c>
      <c r="BB430" t="e">
        <f ca="1">- Useful but _xludf.not as good as a regular degree</f>
        <v>#NAME?</v>
      </c>
      <c r="BD430" t="e">
        <f ca="1">- Project Management / Accountancy - Nursing / medical care</f>
        <v>#NAME?</v>
      </c>
      <c r="BE430">
        <v>0</v>
      </c>
      <c r="BF430">
        <v>0</v>
      </c>
      <c r="BG430">
        <v>1</v>
      </c>
      <c r="BH430">
        <v>0</v>
      </c>
      <c r="BI430">
        <v>1</v>
      </c>
      <c r="BJ430">
        <v>0</v>
      </c>
      <c r="BK430">
        <v>0</v>
      </c>
      <c r="BL430">
        <v>0</v>
      </c>
      <c r="BN430" t="s">
        <v>106</v>
      </c>
      <c r="BQ430" t="e">
        <f ca="1">- Do _xludf.not _xludf.count towards a recognized qualification - Donâ€™t know how to _xludf.find/enroll in a suitable program</f>
        <v>#NAME?</v>
      </c>
      <c r="BR430">
        <v>0</v>
      </c>
      <c r="BS430">
        <v>1</v>
      </c>
      <c r="BT430">
        <v>0</v>
      </c>
      <c r="BU430">
        <v>1</v>
      </c>
      <c r="BV430">
        <v>0</v>
      </c>
      <c r="BW430">
        <v>0</v>
      </c>
      <c r="BX430" t="s">
        <v>243</v>
      </c>
      <c r="BY430" t="e">
        <f ca="1">- Useful but _xludf.not as good as going to university</f>
        <v>#NAME?</v>
      </c>
      <c r="BZ430">
        <v>1</v>
      </c>
      <c r="CA430">
        <v>0</v>
      </c>
      <c r="CB430">
        <v>0</v>
      </c>
      <c r="CC430">
        <v>0</v>
      </c>
      <c r="CD430">
        <v>0</v>
      </c>
      <c r="CE430" t="e">
        <f ca="1">- Facebook groups/pages  - Friends</f>
        <v>#NAME?</v>
      </c>
      <c r="CF430">
        <v>1</v>
      </c>
      <c r="CG430">
        <v>0</v>
      </c>
      <c r="CH430">
        <v>0</v>
      </c>
      <c r="CI430">
        <v>0</v>
      </c>
      <c r="CJ430">
        <v>0</v>
      </c>
      <c r="CK430">
        <v>1</v>
      </c>
      <c r="CL430">
        <v>0</v>
      </c>
      <c r="CN430" t="s">
        <v>108</v>
      </c>
      <c r="CO430" t="s">
        <v>109</v>
      </c>
      <c r="CP430" t="s">
        <v>110</v>
      </c>
      <c r="CQ430">
        <v>3304868</v>
      </c>
      <c r="CR430" t="s">
        <v>1270</v>
      </c>
      <c r="CS430" t="s">
        <v>1271</v>
      </c>
      <c r="CT430">
        <v>429</v>
      </c>
    </row>
    <row r="431" spans="1:98">
      <c r="A431">
        <v>430</v>
      </c>
      <c r="B431" t="s">
        <v>135</v>
      </c>
      <c r="C431">
        <v>23</v>
      </c>
      <c r="D431" t="s">
        <v>98</v>
      </c>
      <c r="E431" t="s">
        <v>99</v>
      </c>
      <c r="F431" t="s">
        <v>149</v>
      </c>
      <c r="G431" t="s">
        <v>113</v>
      </c>
      <c r="J431" t="s">
        <v>103</v>
      </c>
      <c r="K431">
        <v>0</v>
      </c>
      <c r="L431">
        <v>0</v>
      </c>
      <c r="M431">
        <v>0</v>
      </c>
      <c r="N431">
        <v>1</v>
      </c>
      <c r="O431">
        <v>0</v>
      </c>
      <c r="P431">
        <v>0</v>
      </c>
      <c r="Q431">
        <v>0</v>
      </c>
      <c r="R431">
        <v>0</v>
      </c>
      <c r="X431" t="s">
        <v>151</v>
      </c>
      <c r="Y431">
        <v>0</v>
      </c>
      <c r="Z431">
        <v>0</v>
      </c>
      <c r="AA431">
        <v>0</v>
      </c>
      <c r="AB431">
        <v>1</v>
      </c>
      <c r="AC431">
        <v>1</v>
      </c>
      <c r="AD431">
        <v>0</v>
      </c>
      <c r="AE431">
        <v>0</v>
      </c>
      <c r="AG431" t="s">
        <v>124</v>
      </c>
      <c r="AH431" t="s">
        <v>105</v>
      </c>
      <c r="AI431">
        <v>0</v>
      </c>
      <c r="AJ431">
        <v>1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BA431" t="s">
        <v>106</v>
      </c>
      <c r="BB431" t="e">
        <f ca="1">- Very Useful _xludf.and provides a job opportunity _xludf.right away.</f>
        <v>#NAME?</v>
      </c>
      <c r="BD431" t="e">
        <f ca="1">- Construction (builder, carpenter, electrician, blacksmith) - Project Management / Accountancy</f>
        <v>#NAME?</v>
      </c>
      <c r="BE431">
        <v>0</v>
      </c>
      <c r="BF431">
        <v>0</v>
      </c>
      <c r="BG431">
        <v>1</v>
      </c>
      <c r="BH431">
        <v>0</v>
      </c>
      <c r="BI431">
        <v>0</v>
      </c>
      <c r="BJ431">
        <v>1</v>
      </c>
      <c r="BK431">
        <v>0</v>
      </c>
      <c r="BL431">
        <v>0</v>
      </c>
      <c r="BN431" t="s">
        <v>106</v>
      </c>
      <c r="BQ431" t="e">
        <f ca="1">- No internet connection / computer</f>
        <v>#NAME?</v>
      </c>
      <c r="BR431">
        <v>0</v>
      </c>
      <c r="BS431">
        <v>0</v>
      </c>
      <c r="BT431">
        <v>1</v>
      </c>
      <c r="BU431">
        <v>0</v>
      </c>
      <c r="BV431">
        <v>0</v>
      </c>
      <c r="BW431">
        <v>0</v>
      </c>
      <c r="BX431" t="s">
        <v>107</v>
      </c>
      <c r="BY431" t="e">
        <f ca="1">- Useful but _xludf.not as good as going to university</f>
        <v>#NAME?</v>
      </c>
      <c r="BZ431">
        <v>1</v>
      </c>
      <c r="CA431">
        <v>0</v>
      </c>
      <c r="CB431">
        <v>0</v>
      </c>
      <c r="CC431">
        <v>0</v>
      </c>
      <c r="CD431">
        <v>0</v>
      </c>
      <c r="CE431" t="e">
        <f ca="1">- Friends   Other</f>
        <v>#NAME?</v>
      </c>
      <c r="CF431">
        <v>1</v>
      </c>
      <c r="CG431">
        <v>0</v>
      </c>
      <c r="CH431">
        <v>0</v>
      </c>
      <c r="CI431">
        <v>0</v>
      </c>
      <c r="CJ431">
        <v>0</v>
      </c>
      <c r="CK431">
        <v>0</v>
      </c>
      <c r="CL431">
        <v>1</v>
      </c>
      <c r="CM431" t="s">
        <v>1272</v>
      </c>
      <c r="CN431" t="s">
        <v>108</v>
      </c>
      <c r="CO431" t="s">
        <v>109</v>
      </c>
      <c r="CP431" t="s">
        <v>110</v>
      </c>
      <c r="CQ431">
        <v>3304873</v>
      </c>
      <c r="CR431" t="s">
        <v>1273</v>
      </c>
      <c r="CS431" t="s">
        <v>1274</v>
      </c>
      <c r="CT431">
        <v>430</v>
      </c>
    </row>
    <row r="432" spans="1:98">
      <c r="A432">
        <v>431</v>
      </c>
      <c r="B432" t="s">
        <v>135</v>
      </c>
      <c r="C432">
        <v>28</v>
      </c>
      <c r="D432" t="s">
        <v>98</v>
      </c>
      <c r="E432" t="s">
        <v>99</v>
      </c>
      <c r="F432" t="s">
        <v>149</v>
      </c>
      <c r="G432" t="s">
        <v>113</v>
      </c>
      <c r="J432" t="s">
        <v>114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1</v>
      </c>
      <c r="Q432">
        <v>0</v>
      </c>
      <c r="R432">
        <v>0</v>
      </c>
      <c r="X432" t="s">
        <v>115</v>
      </c>
      <c r="Y432">
        <v>0</v>
      </c>
      <c r="Z432">
        <v>0</v>
      </c>
      <c r="AA432">
        <v>0</v>
      </c>
      <c r="AB432">
        <v>1</v>
      </c>
      <c r="AC432">
        <v>0</v>
      </c>
      <c r="AD432">
        <v>0</v>
      </c>
      <c r="AE432">
        <v>0</v>
      </c>
      <c r="AG432" t="s">
        <v>124</v>
      </c>
      <c r="AH432" t="s">
        <v>105</v>
      </c>
      <c r="AI432">
        <v>0</v>
      </c>
      <c r="AJ432">
        <v>1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BA432" t="s">
        <v>106</v>
      </c>
      <c r="BB432" t="e">
        <f ca="1">- Very Useful _xludf.and provides a job opportunity _xludf.right away.</f>
        <v>#NAME?</v>
      </c>
      <c r="BD432" t="e">
        <f ca="1">- Nursing / medical care</f>
        <v>#NAME?</v>
      </c>
      <c r="BE432">
        <v>0</v>
      </c>
      <c r="BF432">
        <v>0</v>
      </c>
      <c r="BG432">
        <v>0</v>
      </c>
      <c r="BH432">
        <v>0</v>
      </c>
      <c r="BI432">
        <v>1</v>
      </c>
      <c r="BJ432">
        <v>0</v>
      </c>
      <c r="BK432">
        <v>0</v>
      </c>
      <c r="BL432">
        <v>0</v>
      </c>
      <c r="BN432" t="s">
        <v>106</v>
      </c>
      <c r="BQ432" t="e">
        <f ca="1">- No internet connection / computer</f>
        <v>#NAME?</v>
      </c>
      <c r="BR432">
        <v>0</v>
      </c>
      <c r="BS432">
        <v>0</v>
      </c>
      <c r="BT432">
        <v>1</v>
      </c>
      <c r="BU432">
        <v>0</v>
      </c>
      <c r="BV432">
        <v>0</v>
      </c>
      <c r="BW432">
        <v>0</v>
      </c>
      <c r="BX432" t="s">
        <v>107</v>
      </c>
      <c r="BY432" t="e">
        <f ca="1">- Very Useful, as good as a regular degree</f>
        <v>#NAME?</v>
      </c>
      <c r="BZ432">
        <v>0</v>
      </c>
      <c r="CA432">
        <v>0</v>
      </c>
      <c r="CB432">
        <v>1</v>
      </c>
      <c r="CC432">
        <v>0</v>
      </c>
      <c r="CD432">
        <v>0</v>
      </c>
      <c r="CE432" t="e">
        <f ca="1">- Friends</f>
        <v>#NAME?</v>
      </c>
      <c r="CF432">
        <v>1</v>
      </c>
      <c r="CG432">
        <v>0</v>
      </c>
      <c r="CH432">
        <v>0</v>
      </c>
      <c r="CI432">
        <v>0</v>
      </c>
      <c r="CJ432">
        <v>0</v>
      </c>
      <c r="CK432">
        <v>0</v>
      </c>
      <c r="CL432">
        <v>0</v>
      </c>
      <c r="CN432" t="s">
        <v>108</v>
      </c>
      <c r="CO432" t="s">
        <v>109</v>
      </c>
      <c r="CP432" t="s">
        <v>110</v>
      </c>
      <c r="CQ432">
        <v>3304916</v>
      </c>
      <c r="CR432" t="s">
        <v>1275</v>
      </c>
      <c r="CS432" t="s">
        <v>1276</v>
      </c>
      <c r="CT432">
        <v>431</v>
      </c>
    </row>
    <row r="433" spans="1:98">
      <c r="A433">
        <v>432</v>
      </c>
      <c r="B433" t="s">
        <v>135</v>
      </c>
      <c r="C433">
        <v>23</v>
      </c>
      <c r="D433" t="s">
        <v>98</v>
      </c>
      <c r="E433" t="s">
        <v>99</v>
      </c>
      <c r="F433" t="s">
        <v>364</v>
      </c>
      <c r="G433" t="s">
        <v>101</v>
      </c>
      <c r="H433" t="s">
        <v>386</v>
      </c>
      <c r="I433" t="s">
        <v>135</v>
      </c>
      <c r="U433" t="s">
        <v>114</v>
      </c>
      <c r="AG433" t="s">
        <v>104</v>
      </c>
      <c r="AH433" t="s">
        <v>627</v>
      </c>
      <c r="AI433">
        <v>0</v>
      </c>
      <c r="AJ433">
        <v>1</v>
      </c>
      <c r="AK433">
        <v>0</v>
      </c>
      <c r="AL433">
        <v>1</v>
      </c>
      <c r="AM433">
        <v>0</v>
      </c>
      <c r="AN433">
        <v>0</v>
      </c>
      <c r="AO433">
        <v>0</v>
      </c>
      <c r="AP433">
        <v>0</v>
      </c>
      <c r="BA433" t="s">
        <v>106</v>
      </c>
      <c r="BB433" t="e">
        <f ca="1">- Useful but _xludf.not as good as a regular degree</f>
        <v>#NAME?</v>
      </c>
      <c r="BD433" t="e">
        <f ca="1">- I am _xludf.not interested in vocational education</f>
        <v>#NAME?</v>
      </c>
      <c r="BE433">
        <v>1</v>
      </c>
      <c r="BF433">
        <v>0</v>
      </c>
      <c r="BG433">
        <v>0</v>
      </c>
      <c r="BH433">
        <v>0</v>
      </c>
      <c r="BI433">
        <v>0</v>
      </c>
      <c r="BJ433">
        <v>0</v>
      </c>
      <c r="BK433">
        <v>0</v>
      </c>
      <c r="BL433">
        <v>0</v>
      </c>
      <c r="BN433" t="s">
        <v>106</v>
      </c>
      <c r="BQ433" t="e">
        <f ca="1">- Do _xludf.not _xludf.count towards a recognized qualification</f>
        <v>#NAME?</v>
      </c>
      <c r="BR433">
        <v>0</v>
      </c>
      <c r="BS433">
        <v>1</v>
      </c>
      <c r="BT433">
        <v>0</v>
      </c>
      <c r="BU433">
        <v>0</v>
      </c>
      <c r="BV433">
        <v>0</v>
      </c>
      <c r="BW433">
        <v>0</v>
      </c>
      <c r="BX433" t="s">
        <v>107</v>
      </c>
      <c r="BY433" t="e">
        <f ca="1">- Useful but _xludf.not as good as going to university</f>
        <v>#NAME?</v>
      </c>
      <c r="BZ433">
        <v>1</v>
      </c>
      <c r="CA433">
        <v>0</v>
      </c>
      <c r="CB433">
        <v>0</v>
      </c>
      <c r="CC433">
        <v>0</v>
      </c>
      <c r="CD433">
        <v>0</v>
      </c>
      <c r="CE433" t="e">
        <f ca="1">- Facebook groups/pages  - Friends</f>
        <v>#NAME?</v>
      </c>
      <c r="CF433">
        <v>1</v>
      </c>
      <c r="CG433">
        <v>0</v>
      </c>
      <c r="CH433">
        <v>0</v>
      </c>
      <c r="CI433">
        <v>0</v>
      </c>
      <c r="CJ433">
        <v>0</v>
      </c>
      <c r="CK433">
        <v>1</v>
      </c>
      <c r="CL433">
        <v>0</v>
      </c>
      <c r="CN433" t="s">
        <v>108</v>
      </c>
      <c r="CO433" t="s">
        <v>109</v>
      </c>
      <c r="CP433" t="s">
        <v>110</v>
      </c>
      <c r="CQ433">
        <v>3304917</v>
      </c>
      <c r="CR433" t="s">
        <v>1277</v>
      </c>
      <c r="CS433" t="s">
        <v>1278</v>
      </c>
      <c r="CT433">
        <v>432</v>
      </c>
    </row>
    <row r="434" spans="1:98">
      <c r="A434">
        <v>433</v>
      </c>
      <c r="B434" t="s">
        <v>135</v>
      </c>
      <c r="C434">
        <v>18</v>
      </c>
      <c r="D434" t="s">
        <v>148</v>
      </c>
      <c r="E434" t="s">
        <v>99</v>
      </c>
      <c r="F434" t="s">
        <v>120</v>
      </c>
      <c r="G434" t="s">
        <v>175</v>
      </c>
      <c r="J434" t="s">
        <v>645</v>
      </c>
      <c r="K434">
        <v>0</v>
      </c>
      <c r="L434">
        <v>0</v>
      </c>
      <c r="M434">
        <v>1</v>
      </c>
      <c r="N434">
        <v>0</v>
      </c>
      <c r="O434">
        <v>1</v>
      </c>
      <c r="P434">
        <v>0</v>
      </c>
      <c r="Q434">
        <v>0</v>
      </c>
      <c r="R434">
        <v>0</v>
      </c>
      <c r="X434" t="s">
        <v>115</v>
      </c>
      <c r="Y434">
        <v>0</v>
      </c>
      <c r="Z434">
        <v>0</v>
      </c>
      <c r="AA434">
        <v>0</v>
      </c>
      <c r="AB434">
        <v>1</v>
      </c>
      <c r="AC434">
        <v>0</v>
      </c>
      <c r="AD434">
        <v>0</v>
      </c>
      <c r="AE434">
        <v>0</v>
      </c>
      <c r="AG434" t="s">
        <v>124</v>
      </c>
      <c r="AH434" t="s">
        <v>121</v>
      </c>
      <c r="AI434">
        <v>0</v>
      </c>
      <c r="AJ434">
        <v>0</v>
      </c>
      <c r="AK434">
        <v>1</v>
      </c>
      <c r="AL434">
        <v>0</v>
      </c>
      <c r="AM434">
        <v>0</v>
      </c>
      <c r="AN434">
        <v>0</v>
      </c>
      <c r="AO434">
        <v>0</v>
      </c>
      <c r="AP434">
        <v>0</v>
      </c>
      <c r="AQ434" t="s">
        <v>1279</v>
      </c>
      <c r="BA434" t="s">
        <v>106</v>
      </c>
      <c r="BB434" t="e">
        <f ca="1">- Very Useful _xludf.and provides a job opportunity _xludf.right away.</f>
        <v>#NAME?</v>
      </c>
      <c r="BD434" t="e">
        <f ca="1">- Project Management / Accountancy</f>
        <v>#NAME?</v>
      </c>
      <c r="BE434">
        <v>0</v>
      </c>
      <c r="BF434">
        <v>0</v>
      </c>
      <c r="BG434">
        <v>1</v>
      </c>
      <c r="BH434">
        <v>0</v>
      </c>
      <c r="BI434">
        <v>0</v>
      </c>
      <c r="BJ434">
        <v>0</v>
      </c>
      <c r="BK434">
        <v>0</v>
      </c>
      <c r="BL434">
        <v>0</v>
      </c>
      <c r="BN434" t="s">
        <v>106</v>
      </c>
      <c r="BQ434" t="e">
        <f ca="1">- No internet connection / computer</f>
        <v>#NAME?</v>
      </c>
      <c r="BR434">
        <v>0</v>
      </c>
      <c r="BS434">
        <v>0</v>
      </c>
      <c r="BT434">
        <v>1</v>
      </c>
      <c r="BU434">
        <v>0</v>
      </c>
      <c r="BV434">
        <v>0</v>
      </c>
      <c r="BW434">
        <v>0</v>
      </c>
      <c r="BX434" t="s">
        <v>107</v>
      </c>
      <c r="BY434" t="s">
        <v>205</v>
      </c>
      <c r="BZ434">
        <v>0</v>
      </c>
      <c r="CA434">
        <v>0</v>
      </c>
      <c r="CB434">
        <v>0</v>
      </c>
      <c r="CC434">
        <v>1</v>
      </c>
      <c r="CD434">
        <v>1</v>
      </c>
      <c r="CE434" t="e">
        <f ca="1">- Friends - Teachers</f>
        <v>#NAME?</v>
      </c>
      <c r="CF434">
        <v>1</v>
      </c>
      <c r="CG434">
        <v>0</v>
      </c>
      <c r="CH434">
        <v>1</v>
      </c>
      <c r="CI434">
        <v>0</v>
      </c>
      <c r="CJ434">
        <v>0</v>
      </c>
      <c r="CK434">
        <v>0</v>
      </c>
      <c r="CL434">
        <v>0</v>
      </c>
      <c r="CN434" t="s">
        <v>108</v>
      </c>
      <c r="CO434" t="s">
        <v>109</v>
      </c>
      <c r="CP434" t="s">
        <v>110</v>
      </c>
      <c r="CQ434">
        <v>3305071</v>
      </c>
      <c r="CR434" t="s">
        <v>1280</v>
      </c>
      <c r="CS434" t="s">
        <v>1281</v>
      </c>
      <c r="CT434">
        <v>433</v>
      </c>
    </row>
    <row r="435" spans="1:98">
      <c r="A435">
        <v>434</v>
      </c>
      <c r="B435" t="s">
        <v>135</v>
      </c>
      <c r="C435">
        <v>28</v>
      </c>
      <c r="D435" t="s">
        <v>98</v>
      </c>
      <c r="E435" t="s">
        <v>99</v>
      </c>
      <c r="F435" t="s">
        <v>136</v>
      </c>
      <c r="G435" t="s">
        <v>113</v>
      </c>
      <c r="J435" t="s">
        <v>162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1</v>
      </c>
      <c r="R435">
        <v>0</v>
      </c>
      <c r="X435" t="s">
        <v>739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G435" t="s">
        <v>124</v>
      </c>
      <c r="AH435" t="s">
        <v>105</v>
      </c>
      <c r="AI435">
        <v>0</v>
      </c>
      <c r="AJ435">
        <v>1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BA435" t="s">
        <v>106</v>
      </c>
      <c r="BB435" t="e">
        <f ca="1">- Useful but _xludf.not as good as a regular degree</f>
        <v>#NAME?</v>
      </c>
      <c r="BD435" t="e">
        <f ca="1">- Mechanics _xludf.and machinery</f>
        <v>#NAME?</v>
      </c>
      <c r="BE435">
        <v>0</v>
      </c>
      <c r="BF435">
        <v>0</v>
      </c>
      <c r="BG435">
        <v>0</v>
      </c>
      <c r="BH435">
        <v>0</v>
      </c>
      <c r="BI435">
        <v>0</v>
      </c>
      <c r="BJ435">
        <v>0</v>
      </c>
      <c r="BK435">
        <v>1</v>
      </c>
      <c r="BL435">
        <v>0</v>
      </c>
      <c r="BN435" t="s">
        <v>106</v>
      </c>
      <c r="BQ435" t="e">
        <f ca="1">- Donâ€™t know how to _xludf.find/enroll in a suitable program</f>
        <v>#NAME?</v>
      </c>
      <c r="BR435">
        <v>0</v>
      </c>
      <c r="BS435">
        <v>0</v>
      </c>
      <c r="BT435">
        <v>0</v>
      </c>
      <c r="BU435">
        <v>1</v>
      </c>
      <c r="BV435">
        <v>0</v>
      </c>
      <c r="BW435">
        <v>0</v>
      </c>
      <c r="BX435" t="s">
        <v>107</v>
      </c>
      <c r="BY435" t="e">
        <f ca="1">- Difficult to access</f>
        <v>#NAME?</v>
      </c>
      <c r="BZ435">
        <v>0</v>
      </c>
      <c r="CA435">
        <v>0</v>
      </c>
      <c r="CB435">
        <v>0</v>
      </c>
      <c r="CC435">
        <v>1</v>
      </c>
      <c r="CD435">
        <v>0</v>
      </c>
      <c r="CE435" t="e">
        <f ca="1">- Friends - Teachers</f>
        <v>#NAME?</v>
      </c>
      <c r="CF435">
        <v>1</v>
      </c>
      <c r="CG435">
        <v>0</v>
      </c>
      <c r="CH435">
        <v>1</v>
      </c>
      <c r="CI435">
        <v>0</v>
      </c>
      <c r="CJ435">
        <v>0</v>
      </c>
      <c r="CK435">
        <v>0</v>
      </c>
      <c r="CL435">
        <v>0</v>
      </c>
      <c r="CN435" t="s">
        <v>108</v>
      </c>
      <c r="CO435" t="s">
        <v>109</v>
      </c>
      <c r="CP435" t="s">
        <v>110</v>
      </c>
      <c r="CQ435">
        <v>3305099</v>
      </c>
      <c r="CR435" t="s">
        <v>1282</v>
      </c>
      <c r="CS435" t="s">
        <v>1283</v>
      </c>
      <c r="CT435">
        <v>434</v>
      </c>
    </row>
    <row r="436" spans="1:98">
      <c r="A436">
        <v>435</v>
      </c>
      <c r="B436" t="s">
        <v>135</v>
      </c>
      <c r="C436">
        <v>27</v>
      </c>
      <c r="D436" t="s">
        <v>98</v>
      </c>
      <c r="E436" t="s">
        <v>99</v>
      </c>
      <c r="F436" t="s">
        <v>364</v>
      </c>
      <c r="G436" t="s">
        <v>101</v>
      </c>
      <c r="H436" t="s">
        <v>102</v>
      </c>
      <c r="U436" t="s">
        <v>162</v>
      </c>
      <c r="AG436" t="s">
        <v>104</v>
      </c>
      <c r="AH436" t="s">
        <v>597</v>
      </c>
      <c r="AI436">
        <v>0</v>
      </c>
      <c r="AJ436">
        <v>1</v>
      </c>
      <c r="AK436">
        <v>0</v>
      </c>
      <c r="AL436">
        <v>1</v>
      </c>
      <c r="AM436">
        <v>0</v>
      </c>
      <c r="AN436">
        <v>1</v>
      </c>
      <c r="AO436">
        <v>0</v>
      </c>
      <c r="AP436">
        <v>0</v>
      </c>
      <c r="BA436" t="s">
        <v>127</v>
      </c>
      <c r="BB436" t="e">
        <f ca="1">- Useful but _xludf.not as good as a regular degree</f>
        <v>#NAME?</v>
      </c>
      <c r="BD436" t="e">
        <f ca="1">- Mechanics _xludf.and machinery</f>
        <v>#NAME?</v>
      </c>
      <c r="BE436">
        <v>0</v>
      </c>
      <c r="BF436">
        <v>0</v>
      </c>
      <c r="BG436">
        <v>0</v>
      </c>
      <c r="BH436">
        <v>0</v>
      </c>
      <c r="BI436">
        <v>0</v>
      </c>
      <c r="BJ436">
        <v>0</v>
      </c>
      <c r="BK436">
        <v>1</v>
      </c>
      <c r="BL436">
        <v>0</v>
      </c>
      <c r="BN436" t="s">
        <v>106</v>
      </c>
      <c r="BQ436" t="e">
        <f ca="1">- _xludf.not available in _xludf.Arabic</f>
        <v>#NAME?</v>
      </c>
      <c r="BR436">
        <v>0</v>
      </c>
      <c r="BS436">
        <v>0</v>
      </c>
      <c r="BT436">
        <v>0</v>
      </c>
      <c r="BU436">
        <v>0</v>
      </c>
      <c r="BV436">
        <v>0</v>
      </c>
      <c r="BW436">
        <v>1</v>
      </c>
      <c r="BX436" t="s">
        <v>243</v>
      </c>
      <c r="BY436" t="e">
        <f ca="1">- Useful but _xludf.not as good as going to university</f>
        <v>#NAME?</v>
      </c>
      <c r="BZ436">
        <v>1</v>
      </c>
      <c r="CA436">
        <v>0</v>
      </c>
      <c r="CB436">
        <v>0</v>
      </c>
      <c r="CC436">
        <v>0</v>
      </c>
      <c r="CD436">
        <v>0</v>
      </c>
      <c r="CE436" t="e">
        <f ca="1">- Facebook groups/pages  - Twitter</f>
        <v>#NAME?</v>
      </c>
      <c r="CF436">
        <v>0</v>
      </c>
      <c r="CG436">
        <v>0</v>
      </c>
      <c r="CH436">
        <v>0</v>
      </c>
      <c r="CI436">
        <v>0</v>
      </c>
      <c r="CJ436">
        <v>1</v>
      </c>
      <c r="CK436">
        <v>1</v>
      </c>
      <c r="CL436">
        <v>0</v>
      </c>
      <c r="CN436" t="s">
        <v>108</v>
      </c>
      <c r="CO436" t="s">
        <v>109</v>
      </c>
      <c r="CP436" t="s">
        <v>110</v>
      </c>
      <c r="CQ436">
        <v>3305112</v>
      </c>
      <c r="CR436" t="s">
        <v>1284</v>
      </c>
      <c r="CS436" t="s">
        <v>1285</v>
      </c>
      <c r="CT436">
        <v>435</v>
      </c>
    </row>
    <row r="437" spans="1:98">
      <c r="A437">
        <v>436</v>
      </c>
      <c r="B437" t="s">
        <v>135</v>
      </c>
      <c r="C437">
        <v>26</v>
      </c>
      <c r="D437" t="s">
        <v>98</v>
      </c>
      <c r="E437" t="s">
        <v>99</v>
      </c>
      <c r="F437" t="s">
        <v>149</v>
      </c>
      <c r="G437" t="s">
        <v>113</v>
      </c>
      <c r="J437" t="s">
        <v>228</v>
      </c>
      <c r="K437">
        <v>0</v>
      </c>
      <c r="L437">
        <v>0</v>
      </c>
      <c r="M437">
        <v>0</v>
      </c>
      <c r="N437">
        <v>1</v>
      </c>
      <c r="O437">
        <v>0</v>
      </c>
      <c r="P437">
        <v>0</v>
      </c>
      <c r="Q437">
        <v>1</v>
      </c>
      <c r="R437">
        <v>0</v>
      </c>
      <c r="X437" t="s">
        <v>495</v>
      </c>
      <c r="Y437">
        <v>0</v>
      </c>
      <c r="Z437">
        <v>0</v>
      </c>
      <c r="AA437">
        <v>1</v>
      </c>
      <c r="AB437">
        <v>0</v>
      </c>
      <c r="AC437">
        <v>0</v>
      </c>
      <c r="AD437">
        <v>0</v>
      </c>
      <c r="AE437">
        <v>0</v>
      </c>
      <c r="AG437" t="s">
        <v>124</v>
      </c>
      <c r="AH437" t="s">
        <v>152</v>
      </c>
      <c r="AI437">
        <v>0</v>
      </c>
      <c r="AJ437">
        <v>0</v>
      </c>
      <c r="AK437">
        <v>0</v>
      </c>
      <c r="AL437">
        <v>1</v>
      </c>
      <c r="AM437">
        <v>0</v>
      </c>
      <c r="AN437">
        <v>0</v>
      </c>
      <c r="AO437">
        <v>0</v>
      </c>
      <c r="AP437">
        <v>0</v>
      </c>
      <c r="BA437" t="s">
        <v>106</v>
      </c>
      <c r="BB437" t="e">
        <f ca="1">- Very Useful _xludf.and provides a job opportunity _xludf.right away.</f>
        <v>#NAME?</v>
      </c>
      <c r="BD437" t="e">
        <f ca="1">- Mechanics _xludf.and machineryAgriculture</f>
        <v>#NAME?</v>
      </c>
      <c r="BE437">
        <v>0</v>
      </c>
      <c r="BF437">
        <v>0</v>
      </c>
      <c r="BG437">
        <v>0</v>
      </c>
      <c r="BH437">
        <v>0</v>
      </c>
      <c r="BI437">
        <v>0</v>
      </c>
      <c r="BJ437">
        <v>0</v>
      </c>
      <c r="BK437">
        <v>1</v>
      </c>
      <c r="BL437">
        <v>1</v>
      </c>
      <c r="BN437" t="s">
        <v>106</v>
      </c>
      <c r="BQ437" t="e">
        <f ca="1">- No internet connection / computer</f>
        <v>#NAME?</v>
      </c>
      <c r="BR437">
        <v>0</v>
      </c>
      <c r="BS437">
        <v>0</v>
      </c>
      <c r="BT437">
        <v>1</v>
      </c>
      <c r="BU437">
        <v>0</v>
      </c>
      <c r="BV437">
        <v>0</v>
      </c>
      <c r="BW437">
        <v>0</v>
      </c>
      <c r="BX437" t="s">
        <v>107</v>
      </c>
      <c r="BY437" t="e">
        <f ca="1">- Too Difficult to study alone</f>
        <v>#NAME?</v>
      </c>
      <c r="BZ437">
        <v>0</v>
      </c>
      <c r="CA437">
        <v>0</v>
      </c>
      <c r="CB437">
        <v>0</v>
      </c>
      <c r="CC437">
        <v>0</v>
      </c>
      <c r="CD437">
        <v>1</v>
      </c>
      <c r="CE437" t="e">
        <f ca="1">- Friends</f>
        <v>#NAME?</v>
      </c>
      <c r="CF437">
        <v>1</v>
      </c>
      <c r="CG437">
        <v>0</v>
      </c>
      <c r="CH437">
        <v>0</v>
      </c>
      <c r="CI437">
        <v>0</v>
      </c>
      <c r="CJ437">
        <v>0</v>
      </c>
      <c r="CK437">
        <v>0</v>
      </c>
      <c r="CL437">
        <v>0</v>
      </c>
      <c r="CN437" t="s">
        <v>108</v>
      </c>
      <c r="CO437" t="s">
        <v>109</v>
      </c>
      <c r="CP437" t="s">
        <v>110</v>
      </c>
      <c r="CQ437">
        <v>3305123</v>
      </c>
      <c r="CR437" t="s">
        <v>1286</v>
      </c>
      <c r="CS437" t="s">
        <v>1287</v>
      </c>
      <c r="CT437">
        <v>436</v>
      </c>
    </row>
    <row r="438" spans="1:98">
      <c r="A438">
        <v>437</v>
      </c>
      <c r="B438" t="s">
        <v>135</v>
      </c>
      <c r="C438">
        <v>18</v>
      </c>
      <c r="D438" t="s">
        <v>98</v>
      </c>
      <c r="E438" t="s">
        <v>99</v>
      </c>
      <c r="F438" t="s">
        <v>136</v>
      </c>
      <c r="G438" t="s">
        <v>175</v>
      </c>
      <c r="J438" t="s">
        <v>180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1</v>
      </c>
      <c r="X438" t="s">
        <v>115</v>
      </c>
      <c r="Y438">
        <v>0</v>
      </c>
      <c r="Z438">
        <v>0</v>
      </c>
      <c r="AA438">
        <v>0</v>
      </c>
      <c r="AB438">
        <v>1</v>
      </c>
      <c r="AC438">
        <v>0</v>
      </c>
      <c r="AD438">
        <v>0</v>
      </c>
      <c r="AE438">
        <v>0</v>
      </c>
      <c r="AG438" t="s">
        <v>124</v>
      </c>
      <c r="AH438" t="s">
        <v>105</v>
      </c>
      <c r="AI438">
        <v>0</v>
      </c>
      <c r="AJ438">
        <v>1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BA438" t="s">
        <v>106</v>
      </c>
      <c r="BB438" t="e">
        <f ca="1">- Useful but _xludf.not as good as a regular degree</f>
        <v>#NAME?</v>
      </c>
      <c r="BD438" t="e">
        <f ca="1">- I am _xludf.not interested in vocational education</f>
        <v>#NAME?</v>
      </c>
      <c r="BE438">
        <v>1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N438" t="s">
        <v>106</v>
      </c>
      <c r="BQ438" t="e">
        <f ca="1">- Donâ€™t know how to _xludf.find/enroll in a suitable program</f>
        <v>#NAME?</v>
      </c>
      <c r="BR438">
        <v>0</v>
      </c>
      <c r="BS438">
        <v>0</v>
      </c>
      <c r="BT438">
        <v>0</v>
      </c>
      <c r="BU438">
        <v>1</v>
      </c>
      <c r="BV438">
        <v>0</v>
      </c>
      <c r="BW438">
        <v>0</v>
      </c>
      <c r="BX438" t="s">
        <v>107</v>
      </c>
      <c r="BY438" t="e">
        <f ca="1">- Difficult to access</f>
        <v>#NAME?</v>
      </c>
      <c r="BZ438">
        <v>0</v>
      </c>
      <c r="CA438">
        <v>0</v>
      </c>
      <c r="CB438">
        <v>0</v>
      </c>
      <c r="CC438">
        <v>1</v>
      </c>
      <c r="CD438">
        <v>0</v>
      </c>
      <c r="CE438" t="e">
        <f ca="1">- Friends - Teachers</f>
        <v>#NAME?</v>
      </c>
      <c r="CF438">
        <v>1</v>
      </c>
      <c r="CG438">
        <v>0</v>
      </c>
      <c r="CH438">
        <v>1</v>
      </c>
      <c r="CI438">
        <v>0</v>
      </c>
      <c r="CJ438">
        <v>0</v>
      </c>
      <c r="CK438">
        <v>0</v>
      </c>
      <c r="CL438">
        <v>0</v>
      </c>
      <c r="CN438" t="s">
        <v>108</v>
      </c>
      <c r="CO438" t="s">
        <v>109</v>
      </c>
      <c r="CP438" t="s">
        <v>110</v>
      </c>
      <c r="CQ438">
        <v>3305263</v>
      </c>
      <c r="CR438" s="1" t="s">
        <v>1288</v>
      </c>
      <c r="CS438" t="s">
        <v>1289</v>
      </c>
      <c r="CT438">
        <v>437</v>
      </c>
    </row>
    <row r="439" spans="1:98">
      <c r="A439">
        <v>438</v>
      </c>
      <c r="B439" t="s">
        <v>135</v>
      </c>
      <c r="C439">
        <v>27</v>
      </c>
      <c r="D439" t="s">
        <v>98</v>
      </c>
      <c r="E439" t="s">
        <v>99</v>
      </c>
      <c r="F439" t="s">
        <v>364</v>
      </c>
      <c r="G439" t="s">
        <v>113</v>
      </c>
      <c r="J439" t="s">
        <v>114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1</v>
      </c>
      <c r="Q439">
        <v>0</v>
      </c>
      <c r="R439">
        <v>0</v>
      </c>
      <c r="X439" t="s">
        <v>115</v>
      </c>
      <c r="Y439">
        <v>0</v>
      </c>
      <c r="Z439">
        <v>0</v>
      </c>
      <c r="AA439">
        <v>0</v>
      </c>
      <c r="AB439">
        <v>1</v>
      </c>
      <c r="AC439">
        <v>0</v>
      </c>
      <c r="AD439">
        <v>0</v>
      </c>
      <c r="AE439">
        <v>0</v>
      </c>
      <c r="AG439" t="s">
        <v>116</v>
      </c>
      <c r="AH439" t="s">
        <v>601</v>
      </c>
      <c r="AI439">
        <v>0</v>
      </c>
      <c r="AJ439">
        <v>1</v>
      </c>
      <c r="AK439">
        <v>0</v>
      </c>
      <c r="AL439">
        <v>1</v>
      </c>
      <c r="AM439">
        <v>0</v>
      </c>
      <c r="AN439">
        <v>1</v>
      </c>
      <c r="AO439">
        <v>0</v>
      </c>
      <c r="AP439">
        <v>0</v>
      </c>
      <c r="BA439" t="s">
        <v>106</v>
      </c>
      <c r="BB439" t="e">
        <f ca="1">- Very Useful _xludf.and provides a job opportunity _xludf.right away.</f>
        <v>#NAME?</v>
      </c>
      <c r="BD439" t="e">
        <f ca="1">- Project Management / Accountancy</f>
        <v>#NAME?</v>
      </c>
      <c r="BE439">
        <v>0</v>
      </c>
      <c r="BF439">
        <v>0</v>
      </c>
      <c r="BG439">
        <v>1</v>
      </c>
      <c r="BH439">
        <v>0</v>
      </c>
      <c r="BI439">
        <v>0</v>
      </c>
      <c r="BJ439">
        <v>0</v>
      </c>
      <c r="BK439">
        <v>0</v>
      </c>
      <c r="BL439">
        <v>0</v>
      </c>
      <c r="BN439" t="s">
        <v>106</v>
      </c>
      <c r="BQ439" t="e">
        <f ca="1">- No internet connection / computer - Donâ€™t know how to _xludf.find/enroll in a suitable program</f>
        <v>#NAME?</v>
      </c>
      <c r="BR439">
        <v>0</v>
      </c>
      <c r="BS439">
        <v>0</v>
      </c>
      <c r="BT439">
        <v>1</v>
      </c>
      <c r="BU439">
        <v>1</v>
      </c>
      <c r="BV439">
        <v>0</v>
      </c>
      <c r="BW439">
        <v>0</v>
      </c>
      <c r="BX439" t="s">
        <v>107</v>
      </c>
      <c r="BY439" t="e">
        <f ca="1">- Very Useful, as good as a regular degree</f>
        <v>#NAME?</v>
      </c>
      <c r="BZ439">
        <v>0</v>
      </c>
      <c r="CA439">
        <v>0</v>
      </c>
      <c r="CB439">
        <v>1</v>
      </c>
      <c r="CC439">
        <v>0</v>
      </c>
      <c r="CD439">
        <v>0</v>
      </c>
      <c r="CE439" t="e">
        <f ca="1">- Facebook groups/pages  - Friends</f>
        <v>#NAME?</v>
      </c>
      <c r="CF439">
        <v>1</v>
      </c>
      <c r="CG439">
        <v>0</v>
      </c>
      <c r="CH439">
        <v>0</v>
      </c>
      <c r="CI439">
        <v>0</v>
      </c>
      <c r="CJ439">
        <v>0</v>
      </c>
      <c r="CK439">
        <v>1</v>
      </c>
      <c r="CL439">
        <v>0</v>
      </c>
      <c r="CN439" t="s">
        <v>108</v>
      </c>
      <c r="CO439" t="s">
        <v>109</v>
      </c>
      <c r="CP439" t="s">
        <v>110</v>
      </c>
      <c r="CQ439">
        <v>3305264</v>
      </c>
      <c r="CR439" t="s">
        <v>1290</v>
      </c>
      <c r="CS439" t="s">
        <v>1291</v>
      </c>
      <c r="CT439">
        <v>438</v>
      </c>
    </row>
    <row r="440" spans="1:98">
      <c r="A440">
        <v>439</v>
      </c>
      <c r="B440" t="s">
        <v>135</v>
      </c>
      <c r="C440">
        <v>24</v>
      </c>
      <c r="D440" t="s">
        <v>98</v>
      </c>
      <c r="E440" t="s">
        <v>99</v>
      </c>
      <c r="F440" t="s">
        <v>100</v>
      </c>
      <c r="G440" t="s">
        <v>113</v>
      </c>
      <c r="J440" t="s">
        <v>114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1</v>
      </c>
      <c r="Q440">
        <v>0</v>
      </c>
      <c r="R440">
        <v>0</v>
      </c>
      <c r="X440" t="s">
        <v>115</v>
      </c>
      <c r="Y440">
        <v>0</v>
      </c>
      <c r="Z440">
        <v>0</v>
      </c>
      <c r="AA440">
        <v>0</v>
      </c>
      <c r="AB440">
        <v>1</v>
      </c>
      <c r="AC440">
        <v>0</v>
      </c>
      <c r="AD440">
        <v>0</v>
      </c>
      <c r="AE440">
        <v>0</v>
      </c>
      <c r="AG440" t="s">
        <v>124</v>
      </c>
      <c r="AH440" t="s">
        <v>105</v>
      </c>
      <c r="AI440">
        <v>0</v>
      </c>
      <c r="AJ440">
        <v>1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BA440" t="s">
        <v>106</v>
      </c>
      <c r="BB440" t="e">
        <f ca="1">- Useful but _xludf.not as good as a regular degree</f>
        <v>#NAME?</v>
      </c>
      <c r="BD440" t="e">
        <f ca="1">- I am _xludf.not interested in vocational education</f>
        <v>#NAME?</v>
      </c>
      <c r="BE440">
        <v>1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N440" t="s">
        <v>106</v>
      </c>
      <c r="BQ440" t="e">
        <f ca="1">- Donâ€™t know how to _xludf.find/enroll in a suitable program</f>
        <v>#NAME?</v>
      </c>
      <c r="BR440">
        <v>0</v>
      </c>
      <c r="BS440">
        <v>0</v>
      </c>
      <c r="BT440">
        <v>0</v>
      </c>
      <c r="BU440">
        <v>1</v>
      </c>
      <c r="BV440">
        <v>0</v>
      </c>
      <c r="BW440">
        <v>0</v>
      </c>
      <c r="BX440" t="s">
        <v>107</v>
      </c>
      <c r="BY440" t="e">
        <f ca="1">- _xludf.not worth the _xludf.time _xludf.or money spent on it</f>
        <v>#NAME?</v>
      </c>
      <c r="BZ440">
        <v>0</v>
      </c>
      <c r="CA440">
        <v>1</v>
      </c>
      <c r="CB440">
        <v>0</v>
      </c>
      <c r="CC440">
        <v>0</v>
      </c>
      <c r="CD440">
        <v>0</v>
      </c>
      <c r="CE440" t="e">
        <f ca="1">- Facebook groups/pages</f>
        <v>#NAME?</v>
      </c>
      <c r="CF440">
        <v>0</v>
      </c>
      <c r="CG440">
        <v>0</v>
      </c>
      <c r="CH440">
        <v>0</v>
      </c>
      <c r="CI440">
        <v>0</v>
      </c>
      <c r="CJ440">
        <v>0</v>
      </c>
      <c r="CK440">
        <v>1</v>
      </c>
      <c r="CL440">
        <v>0</v>
      </c>
      <c r="CN440" t="s">
        <v>108</v>
      </c>
      <c r="CO440" t="s">
        <v>109</v>
      </c>
      <c r="CP440" t="s">
        <v>110</v>
      </c>
      <c r="CQ440">
        <v>3305272</v>
      </c>
      <c r="CR440" t="s">
        <v>1292</v>
      </c>
      <c r="CS440" t="s">
        <v>1293</v>
      </c>
      <c r="CT440">
        <v>439</v>
      </c>
    </row>
    <row r="441" spans="1:98">
      <c r="A441">
        <v>440</v>
      </c>
      <c r="B441" t="s">
        <v>135</v>
      </c>
      <c r="C441">
        <v>17</v>
      </c>
      <c r="D441" t="s">
        <v>148</v>
      </c>
      <c r="E441" t="s">
        <v>99</v>
      </c>
      <c r="F441" t="s">
        <v>120</v>
      </c>
      <c r="G441" t="s">
        <v>175</v>
      </c>
      <c r="J441" t="s">
        <v>180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1</v>
      </c>
      <c r="X441" t="s">
        <v>368</v>
      </c>
      <c r="Y441">
        <v>0</v>
      </c>
      <c r="Z441">
        <v>1</v>
      </c>
      <c r="AA441">
        <v>0</v>
      </c>
      <c r="AB441">
        <v>0</v>
      </c>
      <c r="AC441">
        <v>0</v>
      </c>
      <c r="AD441">
        <v>0</v>
      </c>
      <c r="AE441">
        <v>0</v>
      </c>
      <c r="AG441" t="s">
        <v>124</v>
      </c>
      <c r="AH441" t="s">
        <v>121</v>
      </c>
      <c r="AI441">
        <v>0</v>
      </c>
      <c r="AJ441">
        <v>0</v>
      </c>
      <c r="AK441">
        <v>1</v>
      </c>
      <c r="AL441">
        <v>0</v>
      </c>
      <c r="AM441">
        <v>0</v>
      </c>
      <c r="AN441">
        <v>0</v>
      </c>
      <c r="AO441">
        <v>0</v>
      </c>
      <c r="AP441">
        <v>0</v>
      </c>
      <c r="AQ441" t="s">
        <v>287</v>
      </c>
      <c r="BA441" t="s">
        <v>106</v>
      </c>
      <c r="BB441" t="e">
        <f ca="1">- Useful but _xludf.not as good as a regular degree</f>
        <v>#NAME?</v>
      </c>
      <c r="BD441" t="e">
        <f ca="1">- Nursing / medical care</f>
        <v>#NAME?</v>
      </c>
      <c r="BE441">
        <v>0</v>
      </c>
      <c r="BF441">
        <v>0</v>
      </c>
      <c r="BG441">
        <v>0</v>
      </c>
      <c r="BH441">
        <v>0</v>
      </c>
      <c r="BI441">
        <v>1</v>
      </c>
      <c r="BJ441">
        <v>0</v>
      </c>
      <c r="BK441">
        <v>0</v>
      </c>
      <c r="BL441">
        <v>0</v>
      </c>
      <c r="BN441" t="s">
        <v>106</v>
      </c>
      <c r="BQ441" t="e">
        <f ca="1">- Cannot afford the courses</f>
        <v>#NAME?</v>
      </c>
      <c r="BR441">
        <v>0</v>
      </c>
      <c r="BS441">
        <v>0</v>
      </c>
      <c r="BT441">
        <v>0</v>
      </c>
      <c r="BU441">
        <v>0</v>
      </c>
      <c r="BV441">
        <v>1</v>
      </c>
      <c r="BW441">
        <v>0</v>
      </c>
      <c r="BX441" t="s">
        <v>107</v>
      </c>
      <c r="BY441" t="e">
        <f ca="1">- Very Useful, as good as a regular degree</f>
        <v>#NAME?</v>
      </c>
      <c r="BZ441">
        <v>0</v>
      </c>
      <c r="CA441">
        <v>0</v>
      </c>
      <c r="CB441">
        <v>1</v>
      </c>
      <c r="CC441">
        <v>0</v>
      </c>
      <c r="CD441">
        <v>0</v>
      </c>
      <c r="CE441" t="e">
        <f ca="1">- Facebook groups/pages</f>
        <v>#NAME?</v>
      </c>
      <c r="CF441">
        <v>0</v>
      </c>
      <c r="CG441">
        <v>0</v>
      </c>
      <c r="CH441">
        <v>0</v>
      </c>
      <c r="CI441">
        <v>0</v>
      </c>
      <c r="CJ441">
        <v>0</v>
      </c>
      <c r="CK441">
        <v>1</v>
      </c>
      <c r="CL441">
        <v>0</v>
      </c>
      <c r="CN441" t="s">
        <v>108</v>
      </c>
      <c r="CO441" t="s">
        <v>109</v>
      </c>
      <c r="CP441" t="s">
        <v>110</v>
      </c>
      <c r="CQ441">
        <v>3305275</v>
      </c>
      <c r="CR441" t="s">
        <v>1294</v>
      </c>
      <c r="CS441" t="s">
        <v>1295</v>
      </c>
      <c r="CT441">
        <v>440</v>
      </c>
    </row>
    <row r="442" spans="1:98">
      <c r="A442">
        <v>441</v>
      </c>
      <c r="B442" t="s">
        <v>135</v>
      </c>
      <c r="C442">
        <v>19</v>
      </c>
      <c r="D442" t="s">
        <v>98</v>
      </c>
      <c r="E442" t="s">
        <v>99</v>
      </c>
      <c r="F442" t="s">
        <v>120</v>
      </c>
      <c r="G442" t="s">
        <v>113</v>
      </c>
      <c r="J442" t="s">
        <v>103</v>
      </c>
      <c r="K442">
        <v>0</v>
      </c>
      <c r="L442">
        <v>0</v>
      </c>
      <c r="M442">
        <v>0</v>
      </c>
      <c r="N442">
        <v>1</v>
      </c>
      <c r="O442">
        <v>0</v>
      </c>
      <c r="P442">
        <v>0</v>
      </c>
      <c r="Q442">
        <v>0</v>
      </c>
      <c r="R442">
        <v>0</v>
      </c>
      <c r="X442" t="s">
        <v>368</v>
      </c>
      <c r="Y442">
        <v>0</v>
      </c>
      <c r="Z442">
        <v>1</v>
      </c>
      <c r="AA442">
        <v>0</v>
      </c>
      <c r="AB442">
        <v>0</v>
      </c>
      <c r="AC442">
        <v>0</v>
      </c>
      <c r="AD442">
        <v>0</v>
      </c>
      <c r="AE442">
        <v>0</v>
      </c>
      <c r="AG442" t="s">
        <v>124</v>
      </c>
      <c r="AH442" t="s">
        <v>125</v>
      </c>
      <c r="AI442">
        <v>1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R442" t="s">
        <v>106</v>
      </c>
      <c r="AS442" t="e">
        <f ca="1">- Donâ€™t have family in Syria to _xludf.help me</f>
        <v>#NAME?</v>
      </c>
      <c r="AT442">
        <v>0</v>
      </c>
      <c r="AU442">
        <v>0</v>
      </c>
      <c r="AV442">
        <v>0</v>
      </c>
      <c r="AW442">
        <v>1</v>
      </c>
      <c r="AX442">
        <v>0</v>
      </c>
      <c r="AY442">
        <v>0</v>
      </c>
      <c r="BA442" t="s">
        <v>106</v>
      </c>
      <c r="BB442" t="e">
        <f ca="1">- Very Useful _xludf.and provides a job opportunity _xludf.right away.</f>
        <v>#NAME?</v>
      </c>
      <c r="BD442" t="e">
        <f ca="1">- Project Management / Accountancy</f>
        <v>#NAME?</v>
      </c>
      <c r="BE442">
        <v>0</v>
      </c>
      <c r="BF442">
        <v>0</v>
      </c>
      <c r="BG442">
        <v>1</v>
      </c>
      <c r="BH442">
        <v>0</v>
      </c>
      <c r="BI442">
        <v>0</v>
      </c>
      <c r="BJ442">
        <v>0</v>
      </c>
      <c r="BK442">
        <v>0</v>
      </c>
      <c r="BL442">
        <v>0</v>
      </c>
      <c r="BN442" t="s">
        <v>106</v>
      </c>
      <c r="BQ442" t="e">
        <f ca="1">- No internet connection / computer</f>
        <v>#NAME?</v>
      </c>
      <c r="BR442">
        <v>0</v>
      </c>
      <c r="BS442">
        <v>0</v>
      </c>
      <c r="BT442">
        <v>1</v>
      </c>
      <c r="BU442">
        <v>0</v>
      </c>
      <c r="BV442">
        <v>0</v>
      </c>
      <c r="BW442">
        <v>0</v>
      </c>
      <c r="BX442" t="s">
        <v>107</v>
      </c>
      <c r="BY442" t="e">
        <f ca="1">- Difficult to access</f>
        <v>#NAME?</v>
      </c>
      <c r="BZ442">
        <v>0</v>
      </c>
      <c r="CA442">
        <v>0</v>
      </c>
      <c r="CB442">
        <v>0</v>
      </c>
      <c r="CC442">
        <v>1</v>
      </c>
      <c r="CD442">
        <v>0</v>
      </c>
      <c r="CE442" t="e">
        <f ca="1">- Facebook groups/pages  - Teachers</f>
        <v>#NAME?</v>
      </c>
      <c r="CF442">
        <v>0</v>
      </c>
      <c r="CG442">
        <v>0</v>
      </c>
      <c r="CH442">
        <v>1</v>
      </c>
      <c r="CI442">
        <v>0</v>
      </c>
      <c r="CJ442">
        <v>0</v>
      </c>
      <c r="CK442">
        <v>1</v>
      </c>
      <c r="CL442">
        <v>0</v>
      </c>
      <c r="CN442" t="s">
        <v>108</v>
      </c>
      <c r="CO442" t="s">
        <v>109</v>
      </c>
      <c r="CP442" t="s">
        <v>110</v>
      </c>
      <c r="CQ442">
        <v>3305336</v>
      </c>
      <c r="CR442" t="s">
        <v>1296</v>
      </c>
      <c r="CS442" t="s">
        <v>1297</v>
      </c>
      <c r="CT442">
        <v>441</v>
      </c>
    </row>
    <row r="443" spans="1:98">
      <c r="A443">
        <v>442</v>
      </c>
      <c r="B443" t="s">
        <v>135</v>
      </c>
      <c r="C443">
        <v>20</v>
      </c>
      <c r="D443" t="s">
        <v>148</v>
      </c>
      <c r="E443" t="s">
        <v>99</v>
      </c>
      <c r="F443" t="s">
        <v>100</v>
      </c>
      <c r="G443" t="s">
        <v>175</v>
      </c>
      <c r="J443" t="s">
        <v>162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1</v>
      </c>
      <c r="R443">
        <v>0</v>
      </c>
      <c r="X443" t="s">
        <v>242</v>
      </c>
      <c r="Y443">
        <v>0</v>
      </c>
      <c r="Z443">
        <v>0</v>
      </c>
      <c r="AA443">
        <v>0</v>
      </c>
      <c r="AB443">
        <v>0</v>
      </c>
      <c r="AC443">
        <v>1</v>
      </c>
      <c r="AD443">
        <v>0</v>
      </c>
      <c r="AE443">
        <v>0</v>
      </c>
      <c r="AG443" t="s">
        <v>116</v>
      </c>
      <c r="AH443" t="s">
        <v>105</v>
      </c>
      <c r="AI443">
        <v>0</v>
      </c>
      <c r="AJ443">
        <v>1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BA443" t="s">
        <v>106</v>
      </c>
      <c r="BB443" t="e">
        <f ca="1">- Useful but _xludf.not as good as a regular degree</f>
        <v>#NAME?</v>
      </c>
      <c r="BD443" t="e">
        <f ca="1">- I am _xludf.not interested in vocational education</f>
        <v>#NAME?</v>
      </c>
      <c r="BE443">
        <v>1</v>
      </c>
      <c r="BF443">
        <v>0</v>
      </c>
      <c r="BG443">
        <v>0</v>
      </c>
      <c r="BH443">
        <v>0</v>
      </c>
      <c r="BI443">
        <v>0</v>
      </c>
      <c r="BJ443">
        <v>0</v>
      </c>
      <c r="BK443">
        <v>0</v>
      </c>
      <c r="BL443">
        <v>0</v>
      </c>
      <c r="BN443" t="s">
        <v>106</v>
      </c>
      <c r="BQ443" t="e">
        <f ca="1">- Do _xludf.not _xludf.count towards a recognized qualification</f>
        <v>#NAME?</v>
      </c>
      <c r="BR443">
        <v>0</v>
      </c>
      <c r="BS443">
        <v>1</v>
      </c>
      <c r="BT443">
        <v>0</v>
      </c>
      <c r="BU443">
        <v>0</v>
      </c>
      <c r="BV443">
        <v>0</v>
      </c>
      <c r="BW443">
        <v>0</v>
      </c>
      <c r="BX443" t="s">
        <v>107</v>
      </c>
      <c r="BY443" t="e">
        <f ca="1">- _xludf.not worth the _xludf.time _xludf.or money spent on it</f>
        <v>#NAME?</v>
      </c>
      <c r="BZ443">
        <v>0</v>
      </c>
      <c r="CA443">
        <v>1</v>
      </c>
      <c r="CB443">
        <v>0</v>
      </c>
      <c r="CC443">
        <v>0</v>
      </c>
      <c r="CD443">
        <v>0</v>
      </c>
      <c r="CE443" t="e">
        <f ca="1">- Al-Fanar Media - Facebook groups/pages</f>
        <v>#NAME?</v>
      </c>
      <c r="CF443">
        <v>0</v>
      </c>
      <c r="CG443">
        <v>0</v>
      </c>
      <c r="CH443">
        <v>0</v>
      </c>
      <c r="CI443">
        <v>1</v>
      </c>
      <c r="CJ443">
        <v>0</v>
      </c>
      <c r="CK443">
        <v>1</v>
      </c>
      <c r="CL443">
        <v>0</v>
      </c>
      <c r="CN443" t="s">
        <v>108</v>
      </c>
      <c r="CO443" t="s">
        <v>109</v>
      </c>
      <c r="CP443" t="s">
        <v>110</v>
      </c>
      <c r="CQ443">
        <v>3311906</v>
      </c>
      <c r="CR443" t="s">
        <v>1298</v>
      </c>
      <c r="CS443" t="s">
        <v>1299</v>
      </c>
      <c r="CT443">
        <v>442</v>
      </c>
    </row>
    <row r="444" spans="1:98">
      <c r="A444">
        <v>443</v>
      </c>
      <c r="B444" t="s">
        <v>135</v>
      </c>
      <c r="C444">
        <v>27</v>
      </c>
      <c r="D444" t="s">
        <v>148</v>
      </c>
      <c r="E444" t="s">
        <v>99</v>
      </c>
      <c r="F444" t="s">
        <v>100</v>
      </c>
      <c r="G444" t="s">
        <v>113</v>
      </c>
      <c r="J444" t="s">
        <v>103</v>
      </c>
      <c r="K444">
        <v>0</v>
      </c>
      <c r="L444">
        <v>0</v>
      </c>
      <c r="M444">
        <v>0</v>
      </c>
      <c r="N444">
        <v>1</v>
      </c>
      <c r="O444">
        <v>0</v>
      </c>
      <c r="P444">
        <v>0</v>
      </c>
      <c r="Q444">
        <v>0</v>
      </c>
      <c r="R444">
        <v>0</v>
      </c>
      <c r="X444" t="s">
        <v>115</v>
      </c>
      <c r="Y444">
        <v>0</v>
      </c>
      <c r="Z444">
        <v>0</v>
      </c>
      <c r="AA444">
        <v>0</v>
      </c>
      <c r="AB444">
        <v>1</v>
      </c>
      <c r="AC444">
        <v>0</v>
      </c>
      <c r="AD444">
        <v>0</v>
      </c>
      <c r="AE444">
        <v>0</v>
      </c>
      <c r="AG444" t="s">
        <v>124</v>
      </c>
      <c r="AH444" t="s">
        <v>105</v>
      </c>
      <c r="AI444">
        <v>0</v>
      </c>
      <c r="AJ444">
        <v>1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BA444" t="s">
        <v>106</v>
      </c>
      <c r="BB444" t="e">
        <f ca="1">- Very Useful _xludf.and provides a job opportunity _xludf.right away.</f>
        <v>#NAME?</v>
      </c>
      <c r="BD444" t="e">
        <f ca="1">- Project Management / Accountancy</f>
        <v>#NAME?</v>
      </c>
      <c r="BE444">
        <v>0</v>
      </c>
      <c r="BF444">
        <v>0</v>
      </c>
      <c r="BG444">
        <v>1</v>
      </c>
      <c r="BH444">
        <v>0</v>
      </c>
      <c r="BI444">
        <v>0</v>
      </c>
      <c r="BJ444">
        <v>0</v>
      </c>
      <c r="BK444">
        <v>0</v>
      </c>
      <c r="BL444">
        <v>0</v>
      </c>
      <c r="BN444" t="s">
        <v>106</v>
      </c>
      <c r="BQ444" t="e">
        <f ca="1">- No internet connection / computer</f>
        <v>#NAME?</v>
      </c>
      <c r="BR444">
        <v>0</v>
      </c>
      <c r="BS444">
        <v>0</v>
      </c>
      <c r="BT444">
        <v>1</v>
      </c>
      <c r="BU444">
        <v>0</v>
      </c>
      <c r="BV444">
        <v>0</v>
      </c>
      <c r="BW444">
        <v>0</v>
      </c>
      <c r="BX444" t="s">
        <v>107</v>
      </c>
      <c r="BY444" t="e">
        <f ca="1">- _xludf.not worth the _xludf.time _xludf.or money spent on it</f>
        <v>#NAME?</v>
      </c>
      <c r="BZ444">
        <v>0</v>
      </c>
      <c r="CA444">
        <v>1</v>
      </c>
      <c r="CB444">
        <v>0</v>
      </c>
      <c r="CC444">
        <v>0</v>
      </c>
      <c r="CD444">
        <v>0</v>
      </c>
      <c r="CE444" t="e">
        <f ca="1">- Teachers</f>
        <v>#NAME?</v>
      </c>
      <c r="CF444">
        <v>0</v>
      </c>
      <c r="CG444">
        <v>0</v>
      </c>
      <c r="CH444">
        <v>1</v>
      </c>
      <c r="CI444">
        <v>0</v>
      </c>
      <c r="CJ444">
        <v>0</v>
      </c>
      <c r="CK444">
        <v>0</v>
      </c>
      <c r="CL444">
        <v>0</v>
      </c>
      <c r="CN444" t="s">
        <v>108</v>
      </c>
      <c r="CO444" t="s">
        <v>109</v>
      </c>
      <c r="CP444" t="s">
        <v>110</v>
      </c>
      <c r="CQ444">
        <v>3311911</v>
      </c>
      <c r="CR444" t="s">
        <v>1300</v>
      </c>
      <c r="CS444" t="s">
        <v>1301</v>
      </c>
      <c r="CT444">
        <v>443</v>
      </c>
    </row>
    <row r="445" spans="1:98">
      <c r="A445">
        <v>444</v>
      </c>
      <c r="B445" t="s">
        <v>135</v>
      </c>
      <c r="C445">
        <v>27</v>
      </c>
      <c r="D445" t="s">
        <v>98</v>
      </c>
      <c r="E445" t="s">
        <v>99</v>
      </c>
      <c r="F445" t="s">
        <v>149</v>
      </c>
      <c r="G445" t="s">
        <v>113</v>
      </c>
      <c r="J445" t="s">
        <v>341</v>
      </c>
      <c r="K445">
        <v>0</v>
      </c>
      <c r="L445">
        <v>0</v>
      </c>
      <c r="M445">
        <v>1</v>
      </c>
      <c r="N445">
        <v>0</v>
      </c>
      <c r="O445">
        <v>0</v>
      </c>
      <c r="P445">
        <v>1</v>
      </c>
      <c r="Q445">
        <v>0</v>
      </c>
      <c r="R445">
        <v>0</v>
      </c>
      <c r="X445" t="s">
        <v>1242</v>
      </c>
      <c r="Y445">
        <v>1</v>
      </c>
      <c r="Z445">
        <v>0</v>
      </c>
      <c r="AA445">
        <v>0</v>
      </c>
      <c r="AB445">
        <v>0</v>
      </c>
      <c r="AC445">
        <v>0</v>
      </c>
      <c r="AD445">
        <v>1</v>
      </c>
      <c r="AE445">
        <v>0</v>
      </c>
      <c r="AG445" t="s">
        <v>124</v>
      </c>
      <c r="AH445" t="s">
        <v>105</v>
      </c>
      <c r="AI445">
        <v>0</v>
      </c>
      <c r="AJ445">
        <v>1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BA445" t="s">
        <v>106</v>
      </c>
      <c r="BB445" t="e">
        <f ca="1">- Useful but _xludf.not as good as a regular degree</f>
        <v>#NAME?</v>
      </c>
      <c r="BD445" t="e">
        <f ca="1">- Tourism / Restaurant _xludf.and hotel Management</f>
        <v>#NAME?</v>
      </c>
      <c r="BE445">
        <v>0</v>
      </c>
      <c r="BF445">
        <v>0</v>
      </c>
      <c r="BG445">
        <v>0</v>
      </c>
      <c r="BH445">
        <v>1</v>
      </c>
      <c r="BI445">
        <v>0</v>
      </c>
      <c r="BJ445">
        <v>0</v>
      </c>
      <c r="BK445">
        <v>0</v>
      </c>
      <c r="BL445">
        <v>0</v>
      </c>
      <c r="BN445" t="s">
        <v>106</v>
      </c>
      <c r="BQ445" t="e">
        <f ca="1">- Do _xludf.not _xludf.count towards a recognized qualification</f>
        <v>#NAME?</v>
      </c>
      <c r="BR445">
        <v>0</v>
      </c>
      <c r="BS445">
        <v>1</v>
      </c>
      <c r="BT445">
        <v>0</v>
      </c>
      <c r="BU445">
        <v>0</v>
      </c>
      <c r="BV445">
        <v>0</v>
      </c>
      <c r="BW445">
        <v>0</v>
      </c>
      <c r="BX445" t="s">
        <v>107</v>
      </c>
      <c r="BY445" t="e">
        <f ca="1">- Too Difficult to study alone</f>
        <v>#NAME?</v>
      </c>
      <c r="BZ445">
        <v>0</v>
      </c>
      <c r="CA445">
        <v>0</v>
      </c>
      <c r="CB445">
        <v>0</v>
      </c>
      <c r="CC445">
        <v>0</v>
      </c>
      <c r="CD445">
        <v>1</v>
      </c>
      <c r="CE445" t="e">
        <f ca="1">- Facebook groups/pages</f>
        <v>#NAME?</v>
      </c>
      <c r="CF445">
        <v>0</v>
      </c>
      <c r="CG445">
        <v>0</v>
      </c>
      <c r="CH445">
        <v>0</v>
      </c>
      <c r="CI445">
        <v>0</v>
      </c>
      <c r="CJ445">
        <v>0</v>
      </c>
      <c r="CK445">
        <v>1</v>
      </c>
      <c r="CL445">
        <v>0</v>
      </c>
      <c r="CN445" t="s">
        <v>108</v>
      </c>
      <c r="CO445" t="s">
        <v>109</v>
      </c>
      <c r="CP445" t="s">
        <v>110</v>
      </c>
      <c r="CQ445">
        <v>3311915</v>
      </c>
      <c r="CR445" t="s">
        <v>1302</v>
      </c>
      <c r="CS445" t="s">
        <v>1303</v>
      </c>
      <c r="CT445">
        <v>444</v>
      </c>
    </row>
    <row r="446" spans="1:98">
      <c r="A446">
        <v>445</v>
      </c>
      <c r="B446" t="s">
        <v>135</v>
      </c>
      <c r="C446">
        <v>22</v>
      </c>
      <c r="D446" t="s">
        <v>148</v>
      </c>
      <c r="E446" t="s">
        <v>99</v>
      </c>
      <c r="F446" t="s">
        <v>149</v>
      </c>
      <c r="G446" t="s">
        <v>113</v>
      </c>
      <c r="J446" t="s">
        <v>114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1</v>
      </c>
      <c r="Q446">
        <v>0</v>
      </c>
      <c r="R446">
        <v>0</v>
      </c>
      <c r="X446" t="s">
        <v>405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1</v>
      </c>
      <c r="AE446">
        <v>0</v>
      </c>
      <c r="AG446" t="s">
        <v>124</v>
      </c>
      <c r="AH446" t="s">
        <v>361</v>
      </c>
      <c r="AI446">
        <v>0</v>
      </c>
      <c r="AJ446">
        <v>0</v>
      </c>
      <c r="AK446">
        <v>0</v>
      </c>
      <c r="AL446">
        <v>0</v>
      </c>
      <c r="AM446">
        <v>1</v>
      </c>
      <c r="AN446">
        <v>0</v>
      </c>
      <c r="AO446">
        <v>0</v>
      </c>
      <c r="AP446">
        <v>0</v>
      </c>
      <c r="BA446" t="s">
        <v>106</v>
      </c>
      <c r="BB446" t="e">
        <f ca="1">- Useful but _xludf.not as good as a regular degree</f>
        <v>#NAME?</v>
      </c>
      <c r="BD446" t="e">
        <f ca="1">- Tourism / Restaurant _xludf.and hotel Management</f>
        <v>#NAME?</v>
      </c>
      <c r="BE446">
        <v>0</v>
      </c>
      <c r="BF446">
        <v>0</v>
      </c>
      <c r="BG446">
        <v>0</v>
      </c>
      <c r="BH446">
        <v>1</v>
      </c>
      <c r="BI446">
        <v>0</v>
      </c>
      <c r="BJ446">
        <v>0</v>
      </c>
      <c r="BK446">
        <v>0</v>
      </c>
      <c r="BL446">
        <v>0</v>
      </c>
      <c r="BN446" t="s">
        <v>106</v>
      </c>
      <c r="BQ446" t="e">
        <f ca="1">- Donâ€™t know how to _xludf.find/enroll in a suitable program</f>
        <v>#NAME?</v>
      </c>
      <c r="BR446">
        <v>0</v>
      </c>
      <c r="BS446">
        <v>0</v>
      </c>
      <c r="BT446">
        <v>0</v>
      </c>
      <c r="BU446">
        <v>1</v>
      </c>
      <c r="BV446">
        <v>0</v>
      </c>
      <c r="BW446">
        <v>0</v>
      </c>
      <c r="BX446" t="s">
        <v>107</v>
      </c>
      <c r="BY446" t="e">
        <f ca="1">- Useful but _xludf.not as good as going to university</f>
        <v>#NAME?</v>
      </c>
      <c r="BZ446">
        <v>1</v>
      </c>
      <c r="CA446">
        <v>0</v>
      </c>
      <c r="CB446">
        <v>0</v>
      </c>
      <c r="CC446">
        <v>0</v>
      </c>
      <c r="CD446">
        <v>0</v>
      </c>
      <c r="CE446" t="e">
        <f ca="1">- Twitter</f>
        <v>#NAME?</v>
      </c>
      <c r="CF446">
        <v>0</v>
      </c>
      <c r="CG446">
        <v>0</v>
      </c>
      <c r="CH446">
        <v>0</v>
      </c>
      <c r="CI446">
        <v>0</v>
      </c>
      <c r="CJ446">
        <v>1</v>
      </c>
      <c r="CK446">
        <v>0</v>
      </c>
      <c r="CL446">
        <v>0</v>
      </c>
      <c r="CN446" t="s">
        <v>108</v>
      </c>
      <c r="CO446" t="s">
        <v>109</v>
      </c>
      <c r="CP446" t="s">
        <v>110</v>
      </c>
      <c r="CQ446">
        <v>3311916</v>
      </c>
      <c r="CR446" t="s">
        <v>1304</v>
      </c>
      <c r="CS446" t="s">
        <v>1305</v>
      </c>
      <c r="CT446">
        <v>445</v>
      </c>
    </row>
    <row r="447" spans="1:98">
      <c r="A447">
        <v>446</v>
      </c>
      <c r="B447" t="s">
        <v>135</v>
      </c>
      <c r="C447">
        <v>20</v>
      </c>
      <c r="D447" t="s">
        <v>148</v>
      </c>
      <c r="E447" t="s">
        <v>99</v>
      </c>
      <c r="F447" t="s">
        <v>344</v>
      </c>
      <c r="G447" t="s">
        <v>113</v>
      </c>
      <c r="J447" t="s">
        <v>114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1</v>
      </c>
      <c r="Q447">
        <v>0</v>
      </c>
      <c r="R447">
        <v>0</v>
      </c>
      <c r="X447" t="s">
        <v>405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1</v>
      </c>
      <c r="AE447">
        <v>0</v>
      </c>
      <c r="AG447" t="s">
        <v>124</v>
      </c>
      <c r="AH447" t="s">
        <v>1195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1</v>
      </c>
      <c r="AP447">
        <v>0</v>
      </c>
      <c r="BA447" t="s">
        <v>106</v>
      </c>
      <c r="BB447" t="e">
        <f ca="1">- Very Useful _xludf.and provides a job opportunity _xludf.right away.</f>
        <v>#NAME?</v>
      </c>
      <c r="BD447" t="e">
        <f ca="1">- Nursing / medical care</f>
        <v>#NAME?</v>
      </c>
      <c r="BE447">
        <v>0</v>
      </c>
      <c r="BF447">
        <v>0</v>
      </c>
      <c r="BG447">
        <v>0</v>
      </c>
      <c r="BH447">
        <v>0</v>
      </c>
      <c r="BI447">
        <v>1</v>
      </c>
      <c r="BJ447">
        <v>0</v>
      </c>
      <c r="BK447">
        <v>0</v>
      </c>
      <c r="BL447">
        <v>0</v>
      </c>
      <c r="BN447" t="s">
        <v>106</v>
      </c>
      <c r="BQ447" t="e">
        <f ca="1">- Cannot afford the courses</f>
        <v>#NAME?</v>
      </c>
      <c r="BR447">
        <v>0</v>
      </c>
      <c r="BS447">
        <v>0</v>
      </c>
      <c r="BT447">
        <v>0</v>
      </c>
      <c r="BU447">
        <v>0</v>
      </c>
      <c r="BV447">
        <v>1</v>
      </c>
      <c r="BW447">
        <v>0</v>
      </c>
      <c r="BX447" t="s">
        <v>107</v>
      </c>
      <c r="BY447" t="e">
        <f ca="1">- Very Useful, as good as a regular degree</f>
        <v>#NAME?</v>
      </c>
      <c r="BZ447">
        <v>0</v>
      </c>
      <c r="CA447">
        <v>0</v>
      </c>
      <c r="CB447">
        <v>1</v>
      </c>
      <c r="CC447">
        <v>0</v>
      </c>
      <c r="CD447">
        <v>0</v>
      </c>
      <c r="CE447" t="e">
        <f ca="1">- Friends</f>
        <v>#NAME?</v>
      </c>
      <c r="CF447">
        <v>1</v>
      </c>
      <c r="CG447">
        <v>0</v>
      </c>
      <c r="CH447">
        <v>0</v>
      </c>
      <c r="CI447">
        <v>0</v>
      </c>
      <c r="CJ447">
        <v>0</v>
      </c>
      <c r="CK447">
        <v>0</v>
      </c>
      <c r="CL447">
        <v>0</v>
      </c>
      <c r="CN447" t="s">
        <v>108</v>
      </c>
      <c r="CO447" t="s">
        <v>109</v>
      </c>
      <c r="CP447" t="s">
        <v>110</v>
      </c>
      <c r="CQ447">
        <v>3311917</v>
      </c>
      <c r="CR447" t="s">
        <v>1306</v>
      </c>
      <c r="CS447" t="s">
        <v>1307</v>
      </c>
      <c r="CT447">
        <v>446</v>
      </c>
    </row>
    <row r="448" spans="1:98">
      <c r="A448">
        <v>447</v>
      </c>
      <c r="B448" t="s">
        <v>135</v>
      </c>
      <c r="C448">
        <v>18</v>
      </c>
      <c r="D448" t="s">
        <v>98</v>
      </c>
      <c r="E448" t="s">
        <v>99</v>
      </c>
      <c r="F448" t="s">
        <v>120</v>
      </c>
      <c r="G448" t="s">
        <v>175</v>
      </c>
      <c r="J448" t="s">
        <v>132</v>
      </c>
      <c r="K448">
        <v>0</v>
      </c>
      <c r="L448">
        <v>0</v>
      </c>
      <c r="M448">
        <v>1</v>
      </c>
      <c r="N448">
        <v>0</v>
      </c>
      <c r="O448">
        <v>0</v>
      </c>
      <c r="P448">
        <v>0</v>
      </c>
      <c r="Q448">
        <v>1</v>
      </c>
      <c r="R448">
        <v>0</v>
      </c>
      <c r="X448" t="s">
        <v>368</v>
      </c>
      <c r="Y448">
        <v>0</v>
      </c>
      <c r="Z448">
        <v>1</v>
      </c>
      <c r="AA448">
        <v>0</v>
      </c>
      <c r="AB448">
        <v>0</v>
      </c>
      <c r="AC448">
        <v>0</v>
      </c>
      <c r="AD448">
        <v>0</v>
      </c>
      <c r="AE448">
        <v>0</v>
      </c>
      <c r="AG448" t="s">
        <v>124</v>
      </c>
      <c r="AH448" t="s">
        <v>121</v>
      </c>
      <c r="AI448">
        <v>0</v>
      </c>
      <c r="AJ448">
        <v>0</v>
      </c>
      <c r="AK448">
        <v>1</v>
      </c>
      <c r="AL448">
        <v>0</v>
      </c>
      <c r="AM448">
        <v>0</v>
      </c>
      <c r="AN448">
        <v>0</v>
      </c>
      <c r="AO448">
        <v>0</v>
      </c>
      <c r="AP448">
        <v>0</v>
      </c>
      <c r="AQ448" t="s">
        <v>287</v>
      </c>
      <c r="BA448" t="s">
        <v>106</v>
      </c>
      <c r="BB448" t="e">
        <f ca="1">- _xludf.not Useful</f>
        <v>#NAME?</v>
      </c>
      <c r="BD448" t="e">
        <f ca="1">- I am _xludf.not interested in vocational education</f>
        <v>#NAME?</v>
      </c>
      <c r="BE448">
        <v>1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N448" t="s">
        <v>106</v>
      </c>
      <c r="BQ448" t="e">
        <f ca="1">- Do _xludf.not _xludf.count towards a recognized qualification</f>
        <v>#NAME?</v>
      </c>
      <c r="BR448">
        <v>0</v>
      </c>
      <c r="BS448">
        <v>1</v>
      </c>
      <c r="BT448">
        <v>0</v>
      </c>
      <c r="BU448">
        <v>0</v>
      </c>
      <c r="BV448">
        <v>0</v>
      </c>
      <c r="BW448">
        <v>0</v>
      </c>
      <c r="BX448" t="s">
        <v>107</v>
      </c>
      <c r="BY448" t="e">
        <f ca="1">- Useful but _xludf.not as good as going to university</f>
        <v>#NAME?</v>
      </c>
      <c r="BZ448">
        <v>1</v>
      </c>
      <c r="CA448">
        <v>0</v>
      </c>
      <c r="CB448">
        <v>0</v>
      </c>
      <c r="CC448">
        <v>0</v>
      </c>
      <c r="CD448">
        <v>0</v>
      </c>
      <c r="CE448" t="e">
        <f ca="1">- Teachers</f>
        <v>#NAME?</v>
      </c>
      <c r="CF448">
        <v>0</v>
      </c>
      <c r="CG448">
        <v>0</v>
      </c>
      <c r="CH448">
        <v>1</v>
      </c>
      <c r="CI448">
        <v>0</v>
      </c>
      <c r="CJ448">
        <v>0</v>
      </c>
      <c r="CK448">
        <v>0</v>
      </c>
      <c r="CL448">
        <v>0</v>
      </c>
      <c r="CN448" t="s">
        <v>108</v>
      </c>
      <c r="CO448" t="s">
        <v>109</v>
      </c>
      <c r="CP448" t="s">
        <v>110</v>
      </c>
      <c r="CQ448">
        <v>3311923</v>
      </c>
      <c r="CR448" t="s">
        <v>1308</v>
      </c>
      <c r="CS448" t="s">
        <v>1309</v>
      </c>
      <c r="CT448">
        <v>447</v>
      </c>
    </row>
    <row r="449" spans="1:98">
      <c r="A449">
        <v>448</v>
      </c>
      <c r="B449" t="s">
        <v>135</v>
      </c>
      <c r="C449">
        <v>23</v>
      </c>
      <c r="D449" t="s">
        <v>98</v>
      </c>
      <c r="E449" t="s">
        <v>99</v>
      </c>
      <c r="F449" t="s">
        <v>149</v>
      </c>
      <c r="G449" t="s">
        <v>101</v>
      </c>
      <c r="H449" t="s">
        <v>1251</v>
      </c>
      <c r="U449" t="s">
        <v>162</v>
      </c>
      <c r="AG449" t="s">
        <v>104</v>
      </c>
      <c r="AH449" t="s">
        <v>105</v>
      </c>
      <c r="AI449">
        <v>0</v>
      </c>
      <c r="AJ449">
        <v>1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BA449" t="s">
        <v>106</v>
      </c>
      <c r="BB449" t="e">
        <f ca="1">- Useful but _xludf.not as good as a regular degree</f>
        <v>#NAME?</v>
      </c>
      <c r="BD449" t="e">
        <f ca="1">- Project Management / Accountancy - Nursing / medical care</f>
        <v>#NAME?</v>
      </c>
      <c r="BE449">
        <v>0</v>
      </c>
      <c r="BF449">
        <v>0</v>
      </c>
      <c r="BG449">
        <v>1</v>
      </c>
      <c r="BH449">
        <v>0</v>
      </c>
      <c r="BI449">
        <v>1</v>
      </c>
      <c r="BJ449">
        <v>0</v>
      </c>
      <c r="BK449">
        <v>0</v>
      </c>
      <c r="BL449">
        <v>0</v>
      </c>
      <c r="BN449" t="s">
        <v>106</v>
      </c>
      <c r="BQ449" t="e">
        <f ca="1">- Do _xludf.not _xludf.count towards a recognized qualification</f>
        <v>#NAME?</v>
      </c>
      <c r="BR449">
        <v>0</v>
      </c>
      <c r="BS449">
        <v>1</v>
      </c>
      <c r="BT449">
        <v>0</v>
      </c>
      <c r="BU449">
        <v>0</v>
      </c>
      <c r="BV449">
        <v>0</v>
      </c>
      <c r="BW449">
        <v>0</v>
      </c>
      <c r="BX449" t="s">
        <v>107</v>
      </c>
      <c r="BY449" t="e">
        <f ca="1">- _xludf.not worth the _xludf.time _xludf.or money spent on it</f>
        <v>#NAME?</v>
      </c>
      <c r="BZ449">
        <v>0</v>
      </c>
      <c r="CA449">
        <v>1</v>
      </c>
      <c r="CB449">
        <v>0</v>
      </c>
      <c r="CC449">
        <v>0</v>
      </c>
      <c r="CD449">
        <v>0</v>
      </c>
      <c r="CE449" t="e">
        <f ca="1">- Facebook groups/pages  - Friends</f>
        <v>#NAME?</v>
      </c>
      <c r="CF449">
        <v>1</v>
      </c>
      <c r="CG449">
        <v>0</v>
      </c>
      <c r="CH449">
        <v>0</v>
      </c>
      <c r="CI449">
        <v>0</v>
      </c>
      <c r="CJ449">
        <v>0</v>
      </c>
      <c r="CK449">
        <v>1</v>
      </c>
      <c r="CL449">
        <v>0</v>
      </c>
      <c r="CN449" t="s">
        <v>108</v>
      </c>
      <c r="CO449" t="s">
        <v>109</v>
      </c>
      <c r="CP449" t="s">
        <v>110</v>
      </c>
      <c r="CQ449">
        <v>3311929</v>
      </c>
      <c r="CR449" t="s">
        <v>1310</v>
      </c>
      <c r="CS449" t="s">
        <v>1311</v>
      </c>
      <c r="CT449">
        <v>448</v>
      </c>
    </row>
    <row r="450" spans="1:98">
      <c r="A450">
        <v>449</v>
      </c>
      <c r="B450" t="s">
        <v>135</v>
      </c>
      <c r="C450">
        <v>24</v>
      </c>
      <c r="D450" t="s">
        <v>148</v>
      </c>
      <c r="E450" t="s">
        <v>99</v>
      </c>
      <c r="F450" t="s">
        <v>100</v>
      </c>
      <c r="G450" t="s">
        <v>113</v>
      </c>
      <c r="J450" t="s">
        <v>263</v>
      </c>
      <c r="K450">
        <v>0</v>
      </c>
      <c r="L450">
        <v>0</v>
      </c>
      <c r="M450">
        <v>0</v>
      </c>
      <c r="N450">
        <v>0</v>
      </c>
      <c r="O450">
        <v>1</v>
      </c>
      <c r="P450">
        <v>1</v>
      </c>
      <c r="Q450">
        <v>0</v>
      </c>
      <c r="R450">
        <v>0</v>
      </c>
      <c r="X450" t="s">
        <v>168</v>
      </c>
      <c r="Y450">
        <v>0</v>
      </c>
      <c r="Z450">
        <v>0</v>
      </c>
      <c r="AA450">
        <v>0</v>
      </c>
      <c r="AB450">
        <v>1</v>
      </c>
      <c r="AC450">
        <v>0</v>
      </c>
      <c r="AD450">
        <v>0</v>
      </c>
      <c r="AE450">
        <v>1</v>
      </c>
      <c r="AF450" t="s">
        <v>1312</v>
      </c>
      <c r="AG450" t="s">
        <v>124</v>
      </c>
      <c r="AH450" t="s">
        <v>105</v>
      </c>
      <c r="AI450">
        <v>0</v>
      </c>
      <c r="AJ450">
        <v>1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BA450" t="s">
        <v>106</v>
      </c>
      <c r="BB450" t="e">
        <f ca="1">- _xludf.not Useful</f>
        <v>#NAME?</v>
      </c>
      <c r="BD450" t="e">
        <f ca="1">- I am _xludf.not interested in vocational education</f>
        <v>#NAME?</v>
      </c>
      <c r="BE450">
        <v>1</v>
      </c>
      <c r="BF450">
        <v>0</v>
      </c>
      <c r="BG450">
        <v>0</v>
      </c>
      <c r="BH450">
        <v>0</v>
      </c>
      <c r="BI450">
        <v>0</v>
      </c>
      <c r="BJ450">
        <v>0</v>
      </c>
      <c r="BK450">
        <v>0</v>
      </c>
      <c r="BL450">
        <v>0</v>
      </c>
      <c r="BN450" t="s">
        <v>106</v>
      </c>
      <c r="BQ450" t="e">
        <f ca="1">- Do _xludf.not _xludf.count towards a recognized qualification - Cannot afford the courses</f>
        <v>#NAME?</v>
      </c>
      <c r="BR450">
        <v>0</v>
      </c>
      <c r="BS450">
        <v>1</v>
      </c>
      <c r="BT450">
        <v>0</v>
      </c>
      <c r="BU450">
        <v>0</v>
      </c>
      <c r="BV450">
        <v>1</v>
      </c>
      <c r="BW450">
        <v>0</v>
      </c>
      <c r="BX450" t="s">
        <v>107</v>
      </c>
      <c r="BY450" t="s">
        <v>139</v>
      </c>
      <c r="BZ450">
        <v>1</v>
      </c>
      <c r="CA450">
        <v>0</v>
      </c>
      <c r="CB450">
        <v>0</v>
      </c>
      <c r="CC450">
        <v>0</v>
      </c>
      <c r="CD450">
        <v>1</v>
      </c>
      <c r="CE450" t="e">
        <f ca="1">- Facebook groups/pages  - Friends</f>
        <v>#NAME?</v>
      </c>
      <c r="CF450">
        <v>1</v>
      </c>
      <c r="CG450">
        <v>0</v>
      </c>
      <c r="CH450">
        <v>0</v>
      </c>
      <c r="CI450">
        <v>0</v>
      </c>
      <c r="CJ450">
        <v>0</v>
      </c>
      <c r="CK450">
        <v>1</v>
      </c>
      <c r="CL450">
        <v>0</v>
      </c>
      <c r="CN450" t="s">
        <v>108</v>
      </c>
      <c r="CO450" t="s">
        <v>109</v>
      </c>
      <c r="CP450" t="s">
        <v>110</v>
      </c>
      <c r="CQ450">
        <v>3311931</v>
      </c>
      <c r="CR450" t="s">
        <v>1313</v>
      </c>
      <c r="CS450" t="s">
        <v>1314</v>
      </c>
      <c r="CT450">
        <v>449</v>
      </c>
    </row>
    <row r="451" spans="1:98">
      <c r="A451">
        <v>450</v>
      </c>
      <c r="B451" t="s">
        <v>135</v>
      </c>
      <c r="C451">
        <v>23</v>
      </c>
      <c r="D451" t="s">
        <v>148</v>
      </c>
      <c r="E451" t="s">
        <v>99</v>
      </c>
      <c r="F451" t="s">
        <v>149</v>
      </c>
      <c r="G451" t="s">
        <v>113</v>
      </c>
      <c r="J451" t="s">
        <v>263</v>
      </c>
      <c r="K451">
        <v>0</v>
      </c>
      <c r="L451">
        <v>0</v>
      </c>
      <c r="M451">
        <v>0</v>
      </c>
      <c r="N451">
        <v>0</v>
      </c>
      <c r="O451">
        <v>1</v>
      </c>
      <c r="P451">
        <v>1</v>
      </c>
      <c r="Q451">
        <v>0</v>
      </c>
      <c r="R451">
        <v>0</v>
      </c>
      <c r="X451" t="s">
        <v>405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1</v>
      </c>
      <c r="AE451">
        <v>0</v>
      </c>
      <c r="AG451" t="s">
        <v>124</v>
      </c>
      <c r="AH451" t="s">
        <v>105</v>
      </c>
      <c r="AI451">
        <v>0</v>
      </c>
      <c r="AJ451">
        <v>1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BA451" t="s">
        <v>106</v>
      </c>
      <c r="BB451" t="e">
        <f ca="1">- _xludf.not Useful</f>
        <v>#NAME?</v>
      </c>
      <c r="BD451" t="e">
        <f ca="1">- I am _xludf.not interested in vocational education</f>
        <v>#NAME?</v>
      </c>
      <c r="BE451">
        <v>1</v>
      </c>
      <c r="BF451">
        <v>0</v>
      </c>
      <c r="BG451">
        <v>0</v>
      </c>
      <c r="BH451">
        <v>0</v>
      </c>
      <c r="BI451">
        <v>0</v>
      </c>
      <c r="BJ451">
        <v>0</v>
      </c>
      <c r="BK451">
        <v>0</v>
      </c>
      <c r="BL451">
        <v>0</v>
      </c>
      <c r="BN451" t="s">
        <v>106</v>
      </c>
      <c r="BQ451" t="e">
        <f ca="1">- Donâ€™t know how to _xludf.find/enroll in a suitable program</f>
        <v>#NAME?</v>
      </c>
      <c r="BR451">
        <v>0</v>
      </c>
      <c r="BS451">
        <v>0</v>
      </c>
      <c r="BT451">
        <v>0</v>
      </c>
      <c r="BU451">
        <v>1</v>
      </c>
      <c r="BV451">
        <v>0</v>
      </c>
      <c r="BW451">
        <v>0</v>
      </c>
      <c r="BX451" t="s">
        <v>107</v>
      </c>
      <c r="BY451" t="e">
        <f ca="1">- Useful but _xludf.not as good as going to university</f>
        <v>#NAME?</v>
      </c>
      <c r="BZ451">
        <v>1</v>
      </c>
      <c r="CA451">
        <v>0</v>
      </c>
      <c r="CB451">
        <v>0</v>
      </c>
      <c r="CC451">
        <v>0</v>
      </c>
      <c r="CD451">
        <v>0</v>
      </c>
      <c r="CE451" t="e">
        <f ca="1">- Friends - Teachers</f>
        <v>#NAME?</v>
      </c>
      <c r="CF451">
        <v>1</v>
      </c>
      <c r="CG451">
        <v>0</v>
      </c>
      <c r="CH451">
        <v>1</v>
      </c>
      <c r="CI451">
        <v>0</v>
      </c>
      <c r="CJ451">
        <v>0</v>
      </c>
      <c r="CK451">
        <v>0</v>
      </c>
      <c r="CL451">
        <v>0</v>
      </c>
      <c r="CN451" t="s">
        <v>108</v>
      </c>
      <c r="CO451" t="s">
        <v>109</v>
      </c>
      <c r="CP451" t="s">
        <v>110</v>
      </c>
      <c r="CQ451">
        <v>3311954</v>
      </c>
      <c r="CR451" t="s">
        <v>1315</v>
      </c>
      <c r="CS451" t="s">
        <v>1316</v>
      </c>
      <c r="CT451">
        <v>450</v>
      </c>
    </row>
    <row r="452" spans="1:98">
      <c r="A452">
        <v>451</v>
      </c>
      <c r="B452" t="s">
        <v>135</v>
      </c>
      <c r="C452">
        <v>19</v>
      </c>
      <c r="D452" t="s">
        <v>98</v>
      </c>
      <c r="E452" t="s">
        <v>99</v>
      </c>
      <c r="F452" t="s">
        <v>136</v>
      </c>
      <c r="G452" t="s">
        <v>113</v>
      </c>
      <c r="J452" t="s">
        <v>103</v>
      </c>
      <c r="K452">
        <v>0</v>
      </c>
      <c r="L452">
        <v>0</v>
      </c>
      <c r="M452">
        <v>0</v>
      </c>
      <c r="N452">
        <v>1</v>
      </c>
      <c r="O452">
        <v>0</v>
      </c>
      <c r="P452">
        <v>0</v>
      </c>
      <c r="Q452">
        <v>0</v>
      </c>
      <c r="R452">
        <v>0</v>
      </c>
      <c r="X452" t="s">
        <v>115</v>
      </c>
      <c r="Y452">
        <v>0</v>
      </c>
      <c r="Z452">
        <v>0</v>
      </c>
      <c r="AA452">
        <v>0</v>
      </c>
      <c r="AB452">
        <v>1</v>
      </c>
      <c r="AC452">
        <v>0</v>
      </c>
      <c r="AD452">
        <v>0</v>
      </c>
      <c r="AE452">
        <v>0</v>
      </c>
      <c r="AG452" t="s">
        <v>124</v>
      </c>
      <c r="AH452" t="s">
        <v>125</v>
      </c>
      <c r="AI452">
        <v>1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R452" t="s">
        <v>106</v>
      </c>
      <c r="AS452" t="e">
        <f ca="1">- Donâ€™t have family in Syria to _xludf.help me</f>
        <v>#NAME?</v>
      </c>
      <c r="AT452">
        <v>0</v>
      </c>
      <c r="AU452">
        <v>0</v>
      </c>
      <c r="AV452">
        <v>0</v>
      </c>
      <c r="AW452">
        <v>1</v>
      </c>
      <c r="AX452">
        <v>0</v>
      </c>
      <c r="AY452">
        <v>0</v>
      </c>
      <c r="BA452" t="s">
        <v>106</v>
      </c>
      <c r="BB452" t="e">
        <f ca="1">- Very Useful _xludf.and provides a job opportunity _xludf.right away.</f>
        <v>#NAME?</v>
      </c>
      <c r="BD452" t="s">
        <v>477</v>
      </c>
      <c r="BE452">
        <v>0</v>
      </c>
      <c r="BF452">
        <v>0</v>
      </c>
      <c r="BG452">
        <v>0</v>
      </c>
      <c r="BH452">
        <v>0</v>
      </c>
      <c r="BI452">
        <v>0</v>
      </c>
      <c r="BJ452">
        <v>0</v>
      </c>
      <c r="BK452">
        <v>0</v>
      </c>
      <c r="BL452">
        <v>1</v>
      </c>
      <c r="BN452" t="s">
        <v>106</v>
      </c>
      <c r="BQ452" t="e">
        <f ca="1">- No internet connection / computer</f>
        <v>#NAME?</v>
      </c>
      <c r="BR452">
        <v>0</v>
      </c>
      <c r="BS452">
        <v>0</v>
      </c>
      <c r="BT452">
        <v>1</v>
      </c>
      <c r="BU452">
        <v>0</v>
      </c>
      <c r="BV452">
        <v>0</v>
      </c>
      <c r="BW452">
        <v>0</v>
      </c>
      <c r="BX452" t="s">
        <v>107</v>
      </c>
      <c r="BY452" t="e">
        <f ca="1">- Very Useful, as good as a regular degree</f>
        <v>#NAME?</v>
      </c>
      <c r="BZ452">
        <v>0</v>
      </c>
      <c r="CA452">
        <v>0</v>
      </c>
      <c r="CB452">
        <v>1</v>
      </c>
      <c r="CC452">
        <v>0</v>
      </c>
      <c r="CD452">
        <v>0</v>
      </c>
      <c r="CE452" t="e">
        <f ca="1">- Facebook groups/pages</f>
        <v>#NAME?</v>
      </c>
      <c r="CF452">
        <v>0</v>
      </c>
      <c r="CG452">
        <v>0</v>
      </c>
      <c r="CH452">
        <v>0</v>
      </c>
      <c r="CI452">
        <v>0</v>
      </c>
      <c r="CJ452">
        <v>0</v>
      </c>
      <c r="CK452">
        <v>1</v>
      </c>
      <c r="CL452">
        <v>0</v>
      </c>
      <c r="CN452" t="s">
        <v>108</v>
      </c>
      <c r="CO452" t="s">
        <v>109</v>
      </c>
      <c r="CP452" t="s">
        <v>110</v>
      </c>
      <c r="CQ452">
        <v>3311958</v>
      </c>
      <c r="CR452" t="s">
        <v>1317</v>
      </c>
      <c r="CS452" t="s">
        <v>1318</v>
      </c>
      <c r="CT452">
        <v>451</v>
      </c>
    </row>
    <row r="453" spans="1:98">
      <c r="A453">
        <v>452</v>
      </c>
      <c r="B453" t="s">
        <v>135</v>
      </c>
      <c r="C453">
        <v>21</v>
      </c>
      <c r="D453" t="s">
        <v>148</v>
      </c>
      <c r="E453" t="s">
        <v>99</v>
      </c>
      <c r="F453" t="s">
        <v>100</v>
      </c>
      <c r="G453" t="s">
        <v>113</v>
      </c>
      <c r="J453" t="s">
        <v>114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1</v>
      </c>
      <c r="Q453">
        <v>0</v>
      </c>
      <c r="R453">
        <v>0</v>
      </c>
      <c r="X453" t="s">
        <v>115</v>
      </c>
      <c r="Y453">
        <v>0</v>
      </c>
      <c r="Z453">
        <v>0</v>
      </c>
      <c r="AA453">
        <v>0</v>
      </c>
      <c r="AB453">
        <v>1</v>
      </c>
      <c r="AC453">
        <v>0</v>
      </c>
      <c r="AD453">
        <v>0</v>
      </c>
      <c r="AE453">
        <v>0</v>
      </c>
      <c r="AG453" t="s">
        <v>124</v>
      </c>
      <c r="AH453" t="s">
        <v>105</v>
      </c>
      <c r="AI453">
        <v>0</v>
      </c>
      <c r="AJ453">
        <v>1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BA453" t="s">
        <v>106</v>
      </c>
      <c r="BB453" t="e">
        <f ca="1">- Very Useful _xludf.and provides a job opportunity _xludf.right away.</f>
        <v>#NAME?</v>
      </c>
      <c r="BD453" t="e">
        <f ca="1">- Tourism / Restaurant _xludf.and hotel Management</f>
        <v>#NAME?</v>
      </c>
      <c r="BE453">
        <v>0</v>
      </c>
      <c r="BF453">
        <v>0</v>
      </c>
      <c r="BG453">
        <v>0</v>
      </c>
      <c r="BH453">
        <v>1</v>
      </c>
      <c r="BI453">
        <v>0</v>
      </c>
      <c r="BJ453">
        <v>0</v>
      </c>
      <c r="BK453">
        <v>0</v>
      </c>
      <c r="BL453">
        <v>0</v>
      </c>
      <c r="BN453" t="s">
        <v>106</v>
      </c>
      <c r="BQ453" t="e">
        <f ca="1">- No internet connection / computer</f>
        <v>#NAME?</v>
      </c>
      <c r="BR453">
        <v>0</v>
      </c>
      <c r="BS453">
        <v>0</v>
      </c>
      <c r="BT453">
        <v>1</v>
      </c>
      <c r="BU453">
        <v>0</v>
      </c>
      <c r="BV453">
        <v>0</v>
      </c>
      <c r="BW453">
        <v>0</v>
      </c>
      <c r="BX453" t="s">
        <v>107</v>
      </c>
      <c r="BY453" t="e">
        <f ca="1">- _xludf.not worth the _xludf.time _xludf.or money spent on it - Useful but _xludf.not as good as going to university</f>
        <v>#NAME?</v>
      </c>
      <c r="BZ453">
        <v>1</v>
      </c>
      <c r="CA453">
        <v>1</v>
      </c>
      <c r="CB453">
        <v>0</v>
      </c>
      <c r="CC453">
        <v>0</v>
      </c>
      <c r="CD453">
        <v>0</v>
      </c>
      <c r="CE453" t="e">
        <f ca="1">- Teachers</f>
        <v>#NAME?</v>
      </c>
      <c r="CF453">
        <v>0</v>
      </c>
      <c r="CG453">
        <v>0</v>
      </c>
      <c r="CH453">
        <v>1</v>
      </c>
      <c r="CI453">
        <v>0</v>
      </c>
      <c r="CJ453">
        <v>0</v>
      </c>
      <c r="CK453">
        <v>0</v>
      </c>
      <c r="CL453">
        <v>0</v>
      </c>
      <c r="CN453" t="s">
        <v>108</v>
      </c>
      <c r="CO453" t="s">
        <v>109</v>
      </c>
      <c r="CP453" t="s">
        <v>110</v>
      </c>
      <c r="CQ453">
        <v>3311967</v>
      </c>
      <c r="CR453" t="s">
        <v>1319</v>
      </c>
      <c r="CS453" t="s">
        <v>1320</v>
      </c>
      <c r="CT453">
        <v>452</v>
      </c>
    </row>
    <row r="454" spans="1:98">
      <c r="A454">
        <v>453</v>
      </c>
      <c r="B454" t="s">
        <v>135</v>
      </c>
      <c r="C454">
        <v>28</v>
      </c>
      <c r="D454" t="s">
        <v>98</v>
      </c>
      <c r="E454" t="s">
        <v>99</v>
      </c>
      <c r="F454" t="s">
        <v>364</v>
      </c>
      <c r="G454" t="s">
        <v>113</v>
      </c>
      <c r="J454" t="s">
        <v>114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1</v>
      </c>
      <c r="Q454">
        <v>0</v>
      </c>
      <c r="R454">
        <v>0</v>
      </c>
      <c r="X454" t="s">
        <v>405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1</v>
      </c>
      <c r="AE454">
        <v>0</v>
      </c>
      <c r="AG454" t="s">
        <v>124</v>
      </c>
      <c r="AH454" t="s">
        <v>1195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1</v>
      </c>
      <c r="AP454">
        <v>0</v>
      </c>
      <c r="BA454" t="s">
        <v>106</v>
      </c>
      <c r="BB454" t="e">
        <f ca="1">- Very Useful _xludf.and provides a job opportunity _xludf.right away.</f>
        <v>#NAME?</v>
      </c>
      <c r="BD454" t="e">
        <f ca="1">- Project Management / Accountancy</f>
        <v>#NAME?</v>
      </c>
      <c r="BE454">
        <v>0</v>
      </c>
      <c r="BF454">
        <v>0</v>
      </c>
      <c r="BG454">
        <v>1</v>
      </c>
      <c r="BH454">
        <v>0</v>
      </c>
      <c r="BI454">
        <v>0</v>
      </c>
      <c r="BJ454">
        <v>0</v>
      </c>
      <c r="BK454">
        <v>0</v>
      </c>
      <c r="BL454">
        <v>0</v>
      </c>
      <c r="BN454" t="s">
        <v>106</v>
      </c>
      <c r="BQ454" t="e">
        <f ca="1">- Cannot afford the courses</f>
        <v>#NAME?</v>
      </c>
      <c r="BR454">
        <v>0</v>
      </c>
      <c r="BS454">
        <v>0</v>
      </c>
      <c r="BT454">
        <v>0</v>
      </c>
      <c r="BU454">
        <v>0</v>
      </c>
      <c r="BV454">
        <v>1</v>
      </c>
      <c r="BW454">
        <v>0</v>
      </c>
      <c r="BX454" t="s">
        <v>107</v>
      </c>
      <c r="BY454" t="e">
        <f ca="1">- Very Useful, as good as a regular degree</f>
        <v>#NAME?</v>
      </c>
      <c r="BZ454">
        <v>0</v>
      </c>
      <c r="CA454">
        <v>0</v>
      </c>
      <c r="CB454">
        <v>1</v>
      </c>
      <c r="CC454">
        <v>0</v>
      </c>
      <c r="CD454">
        <v>0</v>
      </c>
      <c r="CE454" t="e">
        <f ca="1">- Facebook groups/pages  - Teachers</f>
        <v>#NAME?</v>
      </c>
      <c r="CF454">
        <v>0</v>
      </c>
      <c r="CG454">
        <v>0</v>
      </c>
      <c r="CH454">
        <v>1</v>
      </c>
      <c r="CI454">
        <v>0</v>
      </c>
      <c r="CJ454">
        <v>0</v>
      </c>
      <c r="CK454">
        <v>1</v>
      </c>
      <c r="CL454">
        <v>0</v>
      </c>
      <c r="CN454" t="s">
        <v>108</v>
      </c>
      <c r="CO454" t="s">
        <v>109</v>
      </c>
      <c r="CP454" t="s">
        <v>110</v>
      </c>
      <c r="CQ454">
        <v>3311968</v>
      </c>
      <c r="CR454" t="s">
        <v>1321</v>
      </c>
      <c r="CS454" t="s">
        <v>1322</v>
      </c>
      <c r="CT454">
        <v>453</v>
      </c>
    </row>
    <row r="455" spans="1:98">
      <c r="A455">
        <v>454</v>
      </c>
      <c r="B455" t="s">
        <v>135</v>
      </c>
      <c r="C455">
        <v>20</v>
      </c>
      <c r="D455" t="s">
        <v>98</v>
      </c>
      <c r="E455" t="s">
        <v>99</v>
      </c>
      <c r="F455" t="s">
        <v>136</v>
      </c>
      <c r="G455" t="s">
        <v>113</v>
      </c>
      <c r="J455" t="s">
        <v>103</v>
      </c>
      <c r="K455">
        <v>0</v>
      </c>
      <c r="L455">
        <v>0</v>
      </c>
      <c r="M455">
        <v>0</v>
      </c>
      <c r="N455">
        <v>1</v>
      </c>
      <c r="O455">
        <v>0</v>
      </c>
      <c r="P455">
        <v>0</v>
      </c>
      <c r="Q455">
        <v>0</v>
      </c>
      <c r="R455">
        <v>0</v>
      </c>
      <c r="X455" t="s">
        <v>115</v>
      </c>
      <c r="Y455">
        <v>0</v>
      </c>
      <c r="Z455">
        <v>0</v>
      </c>
      <c r="AA455">
        <v>0</v>
      </c>
      <c r="AB455">
        <v>1</v>
      </c>
      <c r="AC455">
        <v>0</v>
      </c>
      <c r="AD455">
        <v>0</v>
      </c>
      <c r="AE455">
        <v>0</v>
      </c>
      <c r="AG455" t="s">
        <v>124</v>
      </c>
      <c r="AH455" t="s">
        <v>105</v>
      </c>
      <c r="AI455">
        <v>0</v>
      </c>
      <c r="AJ455">
        <v>1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BA455" t="s">
        <v>106</v>
      </c>
      <c r="BB455" t="e">
        <f ca="1">- Useful but _xludf.not as good as a regular degree</f>
        <v>#NAME?</v>
      </c>
      <c r="BD455" t="e">
        <f ca="1">- Project Management / Accountancy</f>
        <v>#NAME?</v>
      </c>
      <c r="BE455">
        <v>0</v>
      </c>
      <c r="BF455">
        <v>0</v>
      </c>
      <c r="BG455">
        <v>1</v>
      </c>
      <c r="BH455">
        <v>0</v>
      </c>
      <c r="BI455">
        <v>0</v>
      </c>
      <c r="BJ455">
        <v>0</v>
      </c>
      <c r="BK455">
        <v>0</v>
      </c>
      <c r="BL455">
        <v>0</v>
      </c>
      <c r="BN455" t="s">
        <v>106</v>
      </c>
      <c r="BQ455" t="e">
        <f ca="1">- No internet connection / computer</f>
        <v>#NAME?</v>
      </c>
      <c r="BR455">
        <v>0</v>
      </c>
      <c r="BS455">
        <v>0</v>
      </c>
      <c r="BT455">
        <v>1</v>
      </c>
      <c r="BU455">
        <v>0</v>
      </c>
      <c r="BV455">
        <v>0</v>
      </c>
      <c r="BW455">
        <v>0</v>
      </c>
      <c r="BX455" t="s">
        <v>107</v>
      </c>
      <c r="BY455" t="e">
        <f ca="1">- _xludf.not worth the _xludf.time _xludf.or money spent on it - Too Difficult to study alone</f>
        <v>#NAME?</v>
      </c>
      <c r="BZ455">
        <v>0</v>
      </c>
      <c r="CA455">
        <v>1</v>
      </c>
      <c r="CB455">
        <v>0</v>
      </c>
      <c r="CC455">
        <v>0</v>
      </c>
      <c r="CD455">
        <v>1</v>
      </c>
      <c r="CE455" t="e">
        <f ca="1">- Facebook groups/pages</f>
        <v>#NAME?</v>
      </c>
      <c r="CF455">
        <v>0</v>
      </c>
      <c r="CG455">
        <v>0</v>
      </c>
      <c r="CH455">
        <v>0</v>
      </c>
      <c r="CI455">
        <v>0</v>
      </c>
      <c r="CJ455">
        <v>0</v>
      </c>
      <c r="CK455">
        <v>1</v>
      </c>
      <c r="CL455">
        <v>0</v>
      </c>
      <c r="CN455" t="s">
        <v>108</v>
      </c>
      <c r="CO455" t="s">
        <v>109</v>
      </c>
      <c r="CP455" t="s">
        <v>110</v>
      </c>
      <c r="CQ455">
        <v>3311985</v>
      </c>
      <c r="CR455" s="1" t="s">
        <v>1323</v>
      </c>
      <c r="CS455" t="s">
        <v>1324</v>
      </c>
      <c r="CT455">
        <v>454</v>
      </c>
    </row>
    <row r="456" spans="1:98">
      <c r="A456">
        <v>455</v>
      </c>
      <c r="B456" t="s">
        <v>135</v>
      </c>
      <c r="C456">
        <v>17</v>
      </c>
      <c r="D456" t="s">
        <v>98</v>
      </c>
      <c r="E456" t="s">
        <v>274</v>
      </c>
      <c r="F456" t="s">
        <v>136</v>
      </c>
      <c r="G456" t="s">
        <v>175</v>
      </c>
      <c r="J456" t="s">
        <v>162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1</v>
      </c>
      <c r="R456">
        <v>0</v>
      </c>
      <c r="X456" t="s">
        <v>115</v>
      </c>
      <c r="Y456">
        <v>0</v>
      </c>
      <c r="Z456">
        <v>0</v>
      </c>
      <c r="AA456">
        <v>0</v>
      </c>
      <c r="AB456">
        <v>1</v>
      </c>
      <c r="AC456">
        <v>0</v>
      </c>
      <c r="AD456">
        <v>0</v>
      </c>
      <c r="AE456">
        <v>0</v>
      </c>
      <c r="AG456" t="s">
        <v>124</v>
      </c>
      <c r="AH456" t="s">
        <v>125</v>
      </c>
      <c r="AI456">
        <v>1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R456" t="s">
        <v>127</v>
      </c>
      <c r="AS456" t="e">
        <f ca="1">- Donâ€™t have family in Syria to _xludf.help me</f>
        <v>#NAME?</v>
      </c>
      <c r="AT456">
        <v>0</v>
      </c>
      <c r="AU456">
        <v>0</v>
      </c>
      <c r="AV456">
        <v>0</v>
      </c>
      <c r="AW456">
        <v>1</v>
      </c>
      <c r="AX456">
        <v>0</v>
      </c>
      <c r="AY456">
        <v>0</v>
      </c>
      <c r="BA456" t="s">
        <v>106</v>
      </c>
      <c r="BB456" t="e">
        <f ca="1">- Useful but _xludf.not as good as a regular degree</f>
        <v>#NAME?</v>
      </c>
      <c r="BD456" t="e">
        <f ca="1">- Mechanics _xludf.and machinery- Project Management / Accountancy</f>
        <v>#NAME?</v>
      </c>
      <c r="BE456">
        <v>0</v>
      </c>
      <c r="BF456">
        <v>0</v>
      </c>
      <c r="BG456">
        <v>1</v>
      </c>
      <c r="BH456">
        <v>0</v>
      </c>
      <c r="BI456">
        <v>0</v>
      </c>
      <c r="BJ456">
        <v>0</v>
      </c>
      <c r="BK456">
        <v>1</v>
      </c>
      <c r="BL456">
        <v>0</v>
      </c>
      <c r="BN456" t="s">
        <v>106</v>
      </c>
      <c r="BQ456" t="e">
        <f ca="1">- No internet connection / computer</f>
        <v>#NAME?</v>
      </c>
      <c r="BR456">
        <v>0</v>
      </c>
      <c r="BS456">
        <v>0</v>
      </c>
      <c r="BT456">
        <v>1</v>
      </c>
      <c r="BU456">
        <v>0</v>
      </c>
      <c r="BV456">
        <v>0</v>
      </c>
      <c r="BW456">
        <v>0</v>
      </c>
      <c r="BX456" t="s">
        <v>107</v>
      </c>
      <c r="BY456" t="e">
        <f ca="1">- Useful but _xludf.not as good as going to university</f>
        <v>#NAME?</v>
      </c>
      <c r="BZ456">
        <v>1</v>
      </c>
      <c r="CA456">
        <v>0</v>
      </c>
      <c r="CB456">
        <v>0</v>
      </c>
      <c r="CC456">
        <v>0</v>
      </c>
      <c r="CD456">
        <v>0</v>
      </c>
      <c r="CE456" t="e">
        <f ca="1">- Friends - Teachers</f>
        <v>#NAME?</v>
      </c>
      <c r="CF456">
        <v>1</v>
      </c>
      <c r="CG456">
        <v>0</v>
      </c>
      <c r="CH456">
        <v>1</v>
      </c>
      <c r="CI456">
        <v>0</v>
      </c>
      <c r="CJ456">
        <v>0</v>
      </c>
      <c r="CK456">
        <v>0</v>
      </c>
      <c r="CL456">
        <v>0</v>
      </c>
      <c r="CN456" t="s">
        <v>108</v>
      </c>
      <c r="CO456" t="s">
        <v>109</v>
      </c>
      <c r="CP456" t="s">
        <v>110</v>
      </c>
      <c r="CQ456">
        <v>3311986</v>
      </c>
      <c r="CR456" t="s">
        <v>1325</v>
      </c>
      <c r="CS456" t="s">
        <v>1326</v>
      </c>
      <c r="CT456">
        <v>455</v>
      </c>
    </row>
    <row r="457" spans="1:98">
      <c r="A457">
        <v>456</v>
      </c>
      <c r="B457" t="s">
        <v>135</v>
      </c>
      <c r="C457">
        <v>20</v>
      </c>
      <c r="D457" t="s">
        <v>98</v>
      </c>
      <c r="E457" t="s">
        <v>99</v>
      </c>
      <c r="F457" t="s">
        <v>136</v>
      </c>
      <c r="G457" t="s">
        <v>113</v>
      </c>
      <c r="J457" t="s">
        <v>103</v>
      </c>
      <c r="K457">
        <v>0</v>
      </c>
      <c r="L457">
        <v>0</v>
      </c>
      <c r="M457">
        <v>0</v>
      </c>
      <c r="N457">
        <v>1</v>
      </c>
      <c r="O457">
        <v>0</v>
      </c>
      <c r="P457">
        <v>0</v>
      </c>
      <c r="Q457">
        <v>0</v>
      </c>
      <c r="R457">
        <v>0</v>
      </c>
      <c r="X457" t="s">
        <v>495</v>
      </c>
      <c r="Y457">
        <v>0</v>
      </c>
      <c r="Z457">
        <v>0</v>
      </c>
      <c r="AA457">
        <v>1</v>
      </c>
      <c r="AB457">
        <v>0</v>
      </c>
      <c r="AC457">
        <v>0</v>
      </c>
      <c r="AD457">
        <v>0</v>
      </c>
      <c r="AE457">
        <v>0</v>
      </c>
      <c r="AG457" t="s">
        <v>124</v>
      </c>
      <c r="AH457" t="s">
        <v>125</v>
      </c>
      <c r="AI457">
        <v>1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R457" t="s">
        <v>127</v>
      </c>
      <c r="AS457" t="e">
        <f ca="1">- Cannot contact public servants _xludf.or Teachers</f>
        <v>#NAME?</v>
      </c>
      <c r="AT457">
        <v>0</v>
      </c>
      <c r="AU457">
        <v>0</v>
      </c>
      <c r="AV457">
        <v>1</v>
      </c>
      <c r="AW457">
        <v>0</v>
      </c>
      <c r="AX457">
        <v>0</v>
      </c>
      <c r="AY457">
        <v>0</v>
      </c>
      <c r="BA457" t="s">
        <v>106</v>
      </c>
      <c r="BB457" t="e">
        <f ca="1">- Very Useful _xludf.and provides a job opportunity _xludf.right away.</f>
        <v>#NAME?</v>
      </c>
      <c r="BD457" t="e">
        <f ca="1">- I am _xludf.not interested in vocational education</f>
        <v>#NAME?</v>
      </c>
      <c r="BE457">
        <v>1</v>
      </c>
      <c r="BF457">
        <v>0</v>
      </c>
      <c r="BG457">
        <v>0</v>
      </c>
      <c r="BH457">
        <v>0</v>
      </c>
      <c r="BI457">
        <v>0</v>
      </c>
      <c r="BJ457">
        <v>0</v>
      </c>
      <c r="BK457">
        <v>0</v>
      </c>
      <c r="BL457">
        <v>0</v>
      </c>
      <c r="BN457" t="s">
        <v>106</v>
      </c>
      <c r="BQ457" t="e">
        <f ca="1">- No internet connection / computer</f>
        <v>#NAME?</v>
      </c>
      <c r="BR457">
        <v>0</v>
      </c>
      <c r="BS457">
        <v>0</v>
      </c>
      <c r="BT457">
        <v>1</v>
      </c>
      <c r="BU457">
        <v>0</v>
      </c>
      <c r="BV457">
        <v>0</v>
      </c>
      <c r="BW457">
        <v>0</v>
      </c>
      <c r="BX457" t="s">
        <v>107</v>
      </c>
      <c r="BY457" t="e">
        <f ca="1">- _xludf.not worth the _xludf.time _xludf.or money spent on it</f>
        <v>#NAME?</v>
      </c>
      <c r="BZ457">
        <v>0</v>
      </c>
      <c r="CA457">
        <v>1</v>
      </c>
      <c r="CB457">
        <v>0</v>
      </c>
      <c r="CC457">
        <v>0</v>
      </c>
      <c r="CD457">
        <v>0</v>
      </c>
      <c r="CE457" t="e">
        <f ca="1">- Teachers</f>
        <v>#NAME?</v>
      </c>
      <c r="CF457">
        <v>0</v>
      </c>
      <c r="CG457">
        <v>0</v>
      </c>
      <c r="CH457">
        <v>1</v>
      </c>
      <c r="CI457">
        <v>0</v>
      </c>
      <c r="CJ457">
        <v>0</v>
      </c>
      <c r="CK457">
        <v>0</v>
      </c>
      <c r="CL457">
        <v>0</v>
      </c>
      <c r="CN457" t="s">
        <v>108</v>
      </c>
      <c r="CO457" t="s">
        <v>109</v>
      </c>
      <c r="CP457" t="s">
        <v>110</v>
      </c>
      <c r="CQ457">
        <v>3311992</v>
      </c>
      <c r="CR457" t="s">
        <v>1327</v>
      </c>
      <c r="CS457" t="s">
        <v>1328</v>
      </c>
      <c r="CT457">
        <v>456</v>
      </c>
    </row>
    <row r="458" spans="1:98">
      <c r="A458">
        <v>457</v>
      </c>
      <c r="B458" t="s">
        <v>135</v>
      </c>
      <c r="C458">
        <v>22</v>
      </c>
      <c r="D458" t="s">
        <v>148</v>
      </c>
      <c r="E458" t="s">
        <v>99</v>
      </c>
      <c r="F458" t="s">
        <v>149</v>
      </c>
      <c r="G458" t="s">
        <v>113</v>
      </c>
      <c r="J458" t="s">
        <v>234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1</v>
      </c>
      <c r="Q458">
        <v>1</v>
      </c>
      <c r="R458">
        <v>0</v>
      </c>
      <c r="X458" t="s">
        <v>714</v>
      </c>
      <c r="Y458">
        <v>1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G458" t="s">
        <v>124</v>
      </c>
      <c r="AH458" t="s">
        <v>1073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1</v>
      </c>
      <c r="BA458" t="s">
        <v>106</v>
      </c>
      <c r="BB458" t="e">
        <f ca="1">- Useful but _xludf.not as good as a regular degree</f>
        <v>#NAME?</v>
      </c>
      <c r="BD458" t="s">
        <v>477</v>
      </c>
      <c r="BE458">
        <v>0</v>
      </c>
      <c r="BF458">
        <v>0</v>
      </c>
      <c r="BG458">
        <v>0</v>
      </c>
      <c r="BH458">
        <v>0</v>
      </c>
      <c r="BI458">
        <v>0</v>
      </c>
      <c r="BJ458">
        <v>0</v>
      </c>
      <c r="BK458">
        <v>0</v>
      </c>
      <c r="BL458">
        <v>1</v>
      </c>
      <c r="BN458" t="s">
        <v>106</v>
      </c>
      <c r="BQ458" t="e">
        <f ca="1">- Cannot afford the courses</f>
        <v>#NAME?</v>
      </c>
      <c r="BR458">
        <v>0</v>
      </c>
      <c r="BS458">
        <v>0</v>
      </c>
      <c r="BT458">
        <v>0</v>
      </c>
      <c r="BU458">
        <v>0</v>
      </c>
      <c r="BV458">
        <v>1</v>
      </c>
      <c r="BW458">
        <v>0</v>
      </c>
      <c r="BX458" t="s">
        <v>107</v>
      </c>
      <c r="BY458" t="e">
        <f ca="1">- Too Difficult to study alone</f>
        <v>#NAME?</v>
      </c>
      <c r="BZ458">
        <v>0</v>
      </c>
      <c r="CA458">
        <v>0</v>
      </c>
      <c r="CB458">
        <v>0</v>
      </c>
      <c r="CC458">
        <v>0</v>
      </c>
      <c r="CD458">
        <v>1</v>
      </c>
      <c r="CE458" t="e">
        <f ca="1">- Teachers</f>
        <v>#NAME?</v>
      </c>
      <c r="CF458">
        <v>0</v>
      </c>
      <c r="CG458">
        <v>0</v>
      </c>
      <c r="CH458">
        <v>1</v>
      </c>
      <c r="CI458">
        <v>0</v>
      </c>
      <c r="CJ458">
        <v>0</v>
      </c>
      <c r="CK458">
        <v>0</v>
      </c>
      <c r="CL458">
        <v>0</v>
      </c>
      <c r="CN458" t="s">
        <v>108</v>
      </c>
      <c r="CO458" t="s">
        <v>109</v>
      </c>
      <c r="CP458" t="s">
        <v>110</v>
      </c>
      <c r="CQ458">
        <v>3312016</v>
      </c>
      <c r="CR458" t="s">
        <v>1329</v>
      </c>
      <c r="CS458" t="s">
        <v>1330</v>
      </c>
      <c r="CT458">
        <v>457</v>
      </c>
    </row>
    <row r="459" spans="1:98">
      <c r="A459">
        <v>458</v>
      </c>
      <c r="B459" t="s">
        <v>135</v>
      </c>
      <c r="C459">
        <v>27</v>
      </c>
      <c r="D459" t="s">
        <v>98</v>
      </c>
      <c r="E459" t="s">
        <v>99</v>
      </c>
      <c r="F459" t="s">
        <v>100</v>
      </c>
      <c r="G459" t="s">
        <v>113</v>
      </c>
      <c r="J459" t="s">
        <v>103</v>
      </c>
      <c r="K459">
        <v>0</v>
      </c>
      <c r="L459">
        <v>0</v>
      </c>
      <c r="M459">
        <v>0</v>
      </c>
      <c r="N459">
        <v>1</v>
      </c>
      <c r="O459">
        <v>0</v>
      </c>
      <c r="P459">
        <v>0</v>
      </c>
      <c r="Q459">
        <v>0</v>
      </c>
      <c r="R459">
        <v>0</v>
      </c>
      <c r="X459" t="s">
        <v>138</v>
      </c>
      <c r="Y459">
        <v>0</v>
      </c>
      <c r="Z459">
        <v>0</v>
      </c>
      <c r="AA459">
        <v>0</v>
      </c>
      <c r="AB459">
        <v>1</v>
      </c>
      <c r="AC459">
        <v>0</v>
      </c>
      <c r="AD459">
        <v>1</v>
      </c>
      <c r="AE459">
        <v>0</v>
      </c>
      <c r="AG459" t="s">
        <v>124</v>
      </c>
      <c r="AH459" t="s">
        <v>105</v>
      </c>
      <c r="AI459">
        <v>0</v>
      </c>
      <c r="AJ459">
        <v>1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BA459" t="s">
        <v>106</v>
      </c>
      <c r="BB459" t="e">
        <f ca="1">- Useful but _xludf.not as good as a regular degree</f>
        <v>#NAME?</v>
      </c>
      <c r="BD459" t="e">
        <f ca="1">- Mechanics _xludf.and machinery- Tourism / Restaurant _xludf.and hotel Management</f>
        <v>#NAME?</v>
      </c>
      <c r="BE459">
        <v>0</v>
      </c>
      <c r="BF459">
        <v>0</v>
      </c>
      <c r="BG459">
        <v>0</v>
      </c>
      <c r="BH459">
        <v>1</v>
      </c>
      <c r="BI459">
        <v>0</v>
      </c>
      <c r="BJ459">
        <v>0</v>
      </c>
      <c r="BK459">
        <v>1</v>
      </c>
      <c r="BL459">
        <v>0</v>
      </c>
      <c r="BN459" t="s">
        <v>106</v>
      </c>
      <c r="BQ459" t="e">
        <f ca="1">- No internet connection / computer - Cannot afford the courses</f>
        <v>#NAME?</v>
      </c>
      <c r="BR459">
        <v>0</v>
      </c>
      <c r="BS459">
        <v>0</v>
      </c>
      <c r="BT459">
        <v>1</v>
      </c>
      <c r="BU459">
        <v>0</v>
      </c>
      <c r="BV459">
        <v>1</v>
      </c>
      <c r="BW459">
        <v>0</v>
      </c>
      <c r="BX459" t="s">
        <v>107</v>
      </c>
      <c r="BY459" t="s">
        <v>139</v>
      </c>
      <c r="BZ459">
        <v>1</v>
      </c>
      <c r="CA459">
        <v>0</v>
      </c>
      <c r="CB459">
        <v>0</v>
      </c>
      <c r="CC459">
        <v>0</v>
      </c>
      <c r="CD459">
        <v>1</v>
      </c>
      <c r="CE459" t="e">
        <f ca="1">- Facebook groups/pages  - Friends</f>
        <v>#NAME?</v>
      </c>
      <c r="CF459">
        <v>1</v>
      </c>
      <c r="CG459">
        <v>0</v>
      </c>
      <c r="CH459">
        <v>0</v>
      </c>
      <c r="CI459">
        <v>0</v>
      </c>
      <c r="CJ459">
        <v>0</v>
      </c>
      <c r="CK459">
        <v>1</v>
      </c>
      <c r="CL459">
        <v>0</v>
      </c>
      <c r="CN459" t="s">
        <v>108</v>
      </c>
      <c r="CO459" t="s">
        <v>109</v>
      </c>
      <c r="CP459" t="s">
        <v>110</v>
      </c>
      <c r="CQ459">
        <v>3312017</v>
      </c>
      <c r="CR459" t="s">
        <v>1331</v>
      </c>
      <c r="CS459" t="s">
        <v>1330</v>
      </c>
      <c r="CT459">
        <v>458</v>
      </c>
    </row>
    <row r="460" spans="1:98">
      <c r="A460">
        <v>459</v>
      </c>
      <c r="B460" t="s">
        <v>135</v>
      </c>
      <c r="C460">
        <v>23</v>
      </c>
      <c r="D460" t="s">
        <v>98</v>
      </c>
      <c r="E460" t="s">
        <v>99</v>
      </c>
      <c r="F460" t="s">
        <v>149</v>
      </c>
      <c r="G460" t="s">
        <v>113</v>
      </c>
      <c r="J460" t="s">
        <v>121</v>
      </c>
      <c r="K460">
        <v>1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T460" t="s">
        <v>952</v>
      </c>
      <c r="X460" t="s">
        <v>151</v>
      </c>
      <c r="Y460">
        <v>0</v>
      </c>
      <c r="Z460">
        <v>0</v>
      </c>
      <c r="AA460">
        <v>0</v>
      </c>
      <c r="AB460">
        <v>1</v>
      </c>
      <c r="AC460">
        <v>1</v>
      </c>
      <c r="AD460">
        <v>0</v>
      </c>
      <c r="AE460">
        <v>0</v>
      </c>
      <c r="AG460" t="s">
        <v>124</v>
      </c>
      <c r="AH460" t="s">
        <v>1332</v>
      </c>
      <c r="AI460">
        <v>0</v>
      </c>
      <c r="AJ460">
        <v>1</v>
      </c>
      <c r="AK460">
        <v>0</v>
      </c>
      <c r="AL460">
        <v>1</v>
      </c>
      <c r="AM460">
        <v>1</v>
      </c>
      <c r="AN460">
        <v>0</v>
      </c>
      <c r="AO460">
        <v>0</v>
      </c>
      <c r="AP460">
        <v>0</v>
      </c>
      <c r="BA460" t="s">
        <v>106</v>
      </c>
      <c r="BB460" t="e">
        <f ca="1">- Very Useful _xludf.and provides a job opportunity _xludf.right away.</f>
        <v>#NAME?</v>
      </c>
      <c r="BD460" t="e">
        <f ca="1">- Mechanics _xludf.and machinery</f>
        <v>#NAME?</v>
      </c>
      <c r="BE460">
        <v>0</v>
      </c>
      <c r="BF460">
        <v>0</v>
      </c>
      <c r="BG460">
        <v>0</v>
      </c>
      <c r="BH460">
        <v>0</v>
      </c>
      <c r="BI460">
        <v>0</v>
      </c>
      <c r="BJ460">
        <v>0</v>
      </c>
      <c r="BK460">
        <v>1</v>
      </c>
      <c r="BL460">
        <v>0</v>
      </c>
      <c r="BN460" t="s">
        <v>106</v>
      </c>
      <c r="BQ460" t="e">
        <f ca="1">- Cannot afford the courses</f>
        <v>#NAME?</v>
      </c>
      <c r="BR460">
        <v>0</v>
      </c>
      <c r="BS460">
        <v>0</v>
      </c>
      <c r="BT460">
        <v>0</v>
      </c>
      <c r="BU460">
        <v>0</v>
      </c>
      <c r="BV460">
        <v>1</v>
      </c>
      <c r="BW460">
        <v>0</v>
      </c>
      <c r="BX460" t="s">
        <v>107</v>
      </c>
      <c r="BY460" t="e">
        <f ca="1">- Useful but _xludf.not as good as going to university</f>
        <v>#NAME?</v>
      </c>
      <c r="BZ460">
        <v>1</v>
      </c>
      <c r="CA460">
        <v>0</v>
      </c>
      <c r="CB460">
        <v>0</v>
      </c>
      <c r="CC460">
        <v>0</v>
      </c>
      <c r="CD460">
        <v>0</v>
      </c>
      <c r="CE460" t="e">
        <f ca="1">- Facebook groups/pages  - Friends</f>
        <v>#NAME?</v>
      </c>
      <c r="CF460">
        <v>1</v>
      </c>
      <c r="CG460">
        <v>0</v>
      </c>
      <c r="CH460">
        <v>0</v>
      </c>
      <c r="CI460">
        <v>0</v>
      </c>
      <c r="CJ460">
        <v>0</v>
      </c>
      <c r="CK460">
        <v>1</v>
      </c>
      <c r="CL460">
        <v>0</v>
      </c>
      <c r="CN460" t="s">
        <v>108</v>
      </c>
      <c r="CO460" t="s">
        <v>109</v>
      </c>
      <c r="CP460" t="s">
        <v>110</v>
      </c>
      <c r="CQ460">
        <v>3317156</v>
      </c>
      <c r="CR460" t="s">
        <v>1333</v>
      </c>
      <c r="CS460" t="s">
        <v>1334</v>
      </c>
      <c r="CT460">
        <v>459</v>
      </c>
    </row>
    <row r="461" spans="1:98">
      <c r="A461">
        <v>460</v>
      </c>
      <c r="B461" t="s">
        <v>135</v>
      </c>
      <c r="C461">
        <v>23</v>
      </c>
      <c r="D461" t="s">
        <v>148</v>
      </c>
      <c r="E461" t="s">
        <v>99</v>
      </c>
      <c r="F461" t="s">
        <v>100</v>
      </c>
      <c r="G461" t="s">
        <v>101</v>
      </c>
      <c r="H461" t="s">
        <v>102</v>
      </c>
      <c r="U461" t="s">
        <v>114</v>
      </c>
      <c r="AG461" t="s">
        <v>116</v>
      </c>
      <c r="AH461" t="s">
        <v>361</v>
      </c>
      <c r="AI461">
        <v>0</v>
      </c>
      <c r="AJ461">
        <v>0</v>
      </c>
      <c r="AK461">
        <v>0</v>
      </c>
      <c r="AL461">
        <v>0</v>
      </c>
      <c r="AM461">
        <v>1</v>
      </c>
      <c r="AN461">
        <v>0</v>
      </c>
      <c r="AO461">
        <v>0</v>
      </c>
      <c r="AP461">
        <v>0</v>
      </c>
      <c r="BA461" t="s">
        <v>106</v>
      </c>
      <c r="BB461" t="e">
        <f ca="1">- _xludf.not Useful</f>
        <v>#NAME?</v>
      </c>
      <c r="BD461" t="e">
        <f ca="1">- I am _xludf.not interested in vocational education</f>
        <v>#NAME?</v>
      </c>
      <c r="BE461">
        <v>1</v>
      </c>
      <c r="BF461">
        <v>0</v>
      </c>
      <c r="BG461">
        <v>0</v>
      </c>
      <c r="BH461">
        <v>0</v>
      </c>
      <c r="BI461">
        <v>0</v>
      </c>
      <c r="BJ461">
        <v>0</v>
      </c>
      <c r="BK461">
        <v>0</v>
      </c>
      <c r="BL461">
        <v>0</v>
      </c>
      <c r="BN461" t="s">
        <v>106</v>
      </c>
      <c r="BQ461" t="e">
        <f ca="1">- Do _xludf.not _xludf.count towards a recognized qualification</f>
        <v>#NAME?</v>
      </c>
      <c r="BR461">
        <v>0</v>
      </c>
      <c r="BS461">
        <v>1</v>
      </c>
      <c r="BT461">
        <v>0</v>
      </c>
      <c r="BU461">
        <v>0</v>
      </c>
      <c r="BV461">
        <v>0</v>
      </c>
      <c r="BW461">
        <v>0</v>
      </c>
      <c r="BX461" t="s">
        <v>107</v>
      </c>
      <c r="BY461" t="e">
        <f ca="1">- Useful but _xludf.not as good as going to university</f>
        <v>#NAME?</v>
      </c>
      <c r="BZ461">
        <v>1</v>
      </c>
      <c r="CA461">
        <v>0</v>
      </c>
      <c r="CB461">
        <v>0</v>
      </c>
      <c r="CC461">
        <v>0</v>
      </c>
      <c r="CD461">
        <v>0</v>
      </c>
      <c r="CE461" t="e">
        <f ca="1">- Teachers</f>
        <v>#NAME?</v>
      </c>
      <c r="CF461">
        <v>0</v>
      </c>
      <c r="CG461">
        <v>0</v>
      </c>
      <c r="CH461">
        <v>1</v>
      </c>
      <c r="CI461">
        <v>0</v>
      </c>
      <c r="CJ461">
        <v>0</v>
      </c>
      <c r="CK461">
        <v>0</v>
      </c>
      <c r="CL461">
        <v>0</v>
      </c>
      <c r="CN461" t="s">
        <v>108</v>
      </c>
      <c r="CO461" t="s">
        <v>109</v>
      </c>
      <c r="CP461" t="s">
        <v>110</v>
      </c>
      <c r="CQ461">
        <v>3317357</v>
      </c>
      <c r="CR461" t="s">
        <v>1335</v>
      </c>
      <c r="CS461" t="s">
        <v>1336</v>
      </c>
      <c r="CT461">
        <v>460</v>
      </c>
    </row>
    <row r="462" spans="1:98">
      <c r="A462">
        <v>461</v>
      </c>
      <c r="B462" t="s">
        <v>135</v>
      </c>
      <c r="C462">
        <v>20</v>
      </c>
      <c r="D462" t="s">
        <v>98</v>
      </c>
      <c r="E462" t="s">
        <v>99</v>
      </c>
      <c r="F462" t="s">
        <v>136</v>
      </c>
      <c r="G462" t="s">
        <v>101</v>
      </c>
      <c r="H462" t="s">
        <v>1251</v>
      </c>
      <c r="U462" t="s">
        <v>162</v>
      </c>
      <c r="AG462" t="s">
        <v>104</v>
      </c>
      <c r="AH462" t="s">
        <v>105</v>
      </c>
      <c r="AI462">
        <v>0</v>
      </c>
      <c r="AJ462">
        <v>1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BA462" t="s">
        <v>106</v>
      </c>
      <c r="BB462" t="e">
        <f ca="1">- Very Useful _xludf.and provides a job opportunity _xludf.right away.</f>
        <v>#NAME?</v>
      </c>
      <c r="BD462" t="e">
        <f ca="1">- Project Management / Accountancy</f>
        <v>#NAME?</v>
      </c>
      <c r="BE462">
        <v>0</v>
      </c>
      <c r="BF462">
        <v>0</v>
      </c>
      <c r="BG462">
        <v>1</v>
      </c>
      <c r="BH462">
        <v>0</v>
      </c>
      <c r="BI462">
        <v>0</v>
      </c>
      <c r="BJ462">
        <v>0</v>
      </c>
      <c r="BK462">
        <v>0</v>
      </c>
      <c r="BL462">
        <v>0</v>
      </c>
      <c r="BN462" t="s">
        <v>106</v>
      </c>
      <c r="BQ462" t="e">
        <f ca="1">- Cannot afford the courses</f>
        <v>#NAME?</v>
      </c>
      <c r="BR462">
        <v>0</v>
      </c>
      <c r="BS462">
        <v>0</v>
      </c>
      <c r="BT462">
        <v>0</v>
      </c>
      <c r="BU462">
        <v>0</v>
      </c>
      <c r="BV462">
        <v>1</v>
      </c>
      <c r="BW462">
        <v>0</v>
      </c>
      <c r="BX462" t="s">
        <v>107</v>
      </c>
      <c r="BY462" t="e">
        <f ca="1">- Very Useful, as good as a regular degree</f>
        <v>#NAME?</v>
      </c>
      <c r="BZ462">
        <v>0</v>
      </c>
      <c r="CA462">
        <v>0</v>
      </c>
      <c r="CB462">
        <v>1</v>
      </c>
      <c r="CC462">
        <v>0</v>
      </c>
      <c r="CD462">
        <v>0</v>
      </c>
      <c r="CE462" t="e">
        <f ca="1">- DUBARAH - Teachers</f>
        <v>#NAME?</v>
      </c>
      <c r="CF462">
        <v>0</v>
      </c>
      <c r="CG462">
        <v>1</v>
      </c>
      <c r="CH462">
        <v>1</v>
      </c>
      <c r="CI462">
        <v>0</v>
      </c>
      <c r="CJ462">
        <v>0</v>
      </c>
      <c r="CK462">
        <v>0</v>
      </c>
      <c r="CL462">
        <v>0</v>
      </c>
      <c r="CN462" t="s">
        <v>108</v>
      </c>
      <c r="CO462" t="s">
        <v>109</v>
      </c>
      <c r="CP462" t="s">
        <v>110</v>
      </c>
      <c r="CQ462">
        <v>3317386</v>
      </c>
      <c r="CR462" t="s">
        <v>1337</v>
      </c>
      <c r="CS462" t="s">
        <v>1338</v>
      </c>
      <c r="CT462">
        <v>461</v>
      </c>
    </row>
    <row r="463" spans="1:98">
      <c r="A463">
        <v>462</v>
      </c>
      <c r="B463" t="s">
        <v>135</v>
      </c>
      <c r="C463">
        <v>23</v>
      </c>
      <c r="D463" t="s">
        <v>98</v>
      </c>
      <c r="E463" t="s">
        <v>99</v>
      </c>
      <c r="F463" t="s">
        <v>100</v>
      </c>
      <c r="G463" t="s">
        <v>113</v>
      </c>
      <c r="J463" t="s">
        <v>318</v>
      </c>
      <c r="K463">
        <v>0</v>
      </c>
      <c r="L463">
        <v>0</v>
      </c>
      <c r="M463">
        <v>1</v>
      </c>
      <c r="N463">
        <v>0</v>
      </c>
      <c r="O463">
        <v>0</v>
      </c>
      <c r="P463">
        <v>0</v>
      </c>
      <c r="Q463">
        <v>0</v>
      </c>
      <c r="R463">
        <v>0</v>
      </c>
      <c r="X463" t="s">
        <v>405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1</v>
      </c>
      <c r="AE463">
        <v>0</v>
      </c>
      <c r="AG463" t="s">
        <v>124</v>
      </c>
      <c r="AH463" t="s">
        <v>125</v>
      </c>
      <c r="AI463">
        <v>1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R463" t="s">
        <v>106</v>
      </c>
      <c r="AS463" t="e">
        <f ca="1">- have to go in person but can _xludf.not go _xludf.for security reasons</f>
        <v>#NAME?</v>
      </c>
      <c r="AT463">
        <v>0</v>
      </c>
      <c r="AU463">
        <v>1</v>
      </c>
      <c r="AV463">
        <v>0</v>
      </c>
      <c r="AW463">
        <v>0</v>
      </c>
      <c r="AX463">
        <v>0</v>
      </c>
      <c r="AY463">
        <v>0</v>
      </c>
      <c r="BA463" t="s">
        <v>106</v>
      </c>
      <c r="BB463" t="e">
        <f ca="1">- Very Useful _xludf.and provides a job opportunity _xludf.right away.</f>
        <v>#NAME?</v>
      </c>
      <c r="BD463" t="e">
        <f ca="1">- Nursing / medical care</f>
        <v>#NAME?</v>
      </c>
      <c r="BE463">
        <v>0</v>
      </c>
      <c r="BF463">
        <v>0</v>
      </c>
      <c r="BG463">
        <v>0</v>
      </c>
      <c r="BH463">
        <v>0</v>
      </c>
      <c r="BI463">
        <v>1</v>
      </c>
      <c r="BJ463">
        <v>0</v>
      </c>
      <c r="BK463">
        <v>0</v>
      </c>
      <c r="BL463">
        <v>0</v>
      </c>
      <c r="BN463" t="s">
        <v>106</v>
      </c>
      <c r="BQ463" t="e">
        <f ca="1">- Donâ€™t know how to _xludf.find/enroll in a suitable program</f>
        <v>#NAME?</v>
      </c>
      <c r="BR463">
        <v>0</v>
      </c>
      <c r="BS463">
        <v>0</v>
      </c>
      <c r="BT463">
        <v>0</v>
      </c>
      <c r="BU463">
        <v>1</v>
      </c>
      <c r="BV463">
        <v>0</v>
      </c>
      <c r="BW463">
        <v>0</v>
      </c>
      <c r="BX463" t="s">
        <v>107</v>
      </c>
      <c r="BY463" t="e">
        <f ca="1">- Too Difficult to study alone</f>
        <v>#NAME?</v>
      </c>
      <c r="BZ463">
        <v>0</v>
      </c>
      <c r="CA463">
        <v>0</v>
      </c>
      <c r="CB463">
        <v>0</v>
      </c>
      <c r="CC463">
        <v>0</v>
      </c>
      <c r="CD463">
        <v>1</v>
      </c>
      <c r="CE463" t="e">
        <f ca="1">- Teachers</f>
        <v>#NAME?</v>
      </c>
      <c r="CF463">
        <v>0</v>
      </c>
      <c r="CG463">
        <v>0</v>
      </c>
      <c r="CH463">
        <v>1</v>
      </c>
      <c r="CI463">
        <v>0</v>
      </c>
      <c r="CJ463">
        <v>0</v>
      </c>
      <c r="CK463">
        <v>0</v>
      </c>
      <c r="CL463">
        <v>0</v>
      </c>
      <c r="CN463" t="s">
        <v>108</v>
      </c>
      <c r="CO463" t="s">
        <v>109</v>
      </c>
      <c r="CP463" t="s">
        <v>110</v>
      </c>
      <c r="CQ463">
        <v>3317399</v>
      </c>
      <c r="CR463" t="s">
        <v>1339</v>
      </c>
      <c r="CS463" t="s">
        <v>1340</v>
      </c>
      <c r="CT463">
        <v>462</v>
      </c>
    </row>
    <row r="464" spans="1:98">
      <c r="A464">
        <v>463</v>
      </c>
      <c r="B464" t="s">
        <v>135</v>
      </c>
      <c r="C464">
        <v>21</v>
      </c>
      <c r="D464" t="s">
        <v>98</v>
      </c>
      <c r="E464" t="s">
        <v>99</v>
      </c>
      <c r="F464" t="s">
        <v>120</v>
      </c>
      <c r="G464" t="s">
        <v>113</v>
      </c>
      <c r="J464" t="s">
        <v>103</v>
      </c>
      <c r="K464">
        <v>0</v>
      </c>
      <c r="L464">
        <v>0</v>
      </c>
      <c r="M464">
        <v>0</v>
      </c>
      <c r="N464">
        <v>1</v>
      </c>
      <c r="O464">
        <v>0</v>
      </c>
      <c r="P464">
        <v>0</v>
      </c>
      <c r="Q464">
        <v>0</v>
      </c>
      <c r="R464">
        <v>0</v>
      </c>
      <c r="X464" t="s">
        <v>783</v>
      </c>
      <c r="Y464">
        <v>0</v>
      </c>
      <c r="Z464">
        <v>0</v>
      </c>
      <c r="AA464">
        <v>1</v>
      </c>
      <c r="AB464">
        <v>1</v>
      </c>
      <c r="AC464">
        <v>0</v>
      </c>
      <c r="AD464">
        <v>0</v>
      </c>
      <c r="AE464">
        <v>0</v>
      </c>
      <c r="AG464" t="s">
        <v>124</v>
      </c>
      <c r="AH464" t="s">
        <v>125</v>
      </c>
      <c r="AI464">
        <v>1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R464" t="s">
        <v>106</v>
      </c>
      <c r="AS464" t="e">
        <f ca="1">- Retrieving papers is expensive _xludf.now _xludf.and I Do _xludf.not have the money</f>
        <v>#NAME?</v>
      </c>
      <c r="AT464">
        <v>0</v>
      </c>
      <c r="AU464">
        <v>0</v>
      </c>
      <c r="AV464">
        <v>0</v>
      </c>
      <c r="AW464">
        <v>0</v>
      </c>
      <c r="AX464">
        <v>1</v>
      </c>
      <c r="AY464">
        <v>0</v>
      </c>
      <c r="BA464" t="s">
        <v>106</v>
      </c>
      <c r="BB464" t="e">
        <f ca="1">- Very Useful _xludf.and provides a job opportunity _xludf.right away.</f>
        <v>#NAME?</v>
      </c>
      <c r="BD464" t="e">
        <f ca="1">- Construction (builder, carpenter, electrician, blacksmith)</f>
        <v>#NAME?</v>
      </c>
      <c r="BE464">
        <v>0</v>
      </c>
      <c r="BF464">
        <v>0</v>
      </c>
      <c r="BG464">
        <v>0</v>
      </c>
      <c r="BH464">
        <v>0</v>
      </c>
      <c r="BI464">
        <v>0</v>
      </c>
      <c r="BJ464">
        <v>1</v>
      </c>
      <c r="BK464">
        <v>0</v>
      </c>
      <c r="BL464">
        <v>0</v>
      </c>
      <c r="BN464" t="s">
        <v>106</v>
      </c>
      <c r="BQ464" t="e">
        <f ca="1">- Cannot afford the courses</f>
        <v>#NAME?</v>
      </c>
      <c r="BR464">
        <v>0</v>
      </c>
      <c r="BS464">
        <v>0</v>
      </c>
      <c r="BT464">
        <v>0</v>
      </c>
      <c r="BU464">
        <v>0</v>
      </c>
      <c r="BV464">
        <v>1</v>
      </c>
      <c r="BW464">
        <v>0</v>
      </c>
      <c r="BX464" t="s">
        <v>107</v>
      </c>
      <c r="BY464" t="e">
        <f ca="1">- Difficult to access</f>
        <v>#NAME?</v>
      </c>
      <c r="BZ464">
        <v>0</v>
      </c>
      <c r="CA464">
        <v>0</v>
      </c>
      <c r="CB464">
        <v>0</v>
      </c>
      <c r="CC464">
        <v>1</v>
      </c>
      <c r="CD464">
        <v>0</v>
      </c>
      <c r="CE464" t="e">
        <f ca="1">- Friends - Teachers</f>
        <v>#NAME?</v>
      </c>
      <c r="CF464">
        <v>1</v>
      </c>
      <c r="CG464">
        <v>0</v>
      </c>
      <c r="CH464">
        <v>1</v>
      </c>
      <c r="CI464">
        <v>0</v>
      </c>
      <c r="CJ464">
        <v>0</v>
      </c>
      <c r="CK464">
        <v>0</v>
      </c>
      <c r="CL464">
        <v>0</v>
      </c>
      <c r="CN464" t="s">
        <v>108</v>
      </c>
      <c r="CO464" t="s">
        <v>109</v>
      </c>
      <c r="CP464" t="s">
        <v>110</v>
      </c>
      <c r="CQ464">
        <v>3317414</v>
      </c>
      <c r="CR464" t="s">
        <v>1341</v>
      </c>
      <c r="CS464" t="s">
        <v>1342</v>
      </c>
      <c r="CT464">
        <v>463</v>
      </c>
    </row>
    <row r="465" spans="1:98">
      <c r="A465">
        <v>464</v>
      </c>
      <c r="B465" t="s">
        <v>135</v>
      </c>
      <c r="C465">
        <v>21</v>
      </c>
      <c r="D465" t="s">
        <v>148</v>
      </c>
      <c r="E465" t="s">
        <v>99</v>
      </c>
      <c r="F465" t="s">
        <v>136</v>
      </c>
      <c r="G465" t="s">
        <v>113</v>
      </c>
      <c r="J465" t="s">
        <v>114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1</v>
      </c>
      <c r="Q465">
        <v>0</v>
      </c>
      <c r="R465">
        <v>0</v>
      </c>
      <c r="X465" t="s">
        <v>368</v>
      </c>
      <c r="Y465">
        <v>0</v>
      </c>
      <c r="Z465">
        <v>1</v>
      </c>
      <c r="AA465">
        <v>0</v>
      </c>
      <c r="AB465">
        <v>0</v>
      </c>
      <c r="AC465">
        <v>0</v>
      </c>
      <c r="AD465">
        <v>0</v>
      </c>
      <c r="AE465">
        <v>0</v>
      </c>
      <c r="AG465" t="s">
        <v>124</v>
      </c>
      <c r="AH465" t="s">
        <v>125</v>
      </c>
      <c r="AI465">
        <v>1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R465" t="s">
        <v>106</v>
      </c>
      <c r="AS465" t="e">
        <f ca="1">- Donâ€™t have family in Syria to _xludf.help me</f>
        <v>#NAME?</v>
      </c>
      <c r="AT465">
        <v>0</v>
      </c>
      <c r="AU465">
        <v>0</v>
      </c>
      <c r="AV465">
        <v>0</v>
      </c>
      <c r="AW465">
        <v>1</v>
      </c>
      <c r="AX465">
        <v>0</v>
      </c>
      <c r="AY465">
        <v>0</v>
      </c>
      <c r="BA465" t="s">
        <v>106</v>
      </c>
      <c r="BB465" t="e">
        <f ca="1">- Useful but _xludf.not as good as a regular degree</f>
        <v>#NAME?</v>
      </c>
      <c r="BD465" t="e">
        <f ca="1">- Project Management / Accountancy</f>
        <v>#NAME?</v>
      </c>
      <c r="BE465">
        <v>0</v>
      </c>
      <c r="BF465">
        <v>0</v>
      </c>
      <c r="BG465">
        <v>1</v>
      </c>
      <c r="BH465">
        <v>0</v>
      </c>
      <c r="BI465">
        <v>0</v>
      </c>
      <c r="BJ465">
        <v>0</v>
      </c>
      <c r="BK465">
        <v>0</v>
      </c>
      <c r="BL465">
        <v>0</v>
      </c>
      <c r="BN465" t="s">
        <v>106</v>
      </c>
      <c r="BQ465" t="e">
        <f ca="1">- No internet connection / computer</f>
        <v>#NAME?</v>
      </c>
      <c r="BR465">
        <v>0</v>
      </c>
      <c r="BS465">
        <v>0</v>
      </c>
      <c r="BT465">
        <v>1</v>
      </c>
      <c r="BU465">
        <v>0</v>
      </c>
      <c r="BV465">
        <v>0</v>
      </c>
      <c r="BW465">
        <v>0</v>
      </c>
      <c r="BX465" t="s">
        <v>107</v>
      </c>
      <c r="BY465" t="e">
        <f ca="1">- _xludf.not worth the _xludf.time _xludf.or money spent on it</f>
        <v>#NAME?</v>
      </c>
      <c r="BZ465">
        <v>0</v>
      </c>
      <c r="CA465">
        <v>1</v>
      </c>
      <c r="CB465">
        <v>0</v>
      </c>
      <c r="CC465">
        <v>0</v>
      </c>
      <c r="CD465">
        <v>0</v>
      </c>
      <c r="CE465" t="e">
        <f ca="1">- Twitter</f>
        <v>#NAME?</v>
      </c>
      <c r="CF465">
        <v>0</v>
      </c>
      <c r="CG465">
        <v>0</v>
      </c>
      <c r="CH465">
        <v>0</v>
      </c>
      <c r="CI465">
        <v>0</v>
      </c>
      <c r="CJ465">
        <v>1</v>
      </c>
      <c r="CK465">
        <v>0</v>
      </c>
      <c r="CL465">
        <v>0</v>
      </c>
      <c r="CN465" t="s">
        <v>108</v>
      </c>
      <c r="CO465" t="s">
        <v>109</v>
      </c>
      <c r="CP465" t="s">
        <v>110</v>
      </c>
      <c r="CQ465">
        <v>3317421</v>
      </c>
      <c r="CR465" t="s">
        <v>1343</v>
      </c>
      <c r="CS465" t="s">
        <v>1344</v>
      </c>
      <c r="CT465">
        <v>464</v>
      </c>
    </row>
    <row r="466" spans="1:98">
      <c r="A466">
        <v>465</v>
      </c>
      <c r="B466" t="s">
        <v>135</v>
      </c>
      <c r="C466">
        <v>24</v>
      </c>
      <c r="D466" t="s">
        <v>148</v>
      </c>
      <c r="E466" t="s">
        <v>99</v>
      </c>
      <c r="F466" t="s">
        <v>149</v>
      </c>
      <c r="G466" t="s">
        <v>113</v>
      </c>
      <c r="J466" t="s">
        <v>114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1</v>
      </c>
      <c r="Q466">
        <v>0</v>
      </c>
      <c r="R466">
        <v>0</v>
      </c>
      <c r="X466" t="s">
        <v>714</v>
      </c>
      <c r="Y466">
        <v>1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G466" t="s">
        <v>124</v>
      </c>
      <c r="AH466" t="s">
        <v>125</v>
      </c>
      <c r="AI466">
        <v>1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R466" t="s">
        <v>106</v>
      </c>
      <c r="AS466" t="e">
        <f ca="1">- Cannot contact public servants _xludf.or Teachers</f>
        <v>#NAME?</v>
      </c>
      <c r="AT466">
        <v>0</v>
      </c>
      <c r="AU466">
        <v>0</v>
      </c>
      <c r="AV466">
        <v>1</v>
      </c>
      <c r="AW466">
        <v>0</v>
      </c>
      <c r="AX466">
        <v>0</v>
      </c>
      <c r="AY466">
        <v>0</v>
      </c>
      <c r="BA466" t="s">
        <v>106</v>
      </c>
      <c r="BB466" t="e">
        <f ca="1">- Useful but _xludf.not as good as a regular degree</f>
        <v>#NAME?</v>
      </c>
      <c r="BD466" t="e">
        <f ca="1">- Project Management / Accountancy</f>
        <v>#NAME?</v>
      </c>
      <c r="BE466">
        <v>0</v>
      </c>
      <c r="BF466">
        <v>0</v>
      </c>
      <c r="BG466">
        <v>1</v>
      </c>
      <c r="BH466">
        <v>0</v>
      </c>
      <c r="BI466">
        <v>0</v>
      </c>
      <c r="BJ466">
        <v>0</v>
      </c>
      <c r="BK466">
        <v>0</v>
      </c>
      <c r="BL466">
        <v>0</v>
      </c>
      <c r="BN466" t="s">
        <v>106</v>
      </c>
      <c r="BQ466" t="e">
        <f ca="1">- _xludf.not available in subjects I want to study</f>
        <v>#NAME?</v>
      </c>
      <c r="BR466">
        <v>1</v>
      </c>
      <c r="BS466">
        <v>0</v>
      </c>
      <c r="BT466">
        <v>0</v>
      </c>
      <c r="BU466">
        <v>0</v>
      </c>
      <c r="BV466">
        <v>0</v>
      </c>
      <c r="BW466">
        <v>0</v>
      </c>
      <c r="BX466" t="s">
        <v>243</v>
      </c>
      <c r="BY466" t="e">
        <f ca="1">- Useful but _xludf.not as good as going to university</f>
        <v>#NAME?</v>
      </c>
      <c r="BZ466">
        <v>1</v>
      </c>
      <c r="CA466">
        <v>0</v>
      </c>
      <c r="CB466">
        <v>0</v>
      </c>
      <c r="CC466">
        <v>0</v>
      </c>
      <c r="CD466">
        <v>0</v>
      </c>
      <c r="CE466" t="e">
        <f ca="1">- Twitter</f>
        <v>#NAME?</v>
      </c>
      <c r="CF466">
        <v>0</v>
      </c>
      <c r="CG466">
        <v>0</v>
      </c>
      <c r="CH466">
        <v>0</v>
      </c>
      <c r="CI466">
        <v>0</v>
      </c>
      <c r="CJ466">
        <v>1</v>
      </c>
      <c r="CK466">
        <v>0</v>
      </c>
      <c r="CL466">
        <v>0</v>
      </c>
      <c r="CN466" t="s">
        <v>108</v>
      </c>
      <c r="CO466" t="s">
        <v>109</v>
      </c>
      <c r="CP466" t="s">
        <v>110</v>
      </c>
      <c r="CQ466">
        <v>3317433</v>
      </c>
      <c r="CR466" t="s">
        <v>1345</v>
      </c>
      <c r="CS466" t="s">
        <v>1346</v>
      </c>
      <c r="CT466">
        <v>465</v>
      </c>
    </row>
    <row r="467" spans="1:98">
      <c r="A467">
        <v>466</v>
      </c>
      <c r="B467" t="s">
        <v>135</v>
      </c>
      <c r="C467">
        <v>26</v>
      </c>
      <c r="D467" t="s">
        <v>98</v>
      </c>
      <c r="E467" t="s">
        <v>99</v>
      </c>
      <c r="F467" t="s">
        <v>364</v>
      </c>
      <c r="G467" t="s">
        <v>101</v>
      </c>
      <c r="H467" t="s">
        <v>102</v>
      </c>
      <c r="U467" t="s">
        <v>162</v>
      </c>
      <c r="AG467" t="s">
        <v>104</v>
      </c>
      <c r="AH467" t="s">
        <v>1347</v>
      </c>
      <c r="AI467">
        <v>0</v>
      </c>
      <c r="AJ467">
        <v>1</v>
      </c>
      <c r="AK467">
        <v>0</v>
      </c>
      <c r="AL467">
        <v>1</v>
      </c>
      <c r="AM467">
        <v>0</v>
      </c>
      <c r="AN467">
        <v>0</v>
      </c>
      <c r="AO467">
        <v>1</v>
      </c>
      <c r="AP467">
        <v>0</v>
      </c>
      <c r="BA467" t="s">
        <v>106</v>
      </c>
      <c r="BB467" t="e">
        <f ca="1">- _xludf.not Useful</f>
        <v>#NAME?</v>
      </c>
      <c r="BD467" t="e">
        <f ca="1">- I am _xludf.not interested in vocational education</f>
        <v>#NAME?</v>
      </c>
      <c r="BE467">
        <v>1</v>
      </c>
      <c r="BF467">
        <v>0</v>
      </c>
      <c r="BG467">
        <v>0</v>
      </c>
      <c r="BH467">
        <v>0</v>
      </c>
      <c r="BI467">
        <v>0</v>
      </c>
      <c r="BJ467">
        <v>0</v>
      </c>
      <c r="BK467">
        <v>0</v>
      </c>
      <c r="BL467">
        <v>0</v>
      </c>
      <c r="BN467" t="s">
        <v>106</v>
      </c>
      <c r="BQ467" t="e">
        <f ca="1">- _xludf.not available in _xludf.Arabic</f>
        <v>#NAME?</v>
      </c>
      <c r="BR467">
        <v>0</v>
      </c>
      <c r="BS467">
        <v>0</v>
      </c>
      <c r="BT467">
        <v>0</v>
      </c>
      <c r="BU467">
        <v>0</v>
      </c>
      <c r="BV467">
        <v>0</v>
      </c>
      <c r="BW467">
        <v>1</v>
      </c>
      <c r="BX467" t="s">
        <v>107</v>
      </c>
      <c r="BY467" t="e">
        <f ca="1">- _xludf.not worth the _xludf.time _xludf.or money spent on it - Useful but _xludf.not as good as going to university</f>
        <v>#NAME?</v>
      </c>
      <c r="BZ467">
        <v>1</v>
      </c>
      <c r="CA467">
        <v>1</v>
      </c>
      <c r="CB467">
        <v>0</v>
      </c>
      <c r="CC467">
        <v>0</v>
      </c>
      <c r="CD467">
        <v>0</v>
      </c>
      <c r="CE467" t="e">
        <f ca="1">- Facebook groups/pages  - Teachers</f>
        <v>#NAME?</v>
      </c>
      <c r="CF467">
        <v>0</v>
      </c>
      <c r="CG467">
        <v>0</v>
      </c>
      <c r="CH467">
        <v>1</v>
      </c>
      <c r="CI467">
        <v>0</v>
      </c>
      <c r="CJ467">
        <v>0</v>
      </c>
      <c r="CK467">
        <v>1</v>
      </c>
      <c r="CL467">
        <v>0</v>
      </c>
      <c r="CN467" t="s">
        <v>108</v>
      </c>
      <c r="CO467" t="s">
        <v>109</v>
      </c>
      <c r="CP467" t="s">
        <v>110</v>
      </c>
      <c r="CQ467">
        <v>3317440</v>
      </c>
      <c r="CR467" t="s">
        <v>1348</v>
      </c>
      <c r="CS467" t="s">
        <v>1349</v>
      </c>
      <c r="CT467">
        <v>466</v>
      </c>
    </row>
    <row r="468" spans="1:98">
      <c r="A468">
        <v>467</v>
      </c>
      <c r="B468" t="s">
        <v>135</v>
      </c>
      <c r="C468">
        <v>27</v>
      </c>
      <c r="D468" t="s">
        <v>98</v>
      </c>
      <c r="E468" t="s">
        <v>99</v>
      </c>
      <c r="F468" t="s">
        <v>344</v>
      </c>
      <c r="G468" t="s">
        <v>113</v>
      </c>
      <c r="J468" t="s">
        <v>180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1</v>
      </c>
      <c r="X468" t="s">
        <v>405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1</v>
      </c>
      <c r="AE468">
        <v>0</v>
      </c>
      <c r="AG468" t="s">
        <v>124</v>
      </c>
      <c r="AH468" t="s">
        <v>1195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1</v>
      </c>
      <c r="AP468">
        <v>0</v>
      </c>
      <c r="BA468" t="s">
        <v>106</v>
      </c>
      <c r="BB468" t="e">
        <f ca="1">- Useful but _xludf.not as good as a regular degree</f>
        <v>#NAME?</v>
      </c>
      <c r="BD468" t="e">
        <f ca="1">- Nursing / medical care</f>
        <v>#NAME?</v>
      </c>
      <c r="BE468">
        <v>0</v>
      </c>
      <c r="BF468">
        <v>0</v>
      </c>
      <c r="BG468">
        <v>0</v>
      </c>
      <c r="BH468">
        <v>0</v>
      </c>
      <c r="BI468">
        <v>1</v>
      </c>
      <c r="BJ468">
        <v>0</v>
      </c>
      <c r="BK468">
        <v>0</v>
      </c>
      <c r="BL468">
        <v>0</v>
      </c>
      <c r="BN468" t="s">
        <v>106</v>
      </c>
      <c r="BQ468" t="e">
        <f ca="1">- Cannot afford the courses</f>
        <v>#NAME?</v>
      </c>
      <c r="BR468">
        <v>0</v>
      </c>
      <c r="BS468">
        <v>0</v>
      </c>
      <c r="BT468">
        <v>0</v>
      </c>
      <c r="BU468">
        <v>0</v>
      </c>
      <c r="BV468">
        <v>1</v>
      </c>
      <c r="BW468">
        <v>0</v>
      </c>
      <c r="BX468" t="s">
        <v>107</v>
      </c>
      <c r="BY468" t="e">
        <f ca="1">- Difficult to access</f>
        <v>#NAME?</v>
      </c>
      <c r="BZ468">
        <v>0</v>
      </c>
      <c r="CA468">
        <v>0</v>
      </c>
      <c r="CB468">
        <v>0</v>
      </c>
      <c r="CC468">
        <v>1</v>
      </c>
      <c r="CD468">
        <v>0</v>
      </c>
      <c r="CE468" t="e">
        <f ca="1">- Facebook groups/pages  - Teachers</f>
        <v>#NAME?</v>
      </c>
      <c r="CF468">
        <v>0</v>
      </c>
      <c r="CG468">
        <v>0</v>
      </c>
      <c r="CH468">
        <v>1</v>
      </c>
      <c r="CI468">
        <v>0</v>
      </c>
      <c r="CJ468">
        <v>0</v>
      </c>
      <c r="CK468">
        <v>1</v>
      </c>
      <c r="CL468">
        <v>0</v>
      </c>
      <c r="CN468" t="s">
        <v>108</v>
      </c>
      <c r="CO468" t="s">
        <v>109</v>
      </c>
      <c r="CP468" t="s">
        <v>110</v>
      </c>
      <c r="CQ468">
        <v>3317451</v>
      </c>
      <c r="CR468" t="s">
        <v>1350</v>
      </c>
      <c r="CS468" t="s">
        <v>1351</v>
      </c>
      <c r="CT468">
        <v>467</v>
      </c>
    </row>
    <row r="469" spans="1:98">
      <c r="A469">
        <v>468</v>
      </c>
      <c r="B469" t="s">
        <v>135</v>
      </c>
      <c r="C469">
        <v>27</v>
      </c>
      <c r="D469" t="s">
        <v>148</v>
      </c>
      <c r="E469" t="s">
        <v>99</v>
      </c>
      <c r="F469" t="s">
        <v>364</v>
      </c>
      <c r="G469" t="s">
        <v>113</v>
      </c>
      <c r="J469" t="s">
        <v>103</v>
      </c>
      <c r="K469">
        <v>0</v>
      </c>
      <c r="L469">
        <v>0</v>
      </c>
      <c r="M469">
        <v>0</v>
      </c>
      <c r="N469">
        <v>1</v>
      </c>
      <c r="O469">
        <v>0</v>
      </c>
      <c r="P469">
        <v>0</v>
      </c>
      <c r="Q469">
        <v>0</v>
      </c>
      <c r="R469">
        <v>0</v>
      </c>
      <c r="X469" t="s">
        <v>495</v>
      </c>
      <c r="Y469">
        <v>0</v>
      </c>
      <c r="Z469">
        <v>0</v>
      </c>
      <c r="AA469">
        <v>1</v>
      </c>
      <c r="AB469">
        <v>0</v>
      </c>
      <c r="AC469">
        <v>0</v>
      </c>
      <c r="AD469">
        <v>0</v>
      </c>
      <c r="AE469">
        <v>0</v>
      </c>
      <c r="AG469" t="s">
        <v>124</v>
      </c>
      <c r="AH469" t="s">
        <v>365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1</v>
      </c>
      <c r="AO469">
        <v>1</v>
      </c>
      <c r="AP469">
        <v>0</v>
      </c>
      <c r="BA469" t="s">
        <v>106</v>
      </c>
      <c r="BB469" t="e">
        <f ca="1">- _xludf.not Useful</f>
        <v>#NAME?</v>
      </c>
      <c r="BD469" t="e">
        <f ca="1">- I am _xludf.not interested in vocational education</f>
        <v>#NAME?</v>
      </c>
      <c r="BE469">
        <v>1</v>
      </c>
      <c r="BF469">
        <v>0</v>
      </c>
      <c r="BG469">
        <v>0</v>
      </c>
      <c r="BH469">
        <v>0</v>
      </c>
      <c r="BI469">
        <v>0</v>
      </c>
      <c r="BJ469">
        <v>0</v>
      </c>
      <c r="BK469">
        <v>0</v>
      </c>
      <c r="BL469">
        <v>0</v>
      </c>
      <c r="BN469" t="s">
        <v>106</v>
      </c>
      <c r="BQ469" t="e">
        <f ca="1">- Cannot afford the courses</f>
        <v>#NAME?</v>
      </c>
      <c r="BR469">
        <v>0</v>
      </c>
      <c r="BS469">
        <v>0</v>
      </c>
      <c r="BT469">
        <v>0</v>
      </c>
      <c r="BU469">
        <v>0</v>
      </c>
      <c r="BV469">
        <v>1</v>
      </c>
      <c r="BW469">
        <v>0</v>
      </c>
      <c r="BX469" t="s">
        <v>107</v>
      </c>
      <c r="BY469" t="e">
        <f ca="1">- Difficult to access</f>
        <v>#NAME?</v>
      </c>
      <c r="BZ469">
        <v>0</v>
      </c>
      <c r="CA469">
        <v>0</v>
      </c>
      <c r="CB469">
        <v>0</v>
      </c>
      <c r="CC469">
        <v>1</v>
      </c>
      <c r="CD469">
        <v>0</v>
      </c>
      <c r="CE469" t="e">
        <f ca="1">- Facebook groups/pages  - Teachers</f>
        <v>#NAME?</v>
      </c>
      <c r="CF469">
        <v>0</v>
      </c>
      <c r="CG469">
        <v>0</v>
      </c>
      <c r="CH469">
        <v>1</v>
      </c>
      <c r="CI469">
        <v>0</v>
      </c>
      <c r="CJ469">
        <v>0</v>
      </c>
      <c r="CK469">
        <v>1</v>
      </c>
      <c r="CL469">
        <v>0</v>
      </c>
      <c r="CN469" t="s">
        <v>108</v>
      </c>
      <c r="CO469" t="s">
        <v>109</v>
      </c>
      <c r="CP469" t="s">
        <v>110</v>
      </c>
      <c r="CQ469">
        <v>3317457</v>
      </c>
      <c r="CR469" t="s">
        <v>1352</v>
      </c>
      <c r="CS469" t="s">
        <v>1353</v>
      </c>
      <c r="CT469">
        <v>468</v>
      </c>
    </row>
    <row r="470" spans="1:98">
      <c r="A470">
        <v>469</v>
      </c>
      <c r="B470" t="s">
        <v>135</v>
      </c>
      <c r="C470">
        <v>18</v>
      </c>
      <c r="D470" t="s">
        <v>148</v>
      </c>
      <c r="E470" t="s">
        <v>99</v>
      </c>
      <c r="F470" t="s">
        <v>136</v>
      </c>
      <c r="G470" t="s">
        <v>175</v>
      </c>
      <c r="J470" t="s">
        <v>569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1</v>
      </c>
      <c r="Q470">
        <v>0</v>
      </c>
      <c r="R470">
        <v>1</v>
      </c>
      <c r="X470" t="s">
        <v>242</v>
      </c>
      <c r="Y470">
        <v>0</v>
      </c>
      <c r="Z470">
        <v>0</v>
      </c>
      <c r="AA470">
        <v>0</v>
      </c>
      <c r="AB470">
        <v>0</v>
      </c>
      <c r="AC470">
        <v>1</v>
      </c>
      <c r="AD470">
        <v>0</v>
      </c>
      <c r="AE470">
        <v>0</v>
      </c>
      <c r="AG470" t="s">
        <v>124</v>
      </c>
      <c r="AH470" t="s">
        <v>105</v>
      </c>
      <c r="AI470">
        <v>0</v>
      </c>
      <c r="AJ470">
        <v>1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BA470" t="s">
        <v>106</v>
      </c>
      <c r="BB470" t="e">
        <f ca="1">- Useful but _xludf.not as good as a regular degree</f>
        <v>#NAME?</v>
      </c>
      <c r="BD470" t="e">
        <f ca="1">- Nursing / medical care</f>
        <v>#NAME?</v>
      </c>
      <c r="BE470">
        <v>0</v>
      </c>
      <c r="BF470">
        <v>0</v>
      </c>
      <c r="BG470">
        <v>0</v>
      </c>
      <c r="BH470">
        <v>0</v>
      </c>
      <c r="BI470">
        <v>1</v>
      </c>
      <c r="BJ470">
        <v>0</v>
      </c>
      <c r="BK470">
        <v>0</v>
      </c>
      <c r="BL470">
        <v>0</v>
      </c>
      <c r="BN470" t="s">
        <v>106</v>
      </c>
      <c r="BQ470" t="e">
        <f ca="1">- Cannot afford the courses</f>
        <v>#NAME?</v>
      </c>
      <c r="BR470">
        <v>0</v>
      </c>
      <c r="BS470">
        <v>0</v>
      </c>
      <c r="BT470">
        <v>0</v>
      </c>
      <c r="BU470">
        <v>0</v>
      </c>
      <c r="BV470">
        <v>1</v>
      </c>
      <c r="BW470">
        <v>0</v>
      </c>
      <c r="BX470" t="s">
        <v>107</v>
      </c>
      <c r="BY470" t="e">
        <f ca="1">- Useful but _xludf.not as good as going to university</f>
        <v>#NAME?</v>
      </c>
      <c r="BZ470">
        <v>1</v>
      </c>
      <c r="CA470">
        <v>0</v>
      </c>
      <c r="CB470">
        <v>0</v>
      </c>
      <c r="CC470">
        <v>0</v>
      </c>
      <c r="CD470">
        <v>0</v>
      </c>
      <c r="CE470" t="e">
        <f ca="1">- Teachers</f>
        <v>#NAME?</v>
      </c>
      <c r="CF470">
        <v>0</v>
      </c>
      <c r="CG470">
        <v>0</v>
      </c>
      <c r="CH470">
        <v>1</v>
      </c>
      <c r="CI470">
        <v>0</v>
      </c>
      <c r="CJ470">
        <v>0</v>
      </c>
      <c r="CK470">
        <v>0</v>
      </c>
      <c r="CL470">
        <v>0</v>
      </c>
      <c r="CN470" t="s">
        <v>108</v>
      </c>
      <c r="CO470" t="s">
        <v>109</v>
      </c>
      <c r="CP470" t="s">
        <v>110</v>
      </c>
      <c r="CQ470">
        <v>3317470</v>
      </c>
      <c r="CR470" t="s">
        <v>1354</v>
      </c>
      <c r="CS470" t="s">
        <v>1355</v>
      </c>
      <c r="CT470">
        <v>469</v>
      </c>
    </row>
    <row r="471" spans="1:98">
      <c r="A471">
        <v>470</v>
      </c>
      <c r="B471" t="s">
        <v>135</v>
      </c>
      <c r="C471">
        <v>26</v>
      </c>
      <c r="D471" t="s">
        <v>148</v>
      </c>
      <c r="E471" t="s">
        <v>227</v>
      </c>
      <c r="F471" t="s">
        <v>149</v>
      </c>
      <c r="G471" t="s">
        <v>113</v>
      </c>
      <c r="J471" t="s">
        <v>114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1</v>
      </c>
      <c r="Q471">
        <v>0</v>
      </c>
      <c r="R471">
        <v>0</v>
      </c>
      <c r="X471" t="s">
        <v>714</v>
      </c>
      <c r="Y471">
        <v>1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G471" t="s">
        <v>124</v>
      </c>
      <c r="AH471" t="s">
        <v>125</v>
      </c>
      <c r="AI471">
        <v>1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R471" t="s">
        <v>106</v>
      </c>
      <c r="AS471" t="e">
        <f ca="1">- have to go in person but can _xludf.not go _xludf.for security reasons</f>
        <v>#NAME?</v>
      </c>
      <c r="AT471">
        <v>0</v>
      </c>
      <c r="AU471">
        <v>1</v>
      </c>
      <c r="AV471">
        <v>0</v>
      </c>
      <c r="AW471">
        <v>0</v>
      </c>
      <c r="AX471">
        <v>0</v>
      </c>
      <c r="AY471">
        <v>0</v>
      </c>
      <c r="BA471" t="s">
        <v>106</v>
      </c>
      <c r="BB471" t="e">
        <f ca="1">- Very Useful _xludf.and provides a job opportunity _xludf.right away.</f>
        <v>#NAME?</v>
      </c>
      <c r="BD471" t="e">
        <f ca="1">- Project Management / Accountancy</f>
        <v>#NAME?</v>
      </c>
      <c r="BE471">
        <v>0</v>
      </c>
      <c r="BF471">
        <v>0</v>
      </c>
      <c r="BG471">
        <v>1</v>
      </c>
      <c r="BH471">
        <v>0</v>
      </c>
      <c r="BI471">
        <v>0</v>
      </c>
      <c r="BJ471">
        <v>0</v>
      </c>
      <c r="BK471">
        <v>0</v>
      </c>
      <c r="BL471">
        <v>0</v>
      </c>
      <c r="BN471" t="s">
        <v>106</v>
      </c>
      <c r="BQ471" t="e">
        <f ca="1">- Donâ€™t know how to _xludf.find/enroll in a suitable program</f>
        <v>#NAME?</v>
      </c>
      <c r="BR471">
        <v>0</v>
      </c>
      <c r="BS471">
        <v>0</v>
      </c>
      <c r="BT471">
        <v>0</v>
      </c>
      <c r="BU471">
        <v>1</v>
      </c>
      <c r="BV471">
        <v>0</v>
      </c>
      <c r="BW471">
        <v>0</v>
      </c>
      <c r="BX471" t="s">
        <v>107</v>
      </c>
      <c r="BY471" t="e">
        <f ca="1">- Useful but _xludf.not as good as going to university</f>
        <v>#NAME?</v>
      </c>
      <c r="BZ471">
        <v>1</v>
      </c>
      <c r="CA471">
        <v>0</v>
      </c>
      <c r="CB471">
        <v>0</v>
      </c>
      <c r="CC471">
        <v>0</v>
      </c>
      <c r="CD471">
        <v>0</v>
      </c>
      <c r="CE471" t="e">
        <f ca="1">- Friends</f>
        <v>#NAME?</v>
      </c>
      <c r="CF471">
        <v>1</v>
      </c>
      <c r="CG471">
        <v>0</v>
      </c>
      <c r="CH471">
        <v>0</v>
      </c>
      <c r="CI471">
        <v>0</v>
      </c>
      <c r="CJ471">
        <v>0</v>
      </c>
      <c r="CK471">
        <v>0</v>
      </c>
      <c r="CL471">
        <v>0</v>
      </c>
      <c r="CN471" t="s">
        <v>108</v>
      </c>
      <c r="CO471" t="s">
        <v>109</v>
      </c>
      <c r="CP471" t="s">
        <v>110</v>
      </c>
      <c r="CQ471">
        <v>3317473</v>
      </c>
      <c r="CR471" t="s">
        <v>1356</v>
      </c>
      <c r="CS471" t="s">
        <v>1357</v>
      </c>
      <c r="CT471">
        <v>470</v>
      </c>
    </row>
    <row r="472" spans="1:98">
      <c r="A472">
        <v>471</v>
      </c>
      <c r="B472" t="s">
        <v>135</v>
      </c>
      <c r="C472">
        <v>22</v>
      </c>
      <c r="D472" t="s">
        <v>148</v>
      </c>
      <c r="E472" t="s">
        <v>99</v>
      </c>
      <c r="F472" t="s">
        <v>100</v>
      </c>
      <c r="G472" t="s">
        <v>175</v>
      </c>
      <c r="J472" t="s">
        <v>132</v>
      </c>
      <c r="K472">
        <v>0</v>
      </c>
      <c r="L472">
        <v>0</v>
      </c>
      <c r="M472">
        <v>1</v>
      </c>
      <c r="N472">
        <v>0</v>
      </c>
      <c r="O472">
        <v>0</v>
      </c>
      <c r="P472">
        <v>0</v>
      </c>
      <c r="Q472">
        <v>1</v>
      </c>
      <c r="R472">
        <v>0</v>
      </c>
      <c r="X472" t="s">
        <v>168</v>
      </c>
      <c r="Y472">
        <v>0</v>
      </c>
      <c r="Z472">
        <v>0</v>
      </c>
      <c r="AA472">
        <v>0</v>
      </c>
      <c r="AB472">
        <v>1</v>
      </c>
      <c r="AC472">
        <v>0</v>
      </c>
      <c r="AD472">
        <v>0</v>
      </c>
      <c r="AE472">
        <v>1</v>
      </c>
      <c r="AF472" t="s">
        <v>1358</v>
      </c>
      <c r="AG472" t="s">
        <v>116</v>
      </c>
      <c r="AH472" t="s">
        <v>105</v>
      </c>
      <c r="AI472">
        <v>0</v>
      </c>
      <c r="AJ472">
        <v>1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BA472" t="s">
        <v>106</v>
      </c>
      <c r="BB472" t="e">
        <f ca="1">- Useful but _xludf.not as good as a regular degree</f>
        <v>#NAME?</v>
      </c>
      <c r="BD472" t="e">
        <f ca="1">- Nursing / medical care</f>
        <v>#NAME?</v>
      </c>
      <c r="BE472">
        <v>0</v>
      </c>
      <c r="BF472">
        <v>0</v>
      </c>
      <c r="BG472">
        <v>0</v>
      </c>
      <c r="BH472">
        <v>0</v>
      </c>
      <c r="BI472">
        <v>1</v>
      </c>
      <c r="BJ472">
        <v>0</v>
      </c>
      <c r="BK472">
        <v>0</v>
      </c>
      <c r="BL472">
        <v>0</v>
      </c>
      <c r="BN472" t="s">
        <v>106</v>
      </c>
      <c r="BQ472" t="e">
        <f ca="1">- Do _xludf.not _xludf.count towards a recognized qualification</f>
        <v>#NAME?</v>
      </c>
      <c r="BR472">
        <v>0</v>
      </c>
      <c r="BS472">
        <v>1</v>
      </c>
      <c r="BT472">
        <v>0</v>
      </c>
      <c r="BU472">
        <v>0</v>
      </c>
      <c r="BV472">
        <v>0</v>
      </c>
      <c r="BW472">
        <v>0</v>
      </c>
      <c r="BX472" t="s">
        <v>107</v>
      </c>
      <c r="BY472" t="e">
        <f ca="1">- Useful but _xludf.not as good as going to university</f>
        <v>#NAME?</v>
      </c>
      <c r="BZ472">
        <v>1</v>
      </c>
      <c r="CA472">
        <v>0</v>
      </c>
      <c r="CB472">
        <v>0</v>
      </c>
      <c r="CC472">
        <v>0</v>
      </c>
      <c r="CD472">
        <v>0</v>
      </c>
      <c r="CE472" t="e">
        <f ca="1">- Facebook groups/pages</f>
        <v>#NAME?</v>
      </c>
      <c r="CF472">
        <v>0</v>
      </c>
      <c r="CG472">
        <v>0</v>
      </c>
      <c r="CH472">
        <v>0</v>
      </c>
      <c r="CI472">
        <v>0</v>
      </c>
      <c r="CJ472">
        <v>0</v>
      </c>
      <c r="CK472">
        <v>1</v>
      </c>
      <c r="CL472">
        <v>0</v>
      </c>
      <c r="CN472" t="s">
        <v>108</v>
      </c>
      <c r="CO472" t="s">
        <v>109</v>
      </c>
      <c r="CP472" t="s">
        <v>110</v>
      </c>
      <c r="CQ472">
        <v>3317492</v>
      </c>
      <c r="CR472" t="s">
        <v>1359</v>
      </c>
      <c r="CS472" t="s">
        <v>1360</v>
      </c>
      <c r="CT472">
        <v>471</v>
      </c>
    </row>
    <row r="473" spans="1:98">
      <c r="A473">
        <v>472</v>
      </c>
      <c r="B473" t="s">
        <v>135</v>
      </c>
      <c r="C473">
        <v>17</v>
      </c>
      <c r="D473" t="s">
        <v>98</v>
      </c>
      <c r="E473" t="s">
        <v>99</v>
      </c>
      <c r="F473" t="s">
        <v>120</v>
      </c>
      <c r="G473" t="s">
        <v>113</v>
      </c>
      <c r="J473" t="s">
        <v>162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1</v>
      </c>
      <c r="R473">
        <v>0</v>
      </c>
      <c r="X473" t="s">
        <v>368</v>
      </c>
      <c r="Y473">
        <v>0</v>
      </c>
      <c r="Z473">
        <v>1</v>
      </c>
      <c r="AA473">
        <v>0</v>
      </c>
      <c r="AB473">
        <v>0</v>
      </c>
      <c r="AC473">
        <v>0</v>
      </c>
      <c r="AD473">
        <v>0</v>
      </c>
      <c r="AE473">
        <v>0</v>
      </c>
      <c r="AG473" t="s">
        <v>124</v>
      </c>
      <c r="AH473" t="s">
        <v>125</v>
      </c>
      <c r="AI473">
        <v>1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R473" t="s">
        <v>106</v>
      </c>
      <c r="AS473" t="e">
        <f ca="1">- have to go in person but can _xludf.not go _xludf.for security reasons</f>
        <v>#NAME?</v>
      </c>
      <c r="AT473">
        <v>0</v>
      </c>
      <c r="AU473">
        <v>1</v>
      </c>
      <c r="AV473">
        <v>0</v>
      </c>
      <c r="AW473">
        <v>0</v>
      </c>
      <c r="AX473">
        <v>0</v>
      </c>
      <c r="AY473">
        <v>0</v>
      </c>
      <c r="BA473" t="s">
        <v>106</v>
      </c>
      <c r="BB473" t="e">
        <f ca="1">- Very Useful _xludf.and provides a job opportunity _xludf.right away.</f>
        <v>#NAME?</v>
      </c>
      <c r="BD473" t="e">
        <f ca="1">- Project Management / Accountancy</f>
        <v>#NAME?</v>
      </c>
      <c r="BE473">
        <v>0</v>
      </c>
      <c r="BF473">
        <v>0</v>
      </c>
      <c r="BG473">
        <v>1</v>
      </c>
      <c r="BH473">
        <v>0</v>
      </c>
      <c r="BI473">
        <v>0</v>
      </c>
      <c r="BJ473">
        <v>0</v>
      </c>
      <c r="BK473">
        <v>0</v>
      </c>
      <c r="BL473">
        <v>0</v>
      </c>
      <c r="BN473" t="s">
        <v>106</v>
      </c>
      <c r="BQ473" t="e">
        <f ca="1">- Cannot afford the courses</f>
        <v>#NAME?</v>
      </c>
      <c r="BR473">
        <v>0</v>
      </c>
      <c r="BS473">
        <v>0</v>
      </c>
      <c r="BT473">
        <v>0</v>
      </c>
      <c r="BU473">
        <v>0</v>
      </c>
      <c r="BV473">
        <v>1</v>
      </c>
      <c r="BW473">
        <v>0</v>
      </c>
      <c r="BX473" t="s">
        <v>107</v>
      </c>
      <c r="BY473" t="e">
        <f ca="1">- Difficult to access</f>
        <v>#NAME?</v>
      </c>
      <c r="BZ473">
        <v>0</v>
      </c>
      <c r="CA473">
        <v>0</v>
      </c>
      <c r="CB473">
        <v>0</v>
      </c>
      <c r="CC473">
        <v>1</v>
      </c>
      <c r="CD473">
        <v>0</v>
      </c>
      <c r="CE473" t="e">
        <f ca="1">- Friends - Teachers</f>
        <v>#NAME?</v>
      </c>
      <c r="CF473">
        <v>1</v>
      </c>
      <c r="CG473">
        <v>0</v>
      </c>
      <c r="CH473">
        <v>1</v>
      </c>
      <c r="CI473">
        <v>0</v>
      </c>
      <c r="CJ473">
        <v>0</v>
      </c>
      <c r="CK473">
        <v>0</v>
      </c>
      <c r="CL473">
        <v>0</v>
      </c>
      <c r="CN473" t="s">
        <v>108</v>
      </c>
      <c r="CO473" t="s">
        <v>109</v>
      </c>
      <c r="CP473" t="s">
        <v>110</v>
      </c>
      <c r="CQ473">
        <v>3317495</v>
      </c>
      <c r="CR473" t="s">
        <v>1361</v>
      </c>
      <c r="CS473" t="s">
        <v>1362</v>
      </c>
      <c r="CT473">
        <v>472</v>
      </c>
    </row>
    <row r="474" spans="1:98">
      <c r="A474">
        <v>473</v>
      </c>
      <c r="B474" t="s">
        <v>135</v>
      </c>
      <c r="C474">
        <v>19</v>
      </c>
      <c r="D474" t="s">
        <v>98</v>
      </c>
      <c r="E474" t="s">
        <v>99</v>
      </c>
      <c r="F474" t="s">
        <v>120</v>
      </c>
      <c r="G474" t="s">
        <v>113</v>
      </c>
      <c r="J474" t="s">
        <v>103</v>
      </c>
      <c r="K474">
        <v>0</v>
      </c>
      <c r="L474">
        <v>0</v>
      </c>
      <c r="M474">
        <v>0</v>
      </c>
      <c r="N474">
        <v>1</v>
      </c>
      <c r="O474">
        <v>0</v>
      </c>
      <c r="P474">
        <v>0</v>
      </c>
      <c r="Q474">
        <v>0</v>
      </c>
      <c r="R474">
        <v>0</v>
      </c>
      <c r="X474" t="s">
        <v>115</v>
      </c>
      <c r="Y474">
        <v>0</v>
      </c>
      <c r="Z474">
        <v>0</v>
      </c>
      <c r="AA474">
        <v>0</v>
      </c>
      <c r="AB474">
        <v>1</v>
      </c>
      <c r="AC474">
        <v>0</v>
      </c>
      <c r="AD474">
        <v>0</v>
      </c>
      <c r="AE474">
        <v>0</v>
      </c>
      <c r="AG474" t="s">
        <v>124</v>
      </c>
      <c r="AH474" t="s">
        <v>125</v>
      </c>
      <c r="AI474">
        <v>1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R474" t="s">
        <v>106</v>
      </c>
      <c r="AS474" t="e">
        <f ca="1">- Donâ€™t have family in Syria to _xludf.help me</f>
        <v>#NAME?</v>
      </c>
      <c r="AT474">
        <v>0</v>
      </c>
      <c r="AU474">
        <v>0</v>
      </c>
      <c r="AV474">
        <v>0</v>
      </c>
      <c r="AW474">
        <v>1</v>
      </c>
      <c r="AX474">
        <v>0</v>
      </c>
      <c r="AY474">
        <v>0</v>
      </c>
      <c r="BA474" t="s">
        <v>127</v>
      </c>
      <c r="BB474" t="e">
        <f ca="1">- Useful but _xludf.not as good as a regular degree</f>
        <v>#NAME?</v>
      </c>
      <c r="BD474" t="e">
        <f ca="1">- Tourism / Restaurant _xludf.and hotel Management</f>
        <v>#NAME?</v>
      </c>
      <c r="BE474">
        <v>0</v>
      </c>
      <c r="BF474">
        <v>0</v>
      </c>
      <c r="BG474">
        <v>0</v>
      </c>
      <c r="BH474">
        <v>1</v>
      </c>
      <c r="BI474">
        <v>0</v>
      </c>
      <c r="BJ474">
        <v>0</v>
      </c>
      <c r="BK474">
        <v>0</v>
      </c>
      <c r="BL474">
        <v>0</v>
      </c>
      <c r="BN474" t="s">
        <v>106</v>
      </c>
      <c r="BQ474" t="e">
        <f ca="1">- Donâ€™t know how to _xludf.find/enroll in a suitable program</f>
        <v>#NAME?</v>
      </c>
      <c r="BR474">
        <v>0</v>
      </c>
      <c r="BS474">
        <v>0</v>
      </c>
      <c r="BT474">
        <v>0</v>
      </c>
      <c r="BU474">
        <v>1</v>
      </c>
      <c r="BV474">
        <v>0</v>
      </c>
      <c r="BW474">
        <v>0</v>
      </c>
      <c r="BX474" t="s">
        <v>107</v>
      </c>
      <c r="BY474" t="e">
        <f ca="1">- _xludf.not worth the _xludf.time _xludf.or money spent on it</f>
        <v>#NAME?</v>
      </c>
      <c r="BZ474">
        <v>0</v>
      </c>
      <c r="CA474">
        <v>1</v>
      </c>
      <c r="CB474">
        <v>0</v>
      </c>
      <c r="CC474">
        <v>0</v>
      </c>
      <c r="CD474">
        <v>0</v>
      </c>
      <c r="CE474" t="e">
        <f ca="1">- Facebook groups/pages  - Teachers</f>
        <v>#NAME?</v>
      </c>
      <c r="CF474">
        <v>0</v>
      </c>
      <c r="CG474">
        <v>0</v>
      </c>
      <c r="CH474">
        <v>1</v>
      </c>
      <c r="CI474">
        <v>0</v>
      </c>
      <c r="CJ474">
        <v>0</v>
      </c>
      <c r="CK474">
        <v>1</v>
      </c>
      <c r="CL474">
        <v>0</v>
      </c>
      <c r="CN474" t="s">
        <v>108</v>
      </c>
      <c r="CO474" t="s">
        <v>109</v>
      </c>
      <c r="CP474" t="s">
        <v>110</v>
      </c>
      <c r="CQ474">
        <v>3317497</v>
      </c>
      <c r="CR474" t="s">
        <v>1363</v>
      </c>
      <c r="CS474" t="s">
        <v>1364</v>
      </c>
      <c r="CT474">
        <v>473</v>
      </c>
    </row>
    <row r="475" spans="1:98">
      <c r="A475">
        <v>474</v>
      </c>
      <c r="B475" t="s">
        <v>135</v>
      </c>
      <c r="C475">
        <v>19</v>
      </c>
      <c r="D475" t="s">
        <v>98</v>
      </c>
      <c r="E475" t="s">
        <v>285</v>
      </c>
      <c r="F475" t="s">
        <v>100</v>
      </c>
      <c r="G475" t="s">
        <v>175</v>
      </c>
      <c r="J475" t="s">
        <v>176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1</v>
      </c>
      <c r="R475">
        <v>1</v>
      </c>
      <c r="X475" t="s">
        <v>115</v>
      </c>
      <c r="Y475">
        <v>0</v>
      </c>
      <c r="Z475">
        <v>0</v>
      </c>
      <c r="AA475">
        <v>0</v>
      </c>
      <c r="AB475">
        <v>1</v>
      </c>
      <c r="AC475">
        <v>0</v>
      </c>
      <c r="AD475">
        <v>0</v>
      </c>
      <c r="AE475">
        <v>0</v>
      </c>
      <c r="AG475" t="s">
        <v>124</v>
      </c>
      <c r="AH475" t="s">
        <v>105</v>
      </c>
      <c r="AI475">
        <v>0</v>
      </c>
      <c r="AJ475">
        <v>1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BA475" t="s">
        <v>106</v>
      </c>
      <c r="BB475" t="e">
        <f ca="1">- Useful but _xludf.not as good as a regular degree</f>
        <v>#NAME?</v>
      </c>
      <c r="BD475" t="e">
        <f ca="1">- Project Management / Accountancy - Tourism / Restaurant _xludf.and hotel Management</f>
        <v>#NAME?</v>
      </c>
      <c r="BE475">
        <v>0</v>
      </c>
      <c r="BF475">
        <v>0</v>
      </c>
      <c r="BG475">
        <v>1</v>
      </c>
      <c r="BH475">
        <v>1</v>
      </c>
      <c r="BI475">
        <v>0</v>
      </c>
      <c r="BJ475">
        <v>0</v>
      </c>
      <c r="BK475">
        <v>0</v>
      </c>
      <c r="BL475">
        <v>0</v>
      </c>
      <c r="BN475" t="s">
        <v>106</v>
      </c>
      <c r="BQ475" t="e">
        <f ca="1">- No internet connection / computer - Donâ€™t know how to _xludf.find/enroll in a suitable program</f>
        <v>#NAME?</v>
      </c>
      <c r="BR475">
        <v>0</v>
      </c>
      <c r="BS475">
        <v>0</v>
      </c>
      <c r="BT475">
        <v>1</v>
      </c>
      <c r="BU475">
        <v>1</v>
      </c>
      <c r="BV475">
        <v>0</v>
      </c>
      <c r="BW475">
        <v>0</v>
      </c>
      <c r="BX475" t="s">
        <v>107</v>
      </c>
      <c r="BY475" t="e">
        <f ca="1">- Difficult to access</f>
        <v>#NAME?</v>
      </c>
      <c r="BZ475">
        <v>0</v>
      </c>
      <c r="CA475">
        <v>0</v>
      </c>
      <c r="CB475">
        <v>0</v>
      </c>
      <c r="CC475">
        <v>1</v>
      </c>
      <c r="CD475">
        <v>0</v>
      </c>
      <c r="CE475" t="e">
        <f ca="1">- Teachers</f>
        <v>#NAME?</v>
      </c>
      <c r="CF475">
        <v>0</v>
      </c>
      <c r="CG475">
        <v>0</v>
      </c>
      <c r="CH475">
        <v>1</v>
      </c>
      <c r="CI475">
        <v>0</v>
      </c>
      <c r="CJ475">
        <v>0</v>
      </c>
      <c r="CK475">
        <v>0</v>
      </c>
      <c r="CL475">
        <v>0</v>
      </c>
      <c r="CN475" t="s">
        <v>108</v>
      </c>
      <c r="CO475" t="s">
        <v>109</v>
      </c>
      <c r="CP475" t="s">
        <v>110</v>
      </c>
      <c r="CQ475">
        <v>3317501</v>
      </c>
      <c r="CR475" t="s">
        <v>1365</v>
      </c>
      <c r="CS475" t="s">
        <v>1366</v>
      </c>
      <c r="CT475">
        <v>474</v>
      </c>
    </row>
    <row r="476" spans="1:98">
      <c r="A476">
        <v>475</v>
      </c>
      <c r="B476" t="s">
        <v>135</v>
      </c>
      <c r="C476">
        <v>17</v>
      </c>
      <c r="D476" t="s">
        <v>98</v>
      </c>
      <c r="E476" t="s">
        <v>211</v>
      </c>
      <c r="F476" t="s">
        <v>136</v>
      </c>
      <c r="G476" t="s">
        <v>113</v>
      </c>
      <c r="J476" t="s">
        <v>132</v>
      </c>
      <c r="K476">
        <v>0</v>
      </c>
      <c r="L476">
        <v>0</v>
      </c>
      <c r="M476">
        <v>1</v>
      </c>
      <c r="N476">
        <v>0</v>
      </c>
      <c r="O476">
        <v>0</v>
      </c>
      <c r="P476">
        <v>0</v>
      </c>
      <c r="Q476">
        <v>1</v>
      </c>
      <c r="R476">
        <v>0</v>
      </c>
      <c r="X476" t="s">
        <v>115</v>
      </c>
      <c r="Y476">
        <v>0</v>
      </c>
      <c r="Z476">
        <v>0</v>
      </c>
      <c r="AA476">
        <v>0</v>
      </c>
      <c r="AB476">
        <v>1</v>
      </c>
      <c r="AC476">
        <v>0</v>
      </c>
      <c r="AD476">
        <v>0</v>
      </c>
      <c r="AE476">
        <v>0</v>
      </c>
      <c r="AG476" t="s">
        <v>124</v>
      </c>
      <c r="AH476" t="s">
        <v>125</v>
      </c>
      <c r="AI476">
        <v>1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R476" t="s">
        <v>106</v>
      </c>
      <c r="AS476" t="e">
        <f ca="1">- have to go in person but can _xludf.not go _xludf.for security reasons</f>
        <v>#NAME?</v>
      </c>
      <c r="AT476">
        <v>0</v>
      </c>
      <c r="AU476">
        <v>1</v>
      </c>
      <c r="AV476">
        <v>0</v>
      </c>
      <c r="AW476">
        <v>0</v>
      </c>
      <c r="AX476">
        <v>0</v>
      </c>
      <c r="AY476">
        <v>0</v>
      </c>
      <c r="BA476" t="s">
        <v>127</v>
      </c>
      <c r="BB476" t="e">
        <f ca="1">- Very Useful _xludf.and provides a job opportunity _xludf.right away.</f>
        <v>#NAME?</v>
      </c>
      <c r="BD476" t="e">
        <f ca="1">- Mechanics _xludf.and machinery</f>
        <v>#NAME?</v>
      </c>
      <c r="BE476">
        <v>0</v>
      </c>
      <c r="BF476">
        <v>0</v>
      </c>
      <c r="BG476">
        <v>0</v>
      </c>
      <c r="BH476">
        <v>0</v>
      </c>
      <c r="BI476">
        <v>0</v>
      </c>
      <c r="BJ476">
        <v>0</v>
      </c>
      <c r="BK476">
        <v>1</v>
      </c>
      <c r="BL476">
        <v>0</v>
      </c>
      <c r="BN476" t="s">
        <v>106</v>
      </c>
      <c r="BQ476" t="e">
        <f ca="1">- Cannot afford the courses</f>
        <v>#NAME?</v>
      </c>
      <c r="BR476">
        <v>0</v>
      </c>
      <c r="BS476">
        <v>0</v>
      </c>
      <c r="BT476">
        <v>0</v>
      </c>
      <c r="BU476">
        <v>0</v>
      </c>
      <c r="BV476">
        <v>1</v>
      </c>
      <c r="BW476">
        <v>0</v>
      </c>
      <c r="BX476" t="s">
        <v>107</v>
      </c>
      <c r="BY476" t="e">
        <f ca="1">- Very Useful, as good as a regular degree</f>
        <v>#NAME?</v>
      </c>
      <c r="BZ476">
        <v>0</v>
      </c>
      <c r="CA476">
        <v>0</v>
      </c>
      <c r="CB476">
        <v>1</v>
      </c>
      <c r="CC476">
        <v>0</v>
      </c>
      <c r="CD476">
        <v>0</v>
      </c>
      <c r="CE476" t="e">
        <f ca="1">- Friends</f>
        <v>#NAME?</v>
      </c>
      <c r="CF476">
        <v>1</v>
      </c>
      <c r="CG476">
        <v>0</v>
      </c>
      <c r="CH476">
        <v>0</v>
      </c>
      <c r="CI476">
        <v>0</v>
      </c>
      <c r="CJ476">
        <v>0</v>
      </c>
      <c r="CK476">
        <v>0</v>
      </c>
      <c r="CL476">
        <v>0</v>
      </c>
      <c r="CN476" t="s">
        <v>108</v>
      </c>
      <c r="CO476" t="s">
        <v>109</v>
      </c>
      <c r="CP476" t="s">
        <v>110</v>
      </c>
      <c r="CQ476">
        <v>3317504</v>
      </c>
      <c r="CR476" t="s">
        <v>1367</v>
      </c>
      <c r="CS476" t="s">
        <v>1368</v>
      </c>
      <c r="CT476">
        <v>475</v>
      </c>
    </row>
    <row r="477" spans="1:98">
      <c r="A477">
        <v>476</v>
      </c>
      <c r="B477" t="s">
        <v>135</v>
      </c>
      <c r="C477">
        <v>18</v>
      </c>
      <c r="D477" t="s">
        <v>98</v>
      </c>
      <c r="E477" t="s">
        <v>99</v>
      </c>
      <c r="F477" t="s">
        <v>100</v>
      </c>
      <c r="G477" t="s">
        <v>175</v>
      </c>
      <c r="J477" t="s">
        <v>371</v>
      </c>
      <c r="K477">
        <v>0</v>
      </c>
      <c r="L477">
        <v>0</v>
      </c>
      <c r="M477">
        <v>1</v>
      </c>
      <c r="N477">
        <v>0</v>
      </c>
      <c r="O477">
        <v>0</v>
      </c>
      <c r="P477">
        <v>0</v>
      </c>
      <c r="Q477">
        <v>0</v>
      </c>
      <c r="R477">
        <v>1</v>
      </c>
      <c r="X477" t="s">
        <v>115</v>
      </c>
      <c r="Y477">
        <v>0</v>
      </c>
      <c r="Z477">
        <v>0</v>
      </c>
      <c r="AA477">
        <v>0</v>
      </c>
      <c r="AB477">
        <v>1</v>
      </c>
      <c r="AC477">
        <v>0</v>
      </c>
      <c r="AD477">
        <v>0</v>
      </c>
      <c r="AE477">
        <v>0</v>
      </c>
      <c r="AG477" t="s">
        <v>124</v>
      </c>
      <c r="AH477" t="s">
        <v>105</v>
      </c>
      <c r="AI477">
        <v>0</v>
      </c>
      <c r="AJ477">
        <v>1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BA477" t="s">
        <v>106</v>
      </c>
      <c r="BB477" t="e">
        <f ca="1">- _xludf.not Useful</f>
        <v>#NAME?</v>
      </c>
      <c r="BD477" t="e">
        <f ca="1">- Nursing / medical care</f>
        <v>#NAME?</v>
      </c>
      <c r="BE477">
        <v>0</v>
      </c>
      <c r="BF477">
        <v>0</v>
      </c>
      <c r="BG477">
        <v>0</v>
      </c>
      <c r="BH477">
        <v>0</v>
      </c>
      <c r="BI477">
        <v>1</v>
      </c>
      <c r="BJ477">
        <v>0</v>
      </c>
      <c r="BK477">
        <v>0</v>
      </c>
      <c r="BL477">
        <v>0</v>
      </c>
      <c r="BN477" t="s">
        <v>106</v>
      </c>
      <c r="BQ477" t="e">
        <f ca="1">- _xludf.not available in _xludf.Arabic</f>
        <v>#NAME?</v>
      </c>
      <c r="BR477">
        <v>0</v>
      </c>
      <c r="BS477">
        <v>0</v>
      </c>
      <c r="BT477">
        <v>0</v>
      </c>
      <c r="BU477">
        <v>0</v>
      </c>
      <c r="BV477">
        <v>0</v>
      </c>
      <c r="BW477">
        <v>1</v>
      </c>
      <c r="BX477" t="s">
        <v>107</v>
      </c>
      <c r="BY477" t="e">
        <f ca="1">- Difficult to access</f>
        <v>#NAME?</v>
      </c>
      <c r="BZ477">
        <v>0</v>
      </c>
      <c r="CA477">
        <v>0</v>
      </c>
      <c r="CB477">
        <v>0</v>
      </c>
      <c r="CC477">
        <v>1</v>
      </c>
      <c r="CD477">
        <v>0</v>
      </c>
      <c r="CE477" t="e">
        <f ca="1">- Teachers</f>
        <v>#NAME?</v>
      </c>
      <c r="CF477">
        <v>0</v>
      </c>
      <c r="CG477">
        <v>0</v>
      </c>
      <c r="CH477">
        <v>1</v>
      </c>
      <c r="CI477">
        <v>0</v>
      </c>
      <c r="CJ477">
        <v>0</v>
      </c>
      <c r="CK477">
        <v>0</v>
      </c>
      <c r="CL477">
        <v>0</v>
      </c>
      <c r="CN477" t="s">
        <v>108</v>
      </c>
      <c r="CO477" t="s">
        <v>109</v>
      </c>
      <c r="CP477" t="s">
        <v>110</v>
      </c>
      <c r="CQ477">
        <v>3317521</v>
      </c>
      <c r="CR477" t="s">
        <v>1369</v>
      </c>
      <c r="CS477" t="s">
        <v>1370</v>
      </c>
      <c r="CT477">
        <v>476</v>
      </c>
    </row>
    <row r="478" spans="1:98">
      <c r="A478">
        <v>477</v>
      </c>
      <c r="B478" t="s">
        <v>135</v>
      </c>
      <c r="C478">
        <v>23</v>
      </c>
      <c r="D478" t="s">
        <v>148</v>
      </c>
      <c r="E478" t="s">
        <v>99</v>
      </c>
      <c r="F478" t="s">
        <v>149</v>
      </c>
      <c r="G478" t="s">
        <v>113</v>
      </c>
      <c r="J478" t="s">
        <v>121</v>
      </c>
      <c r="K478">
        <v>1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T478" t="s">
        <v>1371</v>
      </c>
      <c r="X478" t="s">
        <v>183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1</v>
      </c>
      <c r="AF478" t="s">
        <v>1372</v>
      </c>
      <c r="AG478" t="s">
        <v>124</v>
      </c>
      <c r="AH478" t="s">
        <v>105</v>
      </c>
      <c r="AI478">
        <v>0</v>
      </c>
      <c r="AJ478">
        <v>1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BA478" t="s">
        <v>127</v>
      </c>
      <c r="BB478" t="e">
        <f ca="1">- Useful but _xludf.not as good as a regular degree</f>
        <v>#NAME?</v>
      </c>
      <c r="BD478" t="e">
        <f ca="1">- I am _xludf.not interested in vocational education</f>
        <v>#NAME?</v>
      </c>
      <c r="BE478">
        <v>1</v>
      </c>
      <c r="BF478">
        <v>0</v>
      </c>
      <c r="BG478">
        <v>0</v>
      </c>
      <c r="BH478">
        <v>0</v>
      </c>
      <c r="BI478">
        <v>0</v>
      </c>
      <c r="BJ478">
        <v>0</v>
      </c>
      <c r="BK478">
        <v>0</v>
      </c>
      <c r="BL478">
        <v>0</v>
      </c>
      <c r="BN478" t="s">
        <v>106</v>
      </c>
      <c r="BQ478" t="e">
        <f ca="1">- Donâ€™t know how to _xludf.find/enroll in a suitable program</f>
        <v>#NAME?</v>
      </c>
      <c r="BR478">
        <v>0</v>
      </c>
      <c r="BS478">
        <v>0</v>
      </c>
      <c r="BT478">
        <v>0</v>
      </c>
      <c r="BU478">
        <v>1</v>
      </c>
      <c r="BV478">
        <v>0</v>
      </c>
      <c r="BW478">
        <v>0</v>
      </c>
      <c r="BX478" t="s">
        <v>107</v>
      </c>
      <c r="BY478" t="e">
        <f ca="1">- _xludf.not worth the _xludf.time _xludf.or money spent on it - Too Difficult to study alone</f>
        <v>#NAME?</v>
      </c>
      <c r="BZ478">
        <v>0</v>
      </c>
      <c r="CA478">
        <v>1</v>
      </c>
      <c r="CB478">
        <v>0</v>
      </c>
      <c r="CC478">
        <v>0</v>
      </c>
      <c r="CD478">
        <v>1</v>
      </c>
      <c r="CE478" t="e">
        <f ca="1">- Facebook groups/pages</f>
        <v>#NAME?</v>
      </c>
      <c r="CF478">
        <v>0</v>
      </c>
      <c r="CG478">
        <v>0</v>
      </c>
      <c r="CH478">
        <v>0</v>
      </c>
      <c r="CI478">
        <v>0</v>
      </c>
      <c r="CJ478">
        <v>0</v>
      </c>
      <c r="CK478">
        <v>1</v>
      </c>
      <c r="CL478">
        <v>0</v>
      </c>
      <c r="CN478" t="s">
        <v>108</v>
      </c>
      <c r="CO478" t="s">
        <v>109</v>
      </c>
      <c r="CP478" t="s">
        <v>110</v>
      </c>
      <c r="CQ478">
        <v>3317523</v>
      </c>
      <c r="CR478" t="s">
        <v>1373</v>
      </c>
      <c r="CS478" t="s">
        <v>1374</v>
      </c>
      <c r="CT478">
        <v>477</v>
      </c>
    </row>
    <row r="479" spans="1:98">
      <c r="A479">
        <v>478</v>
      </c>
      <c r="B479" t="s">
        <v>135</v>
      </c>
      <c r="C479">
        <v>18</v>
      </c>
      <c r="D479" t="s">
        <v>98</v>
      </c>
      <c r="E479" t="s">
        <v>99</v>
      </c>
      <c r="F479" t="s">
        <v>120</v>
      </c>
      <c r="G479" t="s">
        <v>175</v>
      </c>
      <c r="J479" t="s">
        <v>180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1</v>
      </c>
      <c r="X479" t="s">
        <v>115</v>
      </c>
      <c r="Y479">
        <v>0</v>
      </c>
      <c r="Z479">
        <v>0</v>
      </c>
      <c r="AA479">
        <v>0</v>
      </c>
      <c r="AB479">
        <v>1</v>
      </c>
      <c r="AC479">
        <v>0</v>
      </c>
      <c r="AD479">
        <v>0</v>
      </c>
      <c r="AE479">
        <v>0</v>
      </c>
      <c r="AG479" t="s">
        <v>124</v>
      </c>
      <c r="AH479" t="s">
        <v>105</v>
      </c>
      <c r="AI479">
        <v>0</v>
      </c>
      <c r="AJ479">
        <v>1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BA479" t="s">
        <v>106</v>
      </c>
      <c r="BB479" t="e">
        <f ca="1">- Useful but _xludf.not as good as a regular degree</f>
        <v>#NAME?</v>
      </c>
      <c r="BD479" t="e">
        <f ca="1">- I am _xludf.not interested in vocational education</f>
        <v>#NAME?</v>
      </c>
      <c r="BE479">
        <v>1</v>
      </c>
      <c r="BF479">
        <v>0</v>
      </c>
      <c r="BG479">
        <v>0</v>
      </c>
      <c r="BH479">
        <v>0</v>
      </c>
      <c r="BI479">
        <v>0</v>
      </c>
      <c r="BJ479">
        <v>0</v>
      </c>
      <c r="BK479">
        <v>0</v>
      </c>
      <c r="BL479">
        <v>0</v>
      </c>
      <c r="BN479" t="s">
        <v>106</v>
      </c>
      <c r="BQ479" t="e">
        <f ca="1">- _xludf.not available in _xludf.Arabic</f>
        <v>#NAME?</v>
      </c>
      <c r="BR479">
        <v>0</v>
      </c>
      <c r="BS479">
        <v>0</v>
      </c>
      <c r="BT479">
        <v>0</v>
      </c>
      <c r="BU479">
        <v>0</v>
      </c>
      <c r="BV479">
        <v>0</v>
      </c>
      <c r="BW479">
        <v>1</v>
      </c>
      <c r="BX479" t="s">
        <v>107</v>
      </c>
      <c r="BY479" t="e">
        <f ca="1">- Useful but _xludf.not as good as going to university  - Difficult to access</f>
        <v>#NAME?</v>
      </c>
      <c r="BZ479">
        <v>1</v>
      </c>
      <c r="CA479">
        <v>0</v>
      </c>
      <c r="CB479">
        <v>0</v>
      </c>
      <c r="CC479">
        <v>1</v>
      </c>
      <c r="CD479">
        <v>0</v>
      </c>
      <c r="CE479" t="e">
        <f ca="1">- Facebook groups/pages  - Teachers</f>
        <v>#NAME?</v>
      </c>
      <c r="CF479">
        <v>0</v>
      </c>
      <c r="CG479">
        <v>0</v>
      </c>
      <c r="CH479">
        <v>1</v>
      </c>
      <c r="CI479">
        <v>0</v>
      </c>
      <c r="CJ479">
        <v>0</v>
      </c>
      <c r="CK479">
        <v>1</v>
      </c>
      <c r="CL479">
        <v>0</v>
      </c>
      <c r="CN479" t="s">
        <v>108</v>
      </c>
      <c r="CO479" t="s">
        <v>109</v>
      </c>
      <c r="CP479" t="s">
        <v>110</v>
      </c>
      <c r="CQ479">
        <v>3317525</v>
      </c>
      <c r="CR479" t="s">
        <v>1375</v>
      </c>
      <c r="CS479" t="s">
        <v>1376</v>
      </c>
      <c r="CT479">
        <v>478</v>
      </c>
    </row>
    <row r="480" spans="1:98">
      <c r="A480">
        <v>479</v>
      </c>
      <c r="B480" t="s">
        <v>135</v>
      </c>
      <c r="C480">
        <v>19</v>
      </c>
      <c r="D480" t="s">
        <v>148</v>
      </c>
      <c r="E480" t="s">
        <v>99</v>
      </c>
      <c r="F480" t="s">
        <v>136</v>
      </c>
      <c r="G480" t="s">
        <v>175</v>
      </c>
      <c r="J480" t="s">
        <v>162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1</v>
      </c>
      <c r="R480">
        <v>0</v>
      </c>
      <c r="X480" t="s">
        <v>115</v>
      </c>
      <c r="Y480">
        <v>0</v>
      </c>
      <c r="Z480">
        <v>0</v>
      </c>
      <c r="AA480">
        <v>0</v>
      </c>
      <c r="AB480">
        <v>1</v>
      </c>
      <c r="AC480">
        <v>0</v>
      </c>
      <c r="AD480">
        <v>0</v>
      </c>
      <c r="AE480">
        <v>0</v>
      </c>
      <c r="AG480" t="s">
        <v>124</v>
      </c>
      <c r="AH480" t="s">
        <v>105</v>
      </c>
      <c r="AI480">
        <v>0</v>
      </c>
      <c r="AJ480">
        <v>1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BA480" t="s">
        <v>106</v>
      </c>
      <c r="BB480" t="e">
        <f ca="1">- Very Useful _xludf.and provides a job opportunity _xludf.right away.</f>
        <v>#NAME?</v>
      </c>
      <c r="BD480" t="e">
        <f ca="1">- Nursing / medical care</f>
        <v>#NAME?</v>
      </c>
      <c r="BE480">
        <v>0</v>
      </c>
      <c r="BF480">
        <v>0</v>
      </c>
      <c r="BG480">
        <v>0</v>
      </c>
      <c r="BH480">
        <v>0</v>
      </c>
      <c r="BI480">
        <v>1</v>
      </c>
      <c r="BJ480">
        <v>0</v>
      </c>
      <c r="BK480">
        <v>0</v>
      </c>
      <c r="BL480">
        <v>0</v>
      </c>
      <c r="BN480" t="s">
        <v>106</v>
      </c>
      <c r="BQ480" t="e">
        <f ca="1">- Do _xludf.not _xludf.count towards a recognized qualification</f>
        <v>#NAME?</v>
      </c>
      <c r="BR480">
        <v>0</v>
      </c>
      <c r="BS480">
        <v>1</v>
      </c>
      <c r="BT480">
        <v>0</v>
      </c>
      <c r="BU480">
        <v>0</v>
      </c>
      <c r="BV480">
        <v>0</v>
      </c>
      <c r="BW480">
        <v>0</v>
      </c>
      <c r="BX480" t="s">
        <v>107</v>
      </c>
      <c r="BY480" t="e">
        <f ca="1">- Useful but _xludf.not as good as going to university</f>
        <v>#NAME?</v>
      </c>
      <c r="BZ480">
        <v>1</v>
      </c>
      <c r="CA480">
        <v>0</v>
      </c>
      <c r="CB480">
        <v>0</v>
      </c>
      <c r="CC480">
        <v>0</v>
      </c>
      <c r="CD480">
        <v>0</v>
      </c>
      <c r="CE480" t="e">
        <f ca="1">- Facebook groups/pages</f>
        <v>#NAME?</v>
      </c>
      <c r="CF480">
        <v>0</v>
      </c>
      <c r="CG480">
        <v>0</v>
      </c>
      <c r="CH480">
        <v>0</v>
      </c>
      <c r="CI480">
        <v>0</v>
      </c>
      <c r="CJ480">
        <v>0</v>
      </c>
      <c r="CK480">
        <v>1</v>
      </c>
      <c r="CL480">
        <v>0</v>
      </c>
      <c r="CN480" t="s">
        <v>108</v>
      </c>
      <c r="CO480" t="s">
        <v>109</v>
      </c>
      <c r="CP480" t="s">
        <v>110</v>
      </c>
      <c r="CQ480">
        <v>3322418</v>
      </c>
      <c r="CR480" t="s">
        <v>1377</v>
      </c>
      <c r="CS480" t="s">
        <v>1378</v>
      </c>
      <c r="CT480">
        <v>479</v>
      </c>
    </row>
    <row r="481" spans="1:98">
      <c r="A481">
        <v>480</v>
      </c>
      <c r="B481" t="s">
        <v>135</v>
      </c>
      <c r="C481">
        <v>19</v>
      </c>
      <c r="D481" t="s">
        <v>148</v>
      </c>
      <c r="E481" t="s">
        <v>99</v>
      </c>
      <c r="F481" t="s">
        <v>136</v>
      </c>
      <c r="G481" t="s">
        <v>175</v>
      </c>
      <c r="J481" t="s">
        <v>180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1</v>
      </c>
      <c r="X481" t="s">
        <v>115</v>
      </c>
      <c r="Y481">
        <v>0</v>
      </c>
      <c r="Z481">
        <v>0</v>
      </c>
      <c r="AA481">
        <v>0</v>
      </c>
      <c r="AB481">
        <v>1</v>
      </c>
      <c r="AC481">
        <v>0</v>
      </c>
      <c r="AD481">
        <v>0</v>
      </c>
      <c r="AE481">
        <v>0</v>
      </c>
      <c r="AG481" t="s">
        <v>116</v>
      </c>
      <c r="AH481" t="s">
        <v>105</v>
      </c>
      <c r="AI481">
        <v>0</v>
      </c>
      <c r="AJ481">
        <v>1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BA481" t="s">
        <v>106</v>
      </c>
      <c r="BB481" t="e">
        <f ca="1">- _xludf.not Useful</f>
        <v>#NAME?</v>
      </c>
      <c r="BD481" t="e">
        <f ca="1">- I am _xludf.not interested in vocational education</f>
        <v>#NAME?</v>
      </c>
      <c r="BE481">
        <v>1</v>
      </c>
      <c r="BF481">
        <v>0</v>
      </c>
      <c r="BG481">
        <v>0</v>
      </c>
      <c r="BH481">
        <v>0</v>
      </c>
      <c r="BI481">
        <v>0</v>
      </c>
      <c r="BJ481">
        <v>0</v>
      </c>
      <c r="BK481">
        <v>0</v>
      </c>
      <c r="BL481">
        <v>0</v>
      </c>
      <c r="BN481" t="s">
        <v>106</v>
      </c>
      <c r="BQ481" t="e">
        <f ca="1">- Do _xludf.not _xludf.count towards a recognized qualification</f>
        <v>#NAME?</v>
      </c>
      <c r="BR481">
        <v>0</v>
      </c>
      <c r="BS481">
        <v>1</v>
      </c>
      <c r="BT481">
        <v>0</v>
      </c>
      <c r="BU481">
        <v>0</v>
      </c>
      <c r="BV481">
        <v>0</v>
      </c>
      <c r="BW481">
        <v>0</v>
      </c>
      <c r="BX481" t="s">
        <v>107</v>
      </c>
      <c r="BY481" t="e">
        <f ca="1">- Difficult to access</f>
        <v>#NAME?</v>
      </c>
      <c r="BZ481">
        <v>0</v>
      </c>
      <c r="CA481">
        <v>0</v>
      </c>
      <c r="CB481">
        <v>0</v>
      </c>
      <c r="CC481">
        <v>1</v>
      </c>
      <c r="CD481">
        <v>0</v>
      </c>
      <c r="CE481" t="e">
        <f ca="1">- Facebook groups/pages</f>
        <v>#NAME?</v>
      </c>
      <c r="CF481">
        <v>0</v>
      </c>
      <c r="CG481">
        <v>0</v>
      </c>
      <c r="CH481">
        <v>0</v>
      </c>
      <c r="CI481">
        <v>0</v>
      </c>
      <c r="CJ481">
        <v>0</v>
      </c>
      <c r="CK481">
        <v>1</v>
      </c>
      <c r="CL481">
        <v>0</v>
      </c>
      <c r="CN481" t="s">
        <v>108</v>
      </c>
      <c r="CO481" t="s">
        <v>109</v>
      </c>
      <c r="CP481" t="s">
        <v>110</v>
      </c>
      <c r="CQ481">
        <v>3322424</v>
      </c>
      <c r="CR481" s="1" t="s">
        <v>1379</v>
      </c>
      <c r="CS481" t="s">
        <v>1380</v>
      </c>
      <c r="CT481">
        <v>480</v>
      </c>
    </row>
    <row r="482" spans="1:98">
      <c r="A482">
        <v>481</v>
      </c>
      <c r="B482" t="s">
        <v>135</v>
      </c>
      <c r="C482">
        <v>18</v>
      </c>
      <c r="D482" t="s">
        <v>148</v>
      </c>
      <c r="E482" t="s">
        <v>285</v>
      </c>
      <c r="F482" t="s">
        <v>100</v>
      </c>
      <c r="G482" t="s">
        <v>175</v>
      </c>
      <c r="J482" t="s">
        <v>742</v>
      </c>
      <c r="K482">
        <v>0</v>
      </c>
      <c r="L482">
        <v>0</v>
      </c>
      <c r="M482">
        <v>0</v>
      </c>
      <c r="N482">
        <v>0</v>
      </c>
      <c r="O482">
        <v>1</v>
      </c>
      <c r="P482">
        <v>0</v>
      </c>
      <c r="Q482">
        <v>1</v>
      </c>
      <c r="R482">
        <v>0</v>
      </c>
      <c r="X482" t="s">
        <v>242</v>
      </c>
      <c r="Y482">
        <v>0</v>
      </c>
      <c r="Z482">
        <v>0</v>
      </c>
      <c r="AA482">
        <v>0</v>
      </c>
      <c r="AB482">
        <v>0</v>
      </c>
      <c r="AC482">
        <v>1</v>
      </c>
      <c r="AD482">
        <v>0</v>
      </c>
      <c r="AE482">
        <v>0</v>
      </c>
      <c r="AG482" t="s">
        <v>124</v>
      </c>
      <c r="AH482" t="s">
        <v>105</v>
      </c>
      <c r="AI482">
        <v>0</v>
      </c>
      <c r="AJ482">
        <v>1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BA482" t="s">
        <v>106</v>
      </c>
      <c r="BB482" t="e">
        <f ca="1">- Useful but _xludf.not as good as a regular degree</f>
        <v>#NAME?</v>
      </c>
      <c r="BD482" t="e">
        <f ca="1">- I am _xludf.not interested in vocational education</f>
        <v>#NAME?</v>
      </c>
      <c r="BE482">
        <v>1</v>
      </c>
      <c r="BF482">
        <v>0</v>
      </c>
      <c r="BG482">
        <v>0</v>
      </c>
      <c r="BH482">
        <v>0</v>
      </c>
      <c r="BI482">
        <v>0</v>
      </c>
      <c r="BJ482">
        <v>0</v>
      </c>
      <c r="BK482">
        <v>0</v>
      </c>
      <c r="BL482">
        <v>0</v>
      </c>
      <c r="BN482" t="s">
        <v>106</v>
      </c>
      <c r="BQ482" t="e">
        <f ca="1">- Do _xludf.not _xludf.count towards a recognized qualification - Donâ€™t know how to _xludf.find/enroll in a suitable program</f>
        <v>#NAME?</v>
      </c>
      <c r="BR482">
        <v>0</v>
      </c>
      <c r="BS482">
        <v>1</v>
      </c>
      <c r="BT482">
        <v>0</v>
      </c>
      <c r="BU482">
        <v>1</v>
      </c>
      <c r="BV482">
        <v>0</v>
      </c>
      <c r="BW482">
        <v>0</v>
      </c>
      <c r="BX482" t="s">
        <v>243</v>
      </c>
      <c r="BY482" t="e">
        <f ca="1">- Useful but _xludf.not as good as going to university</f>
        <v>#NAME?</v>
      </c>
      <c r="BZ482">
        <v>1</v>
      </c>
      <c r="CA482">
        <v>0</v>
      </c>
      <c r="CB482">
        <v>0</v>
      </c>
      <c r="CC482">
        <v>0</v>
      </c>
      <c r="CD482">
        <v>0</v>
      </c>
      <c r="CE482" t="e">
        <f ca="1">- DUBARAH</f>
        <v>#NAME?</v>
      </c>
      <c r="CF482">
        <v>0</v>
      </c>
      <c r="CG482">
        <v>1</v>
      </c>
      <c r="CH482">
        <v>0</v>
      </c>
      <c r="CI482">
        <v>0</v>
      </c>
      <c r="CJ482">
        <v>0</v>
      </c>
      <c r="CK482">
        <v>0</v>
      </c>
      <c r="CL482">
        <v>0</v>
      </c>
      <c r="CN482" t="s">
        <v>108</v>
      </c>
      <c r="CO482" t="s">
        <v>109</v>
      </c>
      <c r="CP482" t="s">
        <v>110</v>
      </c>
      <c r="CQ482">
        <v>3322436</v>
      </c>
      <c r="CR482" t="s">
        <v>1381</v>
      </c>
      <c r="CS482" t="s">
        <v>1382</v>
      </c>
      <c r="CT482">
        <v>481</v>
      </c>
    </row>
    <row r="483" spans="1:98">
      <c r="A483">
        <v>482</v>
      </c>
      <c r="B483" t="s">
        <v>135</v>
      </c>
      <c r="C483">
        <v>21</v>
      </c>
      <c r="D483" t="s">
        <v>98</v>
      </c>
      <c r="E483" t="s">
        <v>99</v>
      </c>
      <c r="F483" t="s">
        <v>136</v>
      </c>
      <c r="G483" t="s">
        <v>101</v>
      </c>
      <c r="H483" t="s">
        <v>1251</v>
      </c>
      <c r="U483" t="s">
        <v>162</v>
      </c>
      <c r="AG483" t="s">
        <v>104</v>
      </c>
      <c r="AH483" t="s">
        <v>105</v>
      </c>
      <c r="AI483">
        <v>0</v>
      </c>
      <c r="AJ483">
        <v>1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BA483" t="s">
        <v>106</v>
      </c>
      <c r="BB483" t="e">
        <f ca="1">- Very Useful _xludf.and provides a job opportunity _xludf.right away.</f>
        <v>#NAME?</v>
      </c>
      <c r="BD483" t="e">
        <f ca="1">- Project Management / Accountancy</f>
        <v>#NAME?</v>
      </c>
      <c r="BE483">
        <v>0</v>
      </c>
      <c r="BF483">
        <v>0</v>
      </c>
      <c r="BG483">
        <v>1</v>
      </c>
      <c r="BH483">
        <v>0</v>
      </c>
      <c r="BI483">
        <v>0</v>
      </c>
      <c r="BJ483">
        <v>0</v>
      </c>
      <c r="BK483">
        <v>0</v>
      </c>
      <c r="BL483">
        <v>0</v>
      </c>
      <c r="BN483" t="s">
        <v>106</v>
      </c>
      <c r="BQ483" t="e">
        <f ca="1">- Cannot afford the courses</f>
        <v>#NAME?</v>
      </c>
      <c r="BR483">
        <v>0</v>
      </c>
      <c r="BS483">
        <v>0</v>
      </c>
      <c r="BT483">
        <v>0</v>
      </c>
      <c r="BU483">
        <v>0</v>
      </c>
      <c r="BV483">
        <v>1</v>
      </c>
      <c r="BW483">
        <v>0</v>
      </c>
      <c r="BX483" t="s">
        <v>107</v>
      </c>
      <c r="BY483" t="e">
        <f ca="1">- Very Useful, as good as a regular degree</f>
        <v>#NAME?</v>
      </c>
      <c r="BZ483">
        <v>0</v>
      </c>
      <c r="CA483">
        <v>0</v>
      </c>
      <c r="CB483">
        <v>1</v>
      </c>
      <c r="CC483">
        <v>0</v>
      </c>
      <c r="CD483">
        <v>0</v>
      </c>
      <c r="CE483" t="e">
        <f ca="1">- DUBARAH - Friends</f>
        <v>#NAME?</v>
      </c>
      <c r="CF483">
        <v>1</v>
      </c>
      <c r="CG483">
        <v>1</v>
      </c>
      <c r="CH483">
        <v>0</v>
      </c>
      <c r="CI483">
        <v>0</v>
      </c>
      <c r="CJ483">
        <v>0</v>
      </c>
      <c r="CK483">
        <v>0</v>
      </c>
      <c r="CL483">
        <v>0</v>
      </c>
      <c r="CN483" t="s">
        <v>108</v>
      </c>
      <c r="CO483" t="s">
        <v>109</v>
      </c>
      <c r="CP483" t="s">
        <v>110</v>
      </c>
      <c r="CQ483">
        <v>3322455</v>
      </c>
      <c r="CR483" t="s">
        <v>1383</v>
      </c>
      <c r="CS483" t="s">
        <v>1384</v>
      </c>
      <c r="CT483">
        <v>482</v>
      </c>
    </row>
    <row r="484" spans="1:98">
      <c r="A484">
        <v>483</v>
      </c>
      <c r="B484" t="s">
        <v>135</v>
      </c>
      <c r="C484">
        <v>17</v>
      </c>
      <c r="D484" t="s">
        <v>148</v>
      </c>
      <c r="E484" t="s">
        <v>99</v>
      </c>
      <c r="F484" t="s">
        <v>136</v>
      </c>
      <c r="G484" t="s">
        <v>175</v>
      </c>
      <c r="J484" t="s">
        <v>180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1</v>
      </c>
      <c r="X484" t="s">
        <v>368</v>
      </c>
      <c r="Y484">
        <v>0</v>
      </c>
      <c r="Z484">
        <v>1</v>
      </c>
      <c r="AA484">
        <v>0</v>
      </c>
      <c r="AB484">
        <v>0</v>
      </c>
      <c r="AC484">
        <v>0</v>
      </c>
      <c r="AD484">
        <v>0</v>
      </c>
      <c r="AE484">
        <v>0</v>
      </c>
      <c r="AG484" t="s">
        <v>124</v>
      </c>
      <c r="AH484" t="s">
        <v>121</v>
      </c>
      <c r="AI484">
        <v>0</v>
      </c>
      <c r="AJ484">
        <v>0</v>
      </c>
      <c r="AK484">
        <v>1</v>
      </c>
      <c r="AL484">
        <v>0</v>
      </c>
      <c r="AM484">
        <v>0</v>
      </c>
      <c r="AN484">
        <v>0</v>
      </c>
      <c r="AO484">
        <v>0</v>
      </c>
      <c r="AP484">
        <v>0</v>
      </c>
      <c r="AQ484" t="s">
        <v>287</v>
      </c>
      <c r="BA484" t="s">
        <v>106</v>
      </c>
      <c r="BB484" t="e">
        <f ca="1">- Useful but _xludf.not as good as a regular degree</f>
        <v>#NAME?</v>
      </c>
      <c r="BD484" t="e">
        <f ca="1">- I am _xludf.not interested in vocational education</f>
        <v>#NAME?</v>
      </c>
      <c r="BE484">
        <v>1</v>
      </c>
      <c r="BF484">
        <v>0</v>
      </c>
      <c r="BG484">
        <v>0</v>
      </c>
      <c r="BH484">
        <v>0</v>
      </c>
      <c r="BI484">
        <v>0</v>
      </c>
      <c r="BJ484">
        <v>0</v>
      </c>
      <c r="BK484">
        <v>0</v>
      </c>
      <c r="BL484">
        <v>0</v>
      </c>
      <c r="BN484" t="s">
        <v>106</v>
      </c>
      <c r="BQ484" t="e">
        <f ca="1">- Do _xludf.not _xludf.count towards a recognized qualification - _xludf.not available in _xludf.Arabic</f>
        <v>#NAME?</v>
      </c>
      <c r="BR484">
        <v>0</v>
      </c>
      <c r="BS484">
        <v>1</v>
      </c>
      <c r="BT484">
        <v>0</v>
      </c>
      <c r="BU484">
        <v>0</v>
      </c>
      <c r="BV484">
        <v>0</v>
      </c>
      <c r="BW484">
        <v>1</v>
      </c>
      <c r="BX484" t="s">
        <v>243</v>
      </c>
      <c r="BY484" t="e">
        <f ca="1">- Useful but _xludf.not as good as going to university</f>
        <v>#NAME?</v>
      </c>
      <c r="BZ484">
        <v>1</v>
      </c>
      <c r="CA484">
        <v>0</v>
      </c>
      <c r="CB484">
        <v>0</v>
      </c>
      <c r="CC484">
        <v>0</v>
      </c>
      <c r="CD484">
        <v>0</v>
      </c>
      <c r="CE484" t="e">
        <f ca="1">- Facebook groups/pages DUBARAH</f>
        <v>#NAME?</v>
      </c>
      <c r="CF484">
        <v>0</v>
      </c>
      <c r="CG484">
        <v>1</v>
      </c>
      <c r="CH484">
        <v>0</v>
      </c>
      <c r="CI484">
        <v>0</v>
      </c>
      <c r="CJ484">
        <v>0</v>
      </c>
      <c r="CK484">
        <v>1</v>
      </c>
      <c r="CL484">
        <v>0</v>
      </c>
      <c r="CN484" t="s">
        <v>108</v>
      </c>
      <c r="CO484" t="s">
        <v>109</v>
      </c>
      <c r="CP484" t="s">
        <v>110</v>
      </c>
      <c r="CQ484">
        <v>3322469</v>
      </c>
      <c r="CR484" t="s">
        <v>1385</v>
      </c>
      <c r="CS484" t="s">
        <v>1386</v>
      </c>
      <c r="CT484">
        <v>483</v>
      </c>
    </row>
    <row r="485" spans="1:98">
      <c r="A485">
        <v>484</v>
      </c>
      <c r="B485" t="s">
        <v>135</v>
      </c>
      <c r="C485">
        <v>17</v>
      </c>
      <c r="D485" t="s">
        <v>148</v>
      </c>
      <c r="E485" t="s">
        <v>99</v>
      </c>
      <c r="F485" t="s">
        <v>120</v>
      </c>
      <c r="G485" t="s">
        <v>113</v>
      </c>
      <c r="J485" t="s">
        <v>318</v>
      </c>
      <c r="K485">
        <v>0</v>
      </c>
      <c r="L485">
        <v>0</v>
      </c>
      <c r="M485">
        <v>1</v>
      </c>
      <c r="N485">
        <v>0</v>
      </c>
      <c r="O485">
        <v>0</v>
      </c>
      <c r="P485">
        <v>0</v>
      </c>
      <c r="Q485">
        <v>0</v>
      </c>
      <c r="R485">
        <v>0</v>
      </c>
      <c r="X485" t="s">
        <v>714</v>
      </c>
      <c r="Y485">
        <v>1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G485" t="s">
        <v>124</v>
      </c>
      <c r="AH485" t="s">
        <v>125</v>
      </c>
      <c r="AI485">
        <v>1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R485" t="s">
        <v>127</v>
      </c>
      <c r="AS485" t="e">
        <f ca="1">- Donâ€™t have family in Syria to _xludf.help me - School, college _xludf.or directorate out of service</f>
        <v>#NAME?</v>
      </c>
      <c r="AT485">
        <v>1</v>
      </c>
      <c r="AU485">
        <v>0</v>
      </c>
      <c r="AV485">
        <v>0</v>
      </c>
      <c r="AW485">
        <v>1</v>
      </c>
      <c r="AX485">
        <v>0</v>
      </c>
      <c r="AY485">
        <v>0</v>
      </c>
      <c r="BA485" t="s">
        <v>106</v>
      </c>
      <c r="BB485" t="e">
        <f ca="1">- Useful but _xludf.not as good as a regular degree</f>
        <v>#NAME?</v>
      </c>
      <c r="BD485" t="e">
        <f ca="1">- Nursing / medical care</f>
        <v>#NAME?</v>
      </c>
      <c r="BE485">
        <v>0</v>
      </c>
      <c r="BF485">
        <v>0</v>
      </c>
      <c r="BG485">
        <v>0</v>
      </c>
      <c r="BH485">
        <v>0</v>
      </c>
      <c r="BI485">
        <v>1</v>
      </c>
      <c r="BJ485">
        <v>0</v>
      </c>
      <c r="BK485">
        <v>0</v>
      </c>
      <c r="BL485">
        <v>0</v>
      </c>
      <c r="BN485" t="s">
        <v>106</v>
      </c>
      <c r="BQ485" t="e">
        <f ca="1">- No internet connection / computer</f>
        <v>#NAME?</v>
      </c>
      <c r="BR485">
        <v>0</v>
      </c>
      <c r="BS485">
        <v>0</v>
      </c>
      <c r="BT485">
        <v>1</v>
      </c>
      <c r="BU485">
        <v>0</v>
      </c>
      <c r="BV485">
        <v>0</v>
      </c>
      <c r="BW485">
        <v>0</v>
      </c>
      <c r="BX485" t="s">
        <v>107</v>
      </c>
      <c r="BY485" t="e">
        <f ca="1">- Difficult to access</f>
        <v>#NAME?</v>
      </c>
      <c r="BZ485">
        <v>0</v>
      </c>
      <c r="CA485">
        <v>0</v>
      </c>
      <c r="CB485">
        <v>0</v>
      </c>
      <c r="CC485">
        <v>1</v>
      </c>
      <c r="CD485">
        <v>0</v>
      </c>
      <c r="CE485" t="e">
        <f ca="1">- Facebook groups/pages</f>
        <v>#NAME?</v>
      </c>
      <c r="CF485">
        <v>0</v>
      </c>
      <c r="CG485">
        <v>0</v>
      </c>
      <c r="CH485">
        <v>0</v>
      </c>
      <c r="CI485">
        <v>0</v>
      </c>
      <c r="CJ485">
        <v>0</v>
      </c>
      <c r="CK485">
        <v>1</v>
      </c>
      <c r="CL485">
        <v>0</v>
      </c>
      <c r="CN485" t="s">
        <v>108</v>
      </c>
      <c r="CO485" t="s">
        <v>109</v>
      </c>
      <c r="CP485" t="s">
        <v>110</v>
      </c>
      <c r="CQ485">
        <v>3322490</v>
      </c>
      <c r="CR485" t="s">
        <v>1387</v>
      </c>
      <c r="CS485" t="s">
        <v>1388</v>
      </c>
      <c r="CT485">
        <v>484</v>
      </c>
    </row>
    <row r="486" spans="1:98">
      <c r="A486">
        <v>485</v>
      </c>
      <c r="B486" t="s">
        <v>135</v>
      </c>
      <c r="C486">
        <v>18</v>
      </c>
      <c r="D486" t="s">
        <v>148</v>
      </c>
      <c r="E486" t="s">
        <v>99</v>
      </c>
      <c r="F486" t="s">
        <v>120</v>
      </c>
      <c r="G486" t="s">
        <v>175</v>
      </c>
      <c r="J486" t="s">
        <v>162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1</v>
      </c>
      <c r="R486">
        <v>0</v>
      </c>
      <c r="X486" t="s">
        <v>115</v>
      </c>
      <c r="Y486">
        <v>0</v>
      </c>
      <c r="Z486">
        <v>0</v>
      </c>
      <c r="AA486">
        <v>0</v>
      </c>
      <c r="AB486">
        <v>1</v>
      </c>
      <c r="AC486">
        <v>0</v>
      </c>
      <c r="AD486">
        <v>0</v>
      </c>
      <c r="AE486">
        <v>0</v>
      </c>
      <c r="AG486" t="s">
        <v>124</v>
      </c>
      <c r="AH486" t="s">
        <v>105</v>
      </c>
      <c r="AI486">
        <v>0</v>
      </c>
      <c r="AJ486">
        <v>1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BA486" t="s">
        <v>106</v>
      </c>
      <c r="BB486" t="e">
        <f ca="1">- Very Useful _xludf.and provides a job opportunity _xludf.right away.</f>
        <v>#NAME?</v>
      </c>
      <c r="BD486" t="s">
        <v>298</v>
      </c>
      <c r="BE486">
        <v>0</v>
      </c>
      <c r="BF486">
        <v>0</v>
      </c>
      <c r="BG486">
        <v>0</v>
      </c>
      <c r="BH486">
        <v>0</v>
      </c>
      <c r="BI486">
        <v>1</v>
      </c>
      <c r="BJ486">
        <v>0</v>
      </c>
      <c r="BK486">
        <v>0</v>
      </c>
      <c r="BL486">
        <v>1</v>
      </c>
      <c r="BN486" t="s">
        <v>106</v>
      </c>
      <c r="BQ486" t="e">
        <f ca="1">- Cannot afford the courses</f>
        <v>#NAME?</v>
      </c>
      <c r="BR486">
        <v>0</v>
      </c>
      <c r="BS486">
        <v>0</v>
      </c>
      <c r="BT486">
        <v>0</v>
      </c>
      <c r="BU486">
        <v>0</v>
      </c>
      <c r="BV486">
        <v>1</v>
      </c>
      <c r="BW486">
        <v>0</v>
      </c>
      <c r="BX486" t="s">
        <v>107</v>
      </c>
      <c r="BY486" t="e">
        <f ca="1">- Useful but _xludf.not as good as going to university</f>
        <v>#NAME?</v>
      </c>
      <c r="BZ486">
        <v>1</v>
      </c>
      <c r="CA486">
        <v>0</v>
      </c>
      <c r="CB486">
        <v>0</v>
      </c>
      <c r="CC486">
        <v>0</v>
      </c>
      <c r="CD486">
        <v>0</v>
      </c>
      <c r="CE486" t="e">
        <f ca="1">- Friends - Teachers</f>
        <v>#NAME?</v>
      </c>
      <c r="CF486">
        <v>1</v>
      </c>
      <c r="CG486">
        <v>0</v>
      </c>
      <c r="CH486">
        <v>1</v>
      </c>
      <c r="CI486">
        <v>0</v>
      </c>
      <c r="CJ486">
        <v>0</v>
      </c>
      <c r="CK486">
        <v>0</v>
      </c>
      <c r="CL486">
        <v>0</v>
      </c>
      <c r="CN486" t="s">
        <v>108</v>
      </c>
      <c r="CO486" t="s">
        <v>109</v>
      </c>
      <c r="CP486" t="s">
        <v>110</v>
      </c>
      <c r="CQ486">
        <v>3322495</v>
      </c>
      <c r="CR486" t="s">
        <v>1389</v>
      </c>
      <c r="CS486" t="s">
        <v>1390</v>
      </c>
      <c r="CT486">
        <v>485</v>
      </c>
    </row>
    <row r="487" spans="1:98">
      <c r="A487">
        <v>486</v>
      </c>
      <c r="B487" t="s">
        <v>135</v>
      </c>
      <c r="C487">
        <v>18</v>
      </c>
      <c r="D487" t="s">
        <v>148</v>
      </c>
      <c r="E487" t="s">
        <v>99</v>
      </c>
      <c r="F487" t="s">
        <v>120</v>
      </c>
      <c r="G487" t="s">
        <v>175</v>
      </c>
      <c r="J487" t="s">
        <v>318</v>
      </c>
      <c r="K487">
        <v>0</v>
      </c>
      <c r="L487">
        <v>0</v>
      </c>
      <c r="M487">
        <v>1</v>
      </c>
      <c r="N487">
        <v>0</v>
      </c>
      <c r="O487">
        <v>0</v>
      </c>
      <c r="P487">
        <v>0</v>
      </c>
      <c r="Q487">
        <v>0</v>
      </c>
      <c r="R487">
        <v>0</v>
      </c>
      <c r="X487" t="s">
        <v>368</v>
      </c>
      <c r="Y487">
        <v>0</v>
      </c>
      <c r="Z487">
        <v>1</v>
      </c>
      <c r="AA487">
        <v>0</v>
      </c>
      <c r="AB487">
        <v>0</v>
      </c>
      <c r="AC487">
        <v>0</v>
      </c>
      <c r="AD487">
        <v>0</v>
      </c>
      <c r="AE487">
        <v>0</v>
      </c>
      <c r="AG487" t="s">
        <v>124</v>
      </c>
      <c r="AH487" t="s">
        <v>125</v>
      </c>
      <c r="AI487">
        <v>1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R487" t="s">
        <v>106</v>
      </c>
      <c r="AS487" t="e">
        <f ca="1">- Cannot contact public servants _xludf.or Teachers</f>
        <v>#NAME?</v>
      </c>
      <c r="AT487">
        <v>0</v>
      </c>
      <c r="AU487">
        <v>0</v>
      </c>
      <c r="AV487">
        <v>1</v>
      </c>
      <c r="AW487">
        <v>0</v>
      </c>
      <c r="AX487">
        <v>0</v>
      </c>
      <c r="AY487">
        <v>0</v>
      </c>
      <c r="BA487" t="s">
        <v>106</v>
      </c>
      <c r="BB487" t="e">
        <f ca="1">- Useful but _xludf.not as good as a regular degree</f>
        <v>#NAME?</v>
      </c>
      <c r="BD487" t="e">
        <f ca="1">- I am _xludf.not interested in vocational education</f>
        <v>#NAME?</v>
      </c>
      <c r="BE487">
        <v>1</v>
      </c>
      <c r="BF487">
        <v>0</v>
      </c>
      <c r="BG487">
        <v>0</v>
      </c>
      <c r="BH487">
        <v>0</v>
      </c>
      <c r="BI487">
        <v>0</v>
      </c>
      <c r="BJ487">
        <v>0</v>
      </c>
      <c r="BK487">
        <v>0</v>
      </c>
      <c r="BL487">
        <v>0</v>
      </c>
      <c r="BN487" t="s">
        <v>106</v>
      </c>
      <c r="BQ487" t="e">
        <f ca="1">- Do _xludf.not _xludf.count towards a recognized qualification</f>
        <v>#NAME?</v>
      </c>
      <c r="BR487">
        <v>0</v>
      </c>
      <c r="BS487">
        <v>1</v>
      </c>
      <c r="BT487">
        <v>0</v>
      </c>
      <c r="BU487">
        <v>0</v>
      </c>
      <c r="BV487">
        <v>0</v>
      </c>
      <c r="BW487">
        <v>0</v>
      </c>
      <c r="BX487" t="s">
        <v>107</v>
      </c>
      <c r="BY487" t="e">
        <f ca="1">- Useful but _xludf.not as good as going to university</f>
        <v>#NAME?</v>
      </c>
      <c r="BZ487">
        <v>1</v>
      </c>
      <c r="CA487">
        <v>0</v>
      </c>
      <c r="CB487">
        <v>0</v>
      </c>
      <c r="CC487">
        <v>0</v>
      </c>
      <c r="CD487">
        <v>0</v>
      </c>
      <c r="CE487" t="e">
        <f ca="1">- Facebook groups/pages</f>
        <v>#NAME?</v>
      </c>
      <c r="CF487">
        <v>0</v>
      </c>
      <c r="CG487">
        <v>0</v>
      </c>
      <c r="CH487">
        <v>0</v>
      </c>
      <c r="CI487">
        <v>0</v>
      </c>
      <c r="CJ487">
        <v>0</v>
      </c>
      <c r="CK487">
        <v>1</v>
      </c>
      <c r="CL487">
        <v>0</v>
      </c>
      <c r="CN487" t="s">
        <v>108</v>
      </c>
      <c r="CO487" t="s">
        <v>109</v>
      </c>
      <c r="CP487" t="s">
        <v>110</v>
      </c>
      <c r="CQ487">
        <v>3322546</v>
      </c>
      <c r="CR487" t="s">
        <v>1391</v>
      </c>
      <c r="CS487" t="s">
        <v>1392</v>
      </c>
      <c r="CT487">
        <v>486</v>
      </c>
    </row>
    <row r="488" spans="1:98">
      <c r="A488">
        <v>487</v>
      </c>
      <c r="B488" t="s">
        <v>135</v>
      </c>
      <c r="C488">
        <v>18</v>
      </c>
      <c r="D488" t="s">
        <v>148</v>
      </c>
      <c r="E488" t="s">
        <v>99</v>
      </c>
      <c r="F488" t="s">
        <v>136</v>
      </c>
      <c r="G488" t="s">
        <v>175</v>
      </c>
      <c r="J488" t="s">
        <v>234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1</v>
      </c>
      <c r="Q488">
        <v>1</v>
      </c>
      <c r="R488">
        <v>0</v>
      </c>
      <c r="X488" t="s">
        <v>368</v>
      </c>
      <c r="Y488">
        <v>0</v>
      </c>
      <c r="Z488">
        <v>1</v>
      </c>
      <c r="AA488">
        <v>0</v>
      </c>
      <c r="AB488">
        <v>0</v>
      </c>
      <c r="AC488">
        <v>0</v>
      </c>
      <c r="AD488">
        <v>0</v>
      </c>
      <c r="AE488">
        <v>0</v>
      </c>
      <c r="AG488" t="s">
        <v>124</v>
      </c>
      <c r="AH488" t="s">
        <v>125</v>
      </c>
      <c r="AI488">
        <v>1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R488" t="s">
        <v>127</v>
      </c>
      <c r="AS488" t="e">
        <f ca="1">- have to go in person but can _xludf.not go _xludf.for security reasons</f>
        <v>#NAME?</v>
      </c>
      <c r="AT488">
        <v>0</v>
      </c>
      <c r="AU488">
        <v>1</v>
      </c>
      <c r="AV488">
        <v>0</v>
      </c>
      <c r="AW488">
        <v>0</v>
      </c>
      <c r="AX488">
        <v>0</v>
      </c>
      <c r="AY488">
        <v>0</v>
      </c>
      <c r="BA488" t="s">
        <v>106</v>
      </c>
      <c r="BB488" t="e">
        <f ca="1">- Very Useful _xludf.and provides a job opportunity _xludf.right away.</f>
        <v>#NAME?</v>
      </c>
      <c r="BD488" t="e">
        <f ca="1">- Nursing / medical care</f>
        <v>#NAME?</v>
      </c>
      <c r="BE488">
        <v>0</v>
      </c>
      <c r="BF488">
        <v>0</v>
      </c>
      <c r="BG488">
        <v>0</v>
      </c>
      <c r="BH488">
        <v>0</v>
      </c>
      <c r="BI488">
        <v>1</v>
      </c>
      <c r="BJ488">
        <v>0</v>
      </c>
      <c r="BK488">
        <v>0</v>
      </c>
      <c r="BL488">
        <v>0</v>
      </c>
      <c r="BN488" t="s">
        <v>106</v>
      </c>
      <c r="BQ488" t="e">
        <f ca="1">- No internet connection / computer</f>
        <v>#NAME?</v>
      </c>
      <c r="BR488">
        <v>0</v>
      </c>
      <c r="BS488">
        <v>0</v>
      </c>
      <c r="BT488">
        <v>1</v>
      </c>
      <c r="BU488">
        <v>0</v>
      </c>
      <c r="BV488">
        <v>0</v>
      </c>
      <c r="BW488">
        <v>0</v>
      </c>
      <c r="BX488" t="s">
        <v>107</v>
      </c>
      <c r="BY488" t="e">
        <f ca="1">- Useful but _xludf.not as good as going to university</f>
        <v>#NAME?</v>
      </c>
      <c r="BZ488">
        <v>1</v>
      </c>
      <c r="CA488">
        <v>0</v>
      </c>
      <c r="CB488">
        <v>0</v>
      </c>
      <c r="CC488">
        <v>0</v>
      </c>
      <c r="CD488">
        <v>0</v>
      </c>
      <c r="CE488" t="e">
        <f ca="1">- Friends</f>
        <v>#NAME?</v>
      </c>
      <c r="CF488">
        <v>1</v>
      </c>
      <c r="CG488">
        <v>0</v>
      </c>
      <c r="CH488">
        <v>0</v>
      </c>
      <c r="CI488">
        <v>0</v>
      </c>
      <c r="CJ488">
        <v>0</v>
      </c>
      <c r="CK488">
        <v>0</v>
      </c>
      <c r="CL488">
        <v>0</v>
      </c>
      <c r="CN488" t="s">
        <v>108</v>
      </c>
      <c r="CO488" t="s">
        <v>109</v>
      </c>
      <c r="CP488" t="s">
        <v>110</v>
      </c>
      <c r="CQ488">
        <v>3322624</v>
      </c>
      <c r="CR488" t="s">
        <v>1393</v>
      </c>
      <c r="CS488" t="s">
        <v>1394</v>
      </c>
      <c r="CT488">
        <v>487</v>
      </c>
    </row>
    <row r="489" spans="1:98">
      <c r="A489">
        <v>488</v>
      </c>
      <c r="B489" t="s">
        <v>135</v>
      </c>
      <c r="C489">
        <v>17</v>
      </c>
      <c r="D489" t="s">
        <v>148</v>
      </c>
      <c r="E489" t="s">
        <v>99</v>
      </c>
      <c r="F489" t="s">
        <v>120</v>
      </c>
      <c r="G489" t="s">
        <v>113</v>
      </c>
      <c r="J489" t="s">
        <v>176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1</v>
      </c>
      <c r="R489">
        <v>1</v>
      </c>
      <c r="X489" t="s">
        <v>115</v>
      </c>
      <c r="Y489">
        <v>0</v>
      </c>
      <c r="Z489">
        <v>0</v>
      </c>
      <c r="AA489">
        <v>0</v>
      </c>
      <c r="AB489">
        <v>1</v>
      </c>
      <c r="AC489">
        <v>0</v>
      </c>
      <c r="AD489">
        <v>0</v>
      </c>
      <c r="AE489">
        <v>0</v>
      </c>
      <c r="AG489" t="s">
        <v>124</v>
      </c>
      <c r="AH489" t="s">
        <v>121</v>
      </c>
      <c r="AI489">
        <v>0</v>
      </c>
      <c r="AJ489">
        <v>0</v>
      </c>
      <c r="AK489">
        <v>1</v>
      </c>
      <c r="AL489">
        <v>0</v>
      </c>
      <c r="AM489">
        <v>0</v>
      </c>
      <c r="AN489">
        <v>0</v>
      </c>
      <c r="AO489">
        <v>0</v>
      </c>
      <c r="AP489">
        <v>0</v>
      </c>
      <c r="AQ489" t="s">
        <v>1395</v>
      </c>
      <c r="BA489" t="s">
        <v>106</v>
      </c>
      <c r="BB489" t="e">
        <f ca="1">- Useful but _xludf.not as good as a regular degree</f>
        <v>#NAME?</v>
      </c>
      <c r="BD489" t="e">
        <f ca="1">- Nursing / medical care</f>
        <v>#NAME?</v>
      </c>
      <c r="BE489">
        <v>0</v>
      </c>
      <c r="BF489">
        <v>0</v>
      </c>
      <c r="BG489">
        <v>0</v>
      </c>
      <c r="BH489">
        <v>0</v>
      </c>
      <c r="BI489">
        <v>1</v>
      </c>
      <c r="BJ489">
        <v>0</v>
      </c>
      <c r="BK489">
        <v>0</v>
      </c>
      <c r="BL489">
        <v>0</v>
      </c>
      <c r="BN489" t="s">
        <v>106</v>
      </c>
      <c r="BQ489" t="e">
        <f ca="1">- Cannot afford the courses</f>
        <v>#NAME?</v>
      </c>
      <c r="BR489">
        <v>0</v>
      </c>
      <c r="BS489">
        <v>0</v>
      </c>
      <c r="BT489">
        <v>0</v>
      </c>
      <c r="BU489">
        <v>0</v>
      </c>
      <c r="BV489">
        <v>1</v>
      </c>
      <c r="BW489">
        <v>0</v>
      </c>
      <c r="BX489" t="s">
        <v>107</v>
      </c>
      <c r="BY489" t="e">
        <f ca="1">- Useful but _xludf.not as good as going to university</f>
        <v>#NAME?</v>
      </c>
      <c r="BZ489">
        <v>1</v>
      </c>
      <c r="CA489">
        <v>0</v>
      </c>
      <c r="CB489">
        <v>0</v>
      </c>
      <c r="CC489">
        <v>0</v>
      </c>
      <c r="CD489">
        <v>0</v>
      </c>
      <c r="CE489" t="e">
        <f ca="1">- Facebook groups/pages</f>
        <v>#NAME?</v>
      </c>
      <c r="CF489">
        <v>0</v>
      </c>
      <c r="CG489">
        <v>0</v>
      </c>
      <c r="CH489">
        <v>0</v>
      </c>
      <c r="CI489">
        <v>0</v>
      </c>
      <c r="CJ489">
        <v>0</v>
      </c>
      <c r="CK489">
        <v>1</v>
      </c>
      <c r="CL489">
        <v>0</v>
      </c>
      <c r="CN489" t="s">
        <v>108</v>
      </c>
      <c r="CO489" t="s">
        <v>109</v>
      </c>
      <c r="CP489" t="s">
        <v>110</v>
      </c>
      <c r="CQ489">
        <v>3322638</v>
      </c>
      <c r="CR489" t="s">
        <v>1396</v>
      </c>
      <c r="CS489" t="s">
        <v>1397</v>
      </c>
      <c r="CT489">
        <v>488</v>
      </c>
    </row>
    <row r="490" spans="1:98">
      <c r="A490">
        <v>489</v>
      </c>
      <c r="B490" t="s">
        <v>135</v>
      </c>
      <c r="C490">
        <v>19</v>
      </c>
      <c r="D490" t="s">
        <v>148</v>
      </c>
      <c r="E490" t="s">
        <v>99</v>
      </c>
      <c r="F490" t="s">
        <v>136</v>
      </c>
      <c r="G490" t="s">
        <v>175</v>
      </c>
      <c r="J490" t="s">
        <v>162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1</v>
      </c>
      <c r="R490">
        <v>0</v>
      </c>
      <c r="X490" t="s">
        <v>242</v>
      </c>
      <c r="Y490">
        <v>0</v>
      </c>
      <c r="Z490">
        <v>0</v>
      </c>
      <c r="AA490">
        <v>0</v>
      </c>
      <c r="AB490">
        <v>0</v>
      </c>
      <c r="AC490">
        <v>1</v>
      </c>
      <c r="AD490">
        <v>0</v>
      </c>
      <c r="AE490">
        <v>0</v>
      </c>
      <c r="AG490" t="s">
        <v>116</v>
      </c>
      <c r="AH490" t="s">
        <v>105</v>
      </c>
      <c r="AI490">
        <v>0</v>
      </c>
      <c r="AJ490">
        <v>1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BA490" t="s">
        <v>106</v>
      </c>
      <c r="BB490" t="e">
        <f ca="1">- _xludf.not Useful</f>
        <v>#NAME?</v>
      </c>
      <c r="BD490" t="e">
        <f ca="1">- I am _xludf.not interested in vocational education</f>
        <v>#NAME?</v>
      </c>
      <c r="BE490">
        <v>1</v>
      </c>
      <c r="BF490">
        <v>0</v>
      </c>
      <c r="BG490">
        <v>0</v>
      </c>
      <c r="BH490">
        <v>0</v>
      </c>
      <c r="BI490">
        <v>0</v>
      </c>
      <c r="BJ490">
        <v>0</v>
      </c>
      <c r="BK490">
        <v>0</v>
      </c>
      <c r="BL490">
        <v>0</v>
      </c>
      <c r="BN490" t="s">
        <v>106</v>
      </c>
      <c r="BQ490" t="e">
        <f ca="1">- Do _xludf.not _xludf.count towards a recognized qualification</f>
        <v>#NAME?</v>
      </c>
      <c r="BR490">
        <v>0</v>
      </c>
      <c r="BS490">
        <v>1</v>
      </c>
      <c r="BT490">
        <v>0</v>
      </c>
      <c r="BU490">
        <v>0</v>
      </c>
      <c r="BV490">
        <v>0</v>
      </c>
      <c r="BW490">
        <v>0</v>
      </c>
      <c r="BX490" t="s">
        <v>107</v>
      </c>
      <c r="BY490" t="s">
        <v>205</v>
      </c>
      <c r="BZ490">
        <v>0</v>
      </c>
      <c r="CA490">
        <v>0</v>
      </c>
      <c r="CB490">
        <v>0</v>
      </c>
      <c r="CC490">
        <v>1</v>
      </c>
      <c r="CD490">
        <v>1</v>
      </c>
      <c r="CE490" t="e">
        <f ca="1">- Facebook groups/pages</f>
        <v>#NAME?</v>
      </c>
      <c r="CF490">
        <v>0</v>
      </c>
      <c r="CG490">
        <v>0</v>
      </c>
      <c r="CH490">
        <v>0</v>
      </c>
      <c r="CI490">
        <v>0</v>
      </c>
      <c r="CJ490">
        <v>0</v>
      </c>
      <c r="CK490">
        <v>1</v>
      </c>
      <c r="CL490">
        <v>0</v>
      </c>
      <c r="CN490" t="s">
        <v>108</v>
      </c>
      <c r="CO490" t="s">
        <v>109</v>
      </c>
      <c r="CP490" t="s">
        <v>110</v>
      </c>
      <c r="CQ490">
        <v>3322675</v>
      </c>
      <c r="CR490" t="s">
        <v>1398</v>
      </c>
      <c r="CS490" t="s">
        <v>1399</v>
      </c>
      <c r="CT490">
        <v>489</v>
      </c>
    </row>
    <row r="491" spans="1:98">
      <c r="A491">
        <v>490</v>
      </c>
      <c r="B491" t="s">
        <v>135</v>
      </c>
      <c r="C491">
        <v>18</v>
      </c>
      <c r="D491" t="s">
        <v>148</v>
      </c>
      <c r="E491" t="s">
        <v>99</v>
      </c>
      <c r="F491" t="s">
        <v>136</v>
      </c>
      <c r="G491" t="s">
        <v>113</v>
      </c>
      <c r="J491" t="s">
        <v>180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1</v>
      </c>
      <c r="X491" t="s">
        <v>115</v>
      </c>
      <c r="Y491">
        <v>0</v>
      </c>
      <c r="Z491">
        <v>0</v>
      </c>
      <c r="AA491">
        <v>0</v>
      </c>
      <c r="AB491">
        <v>1</v>
      </c>
      <c r="AC491">
        <v>0</v>
      </c>
      <c r="AD491">
        <v>0</v>
      </c>
      <c r="AE491">
        <v>0</v>
      </c>
      <c r="AG491" t="s">
        <v>124</v>
      </c>
      <c r="AH491" t="s">
        <v>125</v>
      </c>
      <c r="AI491">
        <v>1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R491" t="s">
        <v>127</v>
      </c>
      <c r="AS491" t="e">
        <f ca="1">- have to go in person but can _xludf.not go _xludf.for security reasons</f>
        <v>#NAME?</v>
      </c>
      <c r="AT491">
        <v>0</v>
      </c>
      <c r="AU491">
        <v>1</v>
      </c>
      <c r="AV491">
        <v>0</v>
      </c>
      <c r="AW491">
        <v>0</v>
      </c>
      <c r="AX491">
        <v>0</v>
      </c>
      <c r="AY491">
        <v>0</v>
      </c>
      <c r="BA491" t="s">
        <v>106</v>
      </c>
      <c r="BB491" t="e">
        <f ca="1">- Useful but _xludf.not as good as a regular degree</f>
        <v>#NAME?</v>
      </c>
      <c r="BD491" t="e">
        <f ca="1">- Nursing / medical care</f>
        <v>#NAME?</v>
      </c>
      <c r="BE491">
        <v>0</v>
      </c>
      <c r="BF491">
        <v>0</v>
      </c>
      <c r="BG491">
        <v>0</v>
      </c>
      <c r="BH491">
        <v>0</v>
      </c>
      <c r="BI491">
        <v>1</v>
      </c>
      <c r="BJ491">
        <v>0</v>
      </c>
      <c r="BK491">
        <v>0</v>
      </c>
      <c r="BL491">
        <v>0</v>
      </c>
      <c r="BN491" t="s">
        <v>106</v>
      </c>
      <c r="BQ491" t="e">
        <f ca="1">- Do _xludf.not _xludf.count towards a recognized qualification</f>
        <v>#NAME?</v>
      </c>
      <c r="BR491">
        <v>0</v>
      </c>
      <c r="BS491">
        <v>1</v>
      </c>
      <c r="BT491">
        <v>0</v>
      </c>
      <c r="BU491">
        <v>0</v>
      </c>
      <c r="BV491">
        <v>0</v>
      </c>
      <c r="BW491">
        <v>0</v>
      </c>
      <c r="BX491" t="s">
        <v>107</v>
      </c>
      <c r="BY491" t="e">
        <f ca="1">- Useful but _xludf.not as good as going to university</f>
        <v>#NAME?</v>
      </c>
      <c r="BZ491">
        <v>1</v>
      </c>
      <c r="CA491">
        <v>0</v>
      </c>
      <c r="CB491">
        <v>0</v>
      </c>
      <c r="CC491">
        <v>0</v>
      </c>
      <c r="CD491">
        <v>0</v>
      </c>
      <c r="CE491" t="e">
        <f ca="1">- Facebook groups/pages</f>
        <v>#NAME?</v>
      </c>
      <c r="CF491">
        <v>0</v>
      </c>
      <c r="CG491">
        <v>0</v>
      </c>
      <c r="CH491">
        <v>0</v>
      </c>
      <c r="CI491">
        <v>0</v>
      </c>
      <c r="CJ491">
        <v>0</v>
      </c>
      <c r="CK491">
        <v>1</v>
      </c>
      <c r="CL491">
        <v>0</v>
      </c>
      <c r="CN491" t="s">
        <v>108</v>
      </c>
      <c r="CO491" t="s">
        <v>109</v>
      </c>
      <c r="CP491" t="s">
        <v>110</v>
      </c>
      <c r="CQ491">
        <v>3322716</v>
      </c>
      <c r="CR491" t="s">
        <v>1400</v>
      </c>
      <c r="CS491" t="s">
        <v>1401</v>
      </c>
      <c r="CT491">
        <v>490</v>
      </c>
    </row>
    <row r="492" spans="1:98">
      <c r="A492">
        <v>491</v>
      </c>
      <c r="B492" t="s">
        <v>135</v>
      </c>
      <c r="C492">
        <v>18</v>
      </c>
      <c r="D492" t="s">
        <v>98</v>
      </c>
      <c r="E492" t="s">
        <v>99</v>
      </c>
      <c r="F492" t="s">
        <v>136</v>
      </c>
      <c r="G492" t="s">
        <v>113</v>
      </c>
      <c r="J492" t="s">
        <v>162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1</v>
      </c>
      <c r="R492">
        <v>0</v>
      </c>
      <c r="X492" t="s">
        <v>115</v>
      </c>
      <c r="Y492">
        <v>0</v>
      </c>
      <c r="Z492">
        <v>0</v>
      </c>
      <c r="AA492">
        <v>0</v>
      </c>
      <c r="AB492">
        <v>1</v>
      </c>
      <c r="AC492">
        <v>0</v>
      </c>
      <c r="AD492">
        <v>0</v>
      </c>
      <c r="AE492">
        <v>0</v>
      </c>
      <c r="AG492" t="s">
        <v>124</v>
      </c>
      <c r="AH492" t="s">
        <v>125</v>
      </c>
      <c r="AI492">
        <v>1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R492" t="s">
        <v>106</v>
      </c>
      <c r="AS492" t="e">
        <f ca="1">- Donâ€™t have family in Syria to _xludf.help me</f>
        <v>#NAME?</v>
      </c>
      <c r="AT492">
        <v>0</v>
      </c>
      <c r="AU492">
        <v>0</v>
      </c>
      <c r="AV492">
        <v>0</v>
      </c>
      <c r="AW492">
        <v>1</v>
      </c>
      <c r="AX492">
        <v>0</v>
      </c>
      <c r="AY492">
        <v>0</v>
      </c>
      <c r="BA492" t="s">
        <v>106</v>
      </c>
      <c r="BB492" t="e">
        <f ca="1">- Useful but _xludf.not as good as a regular degree</f>
        <v>#NAME?</v>
      </c>
      <c r="BD492" t="e">
        <f ca="1">- Mechanics _xludf.and machinery</f>
        <v>#NAME?</v>
      </c>
      <c r="BE492">
        <v>0</v>
      </c>
      <c r="BF492">
        <v>0</v>
      </c>
      <c r="BG492">
        <v>0</v>
      </c>
      <c r="BH492">
        <v>0</v>
      </c>
      <c r="BI492">
        <v>0</v>
      </c>
      <c r="BJ492">
        <v>0</v>
      </c>
      <c r="BK492">
        <v>1</v>
      </c>
      <c r="BL492">
        <v>0</v>
      </c>
      <c r="BN492" t="s">
        <v>106</v>
      </c>
      <c r="BQ492" t="e">
        <f ca="1">- No internet connection / computer</f>
        <v>#NAME?</v>
      </c>
      <c r="BR492">
        <v>0</v>
      </c>
      <c r="BS492">
        <v>0</v>
      </c>
      <c r="BT492">
        <v>1</v>
      </c>
      <c r="BU492">
        <v>0</v>
      </c>
      <c r="BV492">
        <v>0</v>
      </c>
      <c r="BW492">
        <v>0</v>
      </c>
      <c r="BX492" t="s">
        <v>107</v>
      </c>
      <c r="BY492" t="e">
        <f ca="1">- Difficult to access</f>
        <v>#NAME?</v>
      </c>
      <c r="BZ492">
        <v>0</v>
      </c>
      <c r="CA492">
        <v>0</v>
      </c>
      <c r="CB492">
        <v>0</v>
      </c>
      <c r="CC492">
        <v>1</v>
      </c>
      <c r="CD492">
        <v>0</v>
      </c>
      <c r="CE492" t="e">
        <f ca="1">- Teachers</f>
        <v>#NAME?</v>
      </c>
      <c r="CF492">
        <v>0</v>
      </c>
      <c r="CG492">
        <v>0</v>
      </c>
      <c r="CH492">
        <v>1</v>
      </c>
      <c r="CI492">
        <v>0</v>
      </c>
      <c r="CJ492">
        <v>0</v>
      </c>
      <c r="CK492">
        <v>0</v>
      </c>
      <c r="CL492">
        <v>0</v>
      </c>
      <c r="CN492" t="s">
        <v>108</v>
      </c>
      <c r="CO492" t="s">
        <v>109</v>
      </c>
      <c r="CP492" t="s">
        <v>110</v>
      </c>
      <c r="CQ492">
        <v>3322749</v>
      </c>
      <c r="CR492" t="s">
        <v>1402</v>
      </c>
      <c r="CS492" t="s">
        <v>1403</v>
      </c>
      <c r="CT492">
        <v>491</v>
      </c>
    </row>
    <row r="493" spans="1:98">
      <c r="A493">
        <v>492</v>
      </c>
      <c r="B493" t="s">
        <v>135</v>
      </c>
      <c r="C493">
        <v>18</v>
      </c>
      <c r="D493" t="s">
        <v>98</v>
      </c>
      <c r="E493" t="s">
        <v>99</v>
      </c>
      <c r="F493" t="s">
        <v>136</v>
      </c>
      <c r="G493" t="s">
        <v>113</v>
      </c>
      <c r="J493" t="s">
        <v>180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1</v>
      </c>
      <c r="X493" t="s">
        <v>368</v>
      </c>
      <c r="Y493">
        <v>0</v>
      </c>
      <c r="Z493">
        <v>1</v>
      </c>
      <c r="AA493">
        <v>0</v>
      </c>
      <c r="AB493">
        <v>0</v>
      </c>
      <c r="AC493">
        <v>0</v>
      </c>
      <c r="AD493">
        <v>0</v>
      </c>
      <c r="AE493">
        <v>0</v>
      </c>
      <c r="AG493" t="s">
        <v>124</v>
      </c>
      <c r="AH493" t="s">
        <v>121</v>
      </c>
      <c r="AI493">
        <v>0</v>
      </c>
      <c r="AJ493">
        <v>0</v>
      </c>
      <c r="AK493">
        <v>1</v>
      </c>
      <c r="AL493">
        <v>0</v>
      </c>
      <c r="AM493">
        <v>0</v>
      </c>
      <c r="AN493">
        <v>0</v>
      </c>
      <c r="AO493">
        <v>0</v>
      </c>
      <c r="AP493">
        <v>0</v>
      </c>
      <c r="AQ493" t="s">
        <v>287</v>
      </c>
      <c r="BA493" t="s">
        <v>106</v>
      </c>
      <c r="BB493" t="e">
        <f ca="1">- Useful but _xludf.not as good as a regular degree</f>
        <v>#NAME?</v>
      </c>
      <c r="BD493" t="e">
        <f ca="1">- I am _xludf.not interested in vocational education</f>
        <v>#NAME?</v>
      </c>
      <c r="BE493">
        <v>1</v>
      </c>
      <c r="BF493">
        <v>0</v>
      </c>
      <c r="BG493">
        <v>0</v>
      </c>
      <c r="BH493">
        <v>0</v>
      </c>
      <c r="BI493">
        <v>0</v>
      </c>
      <c r="BJ493">
        <v>0</v>
      </c>
      <c r="BK493">
        <v>0</v>
      </c>
      <c r="BL493">
        <v>0</v>
      </c>
      <c r="BN493" t="s">
        <v>106</v>
      </c>
      <c r="BQ493" t="e">
        <f ca="1">- Do _xludf.not _xludf.count towards a recognized qualification</f>
        <v>#NAME?</v>
      </c>
      <c r="BR493">
        <v>0</v>
      </c>
      <c r="BS493">
        <v>1</v>
      </c>
      <c r="BT493">
        <v>0</v>
      </c>
      <c r="BU493">
        <v>0</v>
      </c>
      <c r="BV493">
        <v>0</v>
      </c>
      <c r="BW493">
        <v>0</v>
      </c>
      <c r="BX493" t="s">
        <v>107</v>
      </c>
      <c r="BY493" t="e">
        <f ca="1">- _xludf.not worth the _xludf.time _xludf.or money spent on it - Too Difficult to study alone</f>
        <v>#NAME?</v>
      </c>
      <c r="BZ493">
        <v>0</v>
      </c>
      <c r="CA493">
        <v>1</v>
      </c>
      <c r="CB493">
        <v>0</v>
      </c>
      <c r="CC493">
        <v>0</v>
      </c>
      <c r="CD493">
        <v>1</v>
      </c>
      <c r="CE493" t="e">
        <f ca="1">- Twitter - Friends</f>
        <v>#NAME?</v>
      </c>
      <c r="CF493">
        <v>1</v>
      </c>
      <c r="CG493">
        <v>0</v>
      </c>
      <c r="CH493">
        <v>0</v>
      </c>
      <c r="CI493">
        <v>0</v>
      </c>
      <c r="CJ493">
        <v>1</v>
      </c>
      <c r="CK493">
        <v>0</v>
      </c>
      <c r="CL493">
        <v>0</v>
      </c>
      <c r="CN493" t="s">
        <v>108</v>
      </c>
      <c r="CO493" t="s">
        <v>109</v>
      </c>
      <c r="CP493" t="s">
        <v>110</v>
      </c>
      <c r="CQ493">
        <v>3322786</v>
      </c>
      <c r="CR493" t="s">
        <v>1404</v>
      </c>
      <c r="CS493" t="s">
        <v>1405</v>
      </c>
      <c r="CT493">
        <v>492</v>
      </c>
    </row>
    <row r="494" spans="1:98">
      <c r="A494">
        <v>493</v>
      </c>
      <c r="B494" t="s">
        <v>135</v>
      </c>
      <c r="C494">
        <v>26</v>
      </c>
      <c r="D494" t="s">
        <v>98</v>
      </c>
      <c r="E494" t="s">
        <v>99</v>
      </c>
      <c r="F494" t="s">
        <v>100</v>
      </c>
      <c r="G494" t="s">
        <v>113</v>
      </c>
      <c r="J494" t="s">
        <v>114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1</v>
      </c>
      <c r="Q494">
        <v>0</v>
      </c>
      <c r="R494">
        <v>0</v>
      </c>
      <c r="X494" t="s">
        <v>183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1</v>
      </c>
      <c r="AF494" t="s">
        <v>1406</v>
      </c>
      <c r="AG494" t="s">
        <v>124</v>
      </c>
      <c r="AH494" t="s">
        <v>105</v>
      </c>
      <c r="AI494">
        <v>0</v>
      </c>
      <c r="AJ494">
        <v>1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BA494" t="s">
        <v>106</v>
      </c>
      <c r="BB494" t="e">
        <f ca="1">- _xludf.not Useful</f>
        <v>#NAME?</v>
      </c>
      <c r="BD494" t="e">
        <f ca="1">- I am _xludf.not interested in vocational education</f>
        <v>#NAME?</v>
      </c>
      <c r="BE494">
        <v>1</v>
      </c>
      <c r="BF494">
        <v>0</v>
      </c>
      <c r="BG494">
        <v>0</v>
      </c>
      <c r="BH494">
        <v>0</v>
      </c>
      <c r="BI494">
        <v>0</v>
      </c>
      <c r="BJ494">
        <v>0</v>
      </c>
      <c r="BK494">
        <v>0</v>
      </c>
      <c r="BL494">
        <v>0</v>
      </c>
      <c r="BN494" t="s">
        <v>106</v>
      </c>
      <c r="BQ494" t="e">
        <f ca="1">- Do _xludf.not _xludf.count towards a recognized qualification</f>
        <v>#NAME?</v>
      </c>
      <c r="BR494">
        <v>0</v>
      </c>
      <c r="BS494">
        <v>1</v>
      </c>
      <c r="BT494">
        <v>0</v>
      </c>
      <c r="BU494">
        <v>0</v>
      </c>
      <c r="BV494">
        <v>0</v>
      </c>
      <c r="BW494">
        <v>0</v>
      </c>
      <c r="BX494" t="s">
        <v>107</v>
      </c>
      <c r="BY494" t="e">
        <f ca="1">- _xludf.not worth the _xludf.time _xludf.or money spent on it</f>
        <v>#NAME?</v>
      </c>
      <c r="BZ494">
        <v>0</v>
      </c>
      <c r="CA494">
        <v>1</v>
      </c>
      <c r="CB494">
        <v>0</v>
      </c>
      <c r="CC494">
        <v>0</v>
      </c>
      <c r="CD494">
        <v>0</v>
      </c>
      <c r="CE494" t="e">
        <f ca="1">- Facebook groups/pages  - Friends</f>
        <v>#NAME?</v>
      </c>
      <c r="CF494">
        <v>1</v>
      </c>
      <c r="CG494">
        <v>0</v>
      </c>
      <c r="CH494">
        <v>0</v>
      </c>
      <c r="CI494">
        <v>0</v>
      </c>
      <c r="CJ494">
        <v>0</v>
      </c>
      <c r="CK494">
        <v>1</v>
      </c>
      <c r="CL494">
        <v>0</v>
      </c>
      <c r="CN494" t="s">
        <v>108</v>
      </c>
      <c r="CO494" t="s">
        <v>109</v>
      </c>
      <c r="CP494" t="s">
        <v>110</v>
      </c>
      <c r="CQ494">
        <v>3322856</v>
      </c>
      <c r="CR494" t="s">
        <v>1407</v>
      </c>
      <c r="CS494" t="s">
        <v>1408</v>
      </c>
      <c r="CT494">
        <v>493</v>
      </c>
    </row>
    <row r="495" spans="1:98">
      <c r="A495">
        <v>494</v>
      </c>
      <c r="B495" t="s">
        <v>135</v>
      </c>
      <c r="C495">
        <v>26</v>
      </c>
      <c r="D495" t="s">
        <v>98</v>
      </c>
      <c r="E495" t="s">
        <v>227</v>
      </c>
      <c r="F495" t="s">
        <v>100</v>
      </c>
      <c r="G495" t="s">
        <v>101</v>
      </c>
      <c r="H495" t="s">
        <v>102</v>
      </c>
      <c r="U495" t="s">
        <v>114</v>
      </c>
      <c r="AG495" t="s">
        <v>104</v>
      </c>
      <c r="AH495" t="s">
        <v>105</v>
      </c>
      <c r="AI495">
        <v>0</v>
      </c>
      <c r="AJ495">
        <v>1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BA495" t="s">
        <v>106</v>
      </c>
      <c r="BB495" t="e">
        <f ca="1">- Very Useful _xludf.and provides a job opportunity _xludf.right away.</f>
        <v>#NAME?</v>
      </c>
      <c r="BD495" t="e">
        <f ca="1">- Project Management / Accountancy - Nursing / medical care</f>
        <v>#NAME?</v>
      </c>
      <c r="BE495">
        <v>0</v>
      </c>
      <c r="BF495">
        <v>0</v>
      </c>
      <c r="BG495">
        <v>1</v>
      </c>
      <c r="BH495">
        <v>0</v>
      </c>
      <c r="BI495">
        <v>1</v>
      </c>
      <c r="BJ495">
        <v>0</v>
      </c>
      <c r="BK495">
        <v>0</v>
      </c>
      <c r="BL495">
        <v>0</v>
      </c>
      <c r="BN495" t="s">
        <v>106</v>
      </c>
      <c r="BQ495" t="e">
        <f ca="1">- Donâ€™t know how to _xludf.find/enroll in a suitable program</f>
        <v>#NAME?</v>
      </c>
      <c r="BR495">
        <v>0</v>
      </c>
      <c r="BS495">
        <v>0</v>
      </c>
      <c r="BT495">
        <v>0</v>
      </c>
      <c r="BU495">
        <v>1</v>
      </c>
      <c r="BV495">
        <v>0</v>
      </c>
      <c r="BW495">
        <v>0</v>
      </c>
      <c r="BX495" t="s">
        <v>107</v>
      </c>
      <c r="BY495" t="s">
        <v>139</v>
      </c>
      <c r="BZ495">
        <v>1</v>
      </c>
      <c r="CA495">
        <v>0</v>
      </c>
      <c r="CB495">
        <v>0</v>
      </c>
      <c r="CC495">
        <v>0</v>
      </c>
      <c r="CD495">
        <v>1</v>
      </c>
      <c r="CE495" t="e">
        <f ca="1">- Friends - Teachers</f>
        <v>#NAME?</v>
      </c>
      <c r="CF495">
        <v>1</v>
      </c>
      <c r="CG495">
        <v>0</v>
      </c>
      <c r="CH495">
        <v>1</v>
      </c>
      <c r="CI495">
        <v>0</v>
      </c>
      <c r="CJ495">
        <v>0</v>
      </c>
      <c r="CK495">
        <v>0</v>
      </c>
      <c r="CL495">
        <v>0</v>
      </c>
      <c r="CN495" t="s">
        <v>108</v>
      </c>
      <c r="CO495" t="s">
        <v>109</v>
      </c>
      <c r="CP495" t="s">
        <v>110</v>
      </c>
      <c r="CQ495">
        <v>3322880</v>
      </c>
      <c r="CR495" t="s">
        <v>1409</v>
      </c>
      <c r="CS495" t="s">
        <v>1410</v>
      </c>
      <c r="CT495">
        <v>494</v>
      </c>
    </row>
    <row r="496" spans="1:98">
      <c r="A496">
        <v>495</v>
      </c>
      <c r="B496" t="s">
        <v>135</v>
      </c>
      <c r="C496">
        <v>19</v>
      </c>
      <c r="D496" t="s">
        <v>148</v>
      </c>
      <c r="E496" t="s">
        <v>99</v>
      </c>
      <c r="F496" t="s">
        <v>136</v>
      </c>
      <c r="G496" t="s">
        <v>113</v>
      </c>
      <c r="J496" t="s">
        <v>114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1</v>
      </c>
      <c r="Q496">
        <v>0</v>
      </c>
      <c r="R496">
        <v>0</v>
      </c>
      <c r="X496" t="s">
        <v>368</v>
      </c>
      <c r="Y496">
        <v>0</v>
      </c>
      <c r="Z496">
        <v>1</v>
      </c>
      <c r="AA496">
        <v>0</v>
      </c>
      <c r="AB496">
        <v>0</v>
      </c>
      <c r="AC496">
        <v>0</v>
      </c>
      <c r="AD496">
        <v>0</v>
      </c>
      <c r="AE496">
        <v>0</v>
      </c>
      <c r="AG496" t="s">
        <v>124</v>
      </c>
      <c r="AH496" t="s">
        <v>125</v>
      </c>
      <c r="AI496">
        <v>1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R496" t="s">
        <v>127</v>
      </c>
      <c r="AS496" t="e">
        <f ca="1">- Cannot contact public servants _xludf.or Teachers - Retrieving papers is expensive _xludf.now _xludf.and I Do _xludf.not have the money</f>
        <v>#NAME?</v>
      </c>
      <c r="AT496">
        <v>0</v>
      </c>
      <c r="AU496">
        <v>0</v>
      </c>
      <c r="AV496">
        <v>1</v>
      </c>
      <c r="AW496">
        <v>0</v>
      </c>
      <c r="AX496">
        <v>1</v>
      </c>
      <c r="AY496">
        <v>0</v>
      </c>
      <c r="BA496" t="s">
        <v>106</v>
      </c>
      <c r="BB496" t="e">
        <f ca="1">- Very Useful _xludf.and provides a job opportunity _xludf.right away.</f>
        <v>#NAME?</v>
      </c>
      <c r="BD496" t="e">
        <f ca="1">- Project Management / Accountancy - Nursing / medical care</f>
        <v>#NAME?</v>
      </c>
      <c r="BE496">
        <v>0</v>
      </c>
      <c r="BF496">
        <v>0</v>
      </c>
      <c r="BG496">
        <v>1</v>
      </c>
      <c r="BH496">
        <v>0</v>
      </c>
      <c r="BI496">
        <v>1</v>
      </c>
      <c r="BJ496">
        <v>0</v>
      </c>
      <c r="BK496">
        <v>0</v>
      </c>
      <c r="BL496">
        <v>0</v>
      </c>
      <c r="BN496" t="s">
        <v>106</v>
      </c>
      <c r="BQ496" t="e">
        <f ca="1">- Do _xludf.not _xludf.count towards a recognized qualification - _xludf.not available in subjects I want to study</f>
        <v>#NAME?</v>
      </c>
      <c r="BR496">
        <v>1</v>
      </c>
      <c r="BS496">
        <v>1</v>
      </c>
      <c r="BT496">
        <v>0</v>
      </c>
      <c r="BU496">
        <v>0</v>
      </c>
      <c r="BV496">
        <v>0</v>
      </c>
      <c r="BW496">
        <v>0</v>
      </c>
      <c r="BX496" t="s">
        <v>243</v>
      </c>
      <c r="BY496" t="e">
        <f ca="1">- Very Useful, as good as a regular degree</f>
        <v>#NAME?</v>
      </c>
      <c r="BZ496">
        <v>0</v>
      </c>
      <c r="CA496">
        <v>0</v>
      </c>
      <c r="CB496">
        <v>1</v>
      </c>
      <c r="CC496">
        <v>0</v>
      </c>
      <c r="CD496">
        <v>0</v>
      </c>
      <c r="CE496" t="e">
        <f ca="1">- Friends - Teachers</f>
        <v>#NAME?</v>
      </c>
      <c r="CF496">
        <v>1</v>
      </c>
      <c r="CG496">
        <v>0</v>
      </c>
      <c r="CH496">
        <v>1</v>
      </c>
      <c r="CI496">
        <v>0</v>
      </c>
      <c r="CJ496">
        <v>0</v>
      </c>
      <c r="CK496">
        <v>0</v>
      </c>
      <c r="CL496">
        <v>0</v>
      </c>
      <c r="CN496" t="s">
        <v>108</v>
      </c>
      <c r="CO496" t="s">
        <v>109</v>
      </c>
      <c r="CP496" t="s">
        <v>110</v>
      </c>
      <c r="CQ496">
        <v>3322923</v>
      </c>
      <c r="CR496" t="s">
        <v>1411</v>
      </c>
      <c r="CS496" t="s">
        <v>1412</v>
      </c>
      <c r="CT496">
        <v>495</v>
      </c>
    </row>
    <row r="497" spans="1:98">
      <c r="A497">
        <v>496</v>
      </c>
      <c r="B497" t="s">
        <v>135</v>
      </c>
      <c r="C497">
        <v>19</v>
      </c>
      <c r="D497" t="s">
        <v>148</v>
      </c>
      <c r="E497" t="s">
        <v>99</v>
      </c>
      <c r="F497" t="s">
        <v>136</v>
      </c>
      <c r="G497" t="s">
        <v>175</v>
      </c>
      <c r="J497" t="s">
        <v>371</v>
      </c>
      <c r="K497">
        <v>0</v>
      </c>
      <c r="L497">
        <v>0</v>
      </c>
      <c r="M497">
        <v>1</v>
      </c>
      <c r="N497">
        <v>0</v>
      </c>
      <c r="O497">
        <v>0</v>
      </c>
      <c r="P497">
        <v>0</v>
      </c>
      <c r="Q497">
        <v>0</v>
      </c>
      <c r="R497">
        <v>1</v>
      </c>
      <c r="X497" t="s">
        <v>115</v>
      </c>
      <c r="Y497">
        <v>0</v>
      </c>
      <c r="Z497">
        <v>0</v>
      </c>
      <c r="AA497">
        <v>0</v>
      </c>
      <c r="AB497">
        <v>1</v>
      </c>
      <c r="AC497">
        <v>0</v>
      </c>
      <c r="AD497">
        <v>0</v>
      </c>
      <c r="AE497">
        <v>0</v>
      </c>
      <c r="AG497" t="s">
        <v>124</v>
      </c>
      <c r="AH497" t="s">
        <v>105</v>
      </c>
      <c r="AI497">
        <v>0</v>
      </c>
      <c r="AJ497">
        <v>1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BA497" t="s">
        <v>106</v>
      </c>
      <c r="BB497" t="e">
        <f ca="1">- Useful but _xludf.not as good as a regular degree</f>
        <v>#NAME?</v>
      </c>
      <c r="BD497" t="s">
        <v>121</v>
      </c>
      <c r="BE497">
        <v>0</v>
      </c>
      <c r="BF497">
        <v>1</v>
      </c>
      <c r="BG497">
        <v>0</v>
      </c>
      <c r="BH497">
        <v>0</v>
      </c>
      <c r="BI497">
        <v>0</v>
      </c>
      <c r="BJ497">
        <v>0</v>
      </c>
      <c r="BK497">
        <v>0</v>
      </c>
      <c r="BL497">
        <v>0</v>
      </c>
      <c r="BM497" t="s">
        <v>1054</v>
      </c>
      <c r="BN497" t="s">
        <v>106</v>
      </c>
      <c r="BQ497" t="e">
        <f ca="1">- Do _xludf.not _xludf.count towards a recognized qualification - _xludf.not available in subjects I want to study</f>
        <v>#NAME?</v>
      </c>
      <c r="BR497">
        <v>1</v>
      </c>
      <c r="BS497">
        <v>1</v>
      </c>
      <c r="BT497">
        <v>0</v>
      </c>
      <c r="BU497">
        <v>0</v>
      </c>
      <c r="BV497">
        <v>0</v>
      </c>
      <c r="BW497">
        <v>0</v>
      </c>
      <c r="BX497" t="s">
        <v>107</v>
      </c>
      <c r="BY497" t="e">
        <f ca="1">- Useful but _xludf.not as good as going to university  - Difficult to access</f>
        <v>#NAME?</v>
      </c>
      <c r="BZ497">
        <v>1</v>
      </c>
      <c r="CA497">
        <v>0</v>
      </c>
      <c r="CB497">
        <v>0</v>
      </c>
      <c r="CC497">
        <v>1</v>
      </c>
      <c r="CD497">
        <v>0</v>
      </c>
      <c r="CE497" t="e">
        <f ca="1">- Facebook groups/pages  - Friends</f>
        <v>#NAME?</v>
      </c>
      <c r="CF497">
        <v>1</v>
      </c>
      <c r="CG497">
        <v>0</v>
      </c>
      <c r="CH497">
        <v>0</v>
      </c>
      <c r="CI497">
        <v>0</v>
      </c>
      <c r="CJ497">
        <v>0</v>
      </c>
      <c r="CK497">
        <v>1</v>
      </c>
      <c r="CL497">
        <v>0</v>
      </c>
      <c r="CN497" t="s">
        <v>108</v>
      </c>
      <c r="CO497" t="s">
        <v>109</v>
      </c>
      <c r="CP497" t="s">
        <v>110</v>
      </c>
      <c r="CQ497">
        <v>3322959</v>
      </c>
      <c r="CR497" t="s">
        <v>1413</v>
      </c>
      <c r="CS497" t="s">
        <v>1414</v>
      </c>
      <c r="CT497">
        <v>496</v>
      </c>
    </row>
    <row r="498" spans="1:98">
      <c r="A498">
        <v>497</v>
      </c>
      <c r="B498" t="s">
        <v>135</v>
      </c>
      <c r="C498">
        <v>17</v>
      </c>
      <c r="D498" t="s">
        <v>148</v>
      </c>
      <c r="E498" t="s">
        <v>99</v>
      </c>
      <c r="F498" t="s">
        <v>136</v>
      </c>
      <c r="G498" t="s">
        <v>175</v>
      </c>
      <c r="J498" t="s">
        <v>114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1</v>
      </c>
      <c r="Q498">
        <v>0</v>
      </c>
      <c r="R498">
        <v>0</v>
      </c>
      <c r="X498" t="s">
        <v>368</v>
      </c>
      <c r="Y498">
        <v>0</v>
      </c>
      <c r="Z498">
        <v>1</v>
      </c>
      <c r="AA498">
        <v>0</v>
      </c>
      <c r="AB498">
        <v>0</v>
      </c>
      <c r="AC498">
        <v>0</v>
      </c>
      <c r="AD498">
        <v>0</v>
      </c>
      <c r="AE498">
        <v>0</v>
      </c>
      <c r="AG498" t="s">
        <v>124</v>
      </c>
      <c r="AH498" t="s">
        <v>121</v>
      </c>
      <c r="AI498">
        <v>0</v>
      </c>
      <c r="AJ498">
        <v>0</v>
      </c>
      <c r="AK498">
        <v>1</v>
      </c>
      <c r="AL498">
        <v>0</v>
      </c>
      <c r="AM498">
        <v>0</v>
      </c>
      <c r="AN498">
        <v>0</v>
      </c>
      <c r="AO498">
        <v>0</v>
      </c>
      <c r="AP498">
        <v>0</v>
      </c>
      <c r="AQ498" t="s">
        <v>287</v>
      </c>
      <c r="BA498" t="s">
        <v>106</v>
      </c>
      <c r="BB498" t="e">
        <f ca="1">- Useful but _xludf.not as good as a regular degree</f>
        <v>#NAME?</v>
      </c>
      <c r="BD498" t="e">
        <f ca="1">- Project Management / Accountancy - Tourism / Restaurant _xludf.and hotel Management</f>
        <v>#NAME?</v>
      </c>
      <c r="BE498">
        <v>0</v>
      </c>
      <c r="BF498">
        <v>0</v>
      </c>
      <c r="BG498">
        <v>1</v>
      </c>
      <c r="BH498">
        <v>1</v>
      </c>
      <c r="BI498">
        <v>0</v>
      </c>
      <c r="BJ498">
        <v>0</v>
      </c>
      <c r="BK498">
        <v>0</v>
      </c>
      <c r="BL498">
        <v>0</v>
      </c>
      <c r="BN498" t="s">
        <v>106</v>
      </c>
      <c r="BQ498" t="e">
        <f ca="1">- Do _xludf.not _xludf.count towards a recognized qualification - _xludf.not available in _xludf.Arabic</f>
        <v>#NAME?</v>
      </c>
      <c r="BR498">
        <v>0</v>
      </c>
      <c r="BS498">
        <v>1</v>
      </c>
      <c r="BT498">
        <v>0</v>
      </c>
      <c r="BU498">
        <v>0</v>
      </c>
      <c r="BV498">
        <v>0</v>
      </c>
      <c r="BW498">
        <v>1</v>
      </c>
      <c r="BX498" t="s">
        <v>107</v>
      </c>
      <c r="BY498" t="e">
        <f ca="1">- Useful but _xludf.not as good as going to university</f>
        <v>#NAME?</v>
      </c>
      <c r="BZ498">
        <v>1</v>
      </c>
      <c r="CA498">
        <v>0</v>
      </c>
      <c r="CB498">
        <v>0</v>
      </c>
      <c r="CC498">
        <v>0</v>
      </c>
      <c r="CD498">
        <v>0</v>
      </c>
      <c r="CE498" t="e">
        <f ca="1">- Teachers</f>
        <v>#NAME?</v>
      </c>
      <c r="CF498">
        <v>0</v>
      </c>
      <c r="CG498">
        <v>0</v>
      </c>
      <c r="CH498">
        <v>1</v>
      </c>
      <c r="CI498">
        <v>0</v>
      </c>
      <c r="CJ498">
        <v>0</v>
      </c>
      <c r="CK498">
        <v>0</v>
      </c>
      <c r="CL498">
        <v>0</v>
      </c>
      <c r="CN498" t="s">
        <v>108</v>
      </c>
      <c r="CO498" t="s">
        <v>109</v>
      </c>
      <c r="CP498" t="s">
        <v>110</v>
      </c>
      <c r="CQ498">
        <v>3323006</v>
      </c>
      <c r="CR498" s="1" t="s">
        <v>1415</v>
      </c>
      <c r="CS498" t="s">
        <v>1416</v>
      </c>
      <c r="CT498">
        <v>497</v>
      </c>
    </row>
    <row r="499" spans="1:98">
      <c r="A499">
        <v>498</v>
      </c>
      <c r="B499" t="s">
        <v>135</v>
      </c>
      <c r="C499">
        <v>25</v>
      </c>
      <c r="D499" t="s">
        <v>148</v>
      </c>
      <c r="E499" t="s">
        <v>99</v>
      </c>
      <c r="F499" t="s">
        <v>120</v>
      </c>
      <c r="G499" t="s">
        <v>113</v>
      </c>
      <c r="J499" t="s">
        <v>114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1</v>
      </c>
      <c r="Q499">
        <v>0</v>
      </c>
      <c r="R499">
        <v>0</v>
      </c>
      <c r="X499" t="s">
        <v>422</v>
      </c>
      <c r="Y499">
        <v>0</v>
      </c>
      <c r="Z499">
        <v>1</v>
      </c>
      <c r="AA499">
        <v>0</v>
      </c>
      <c r="AB499">
        <v>0</v>
      </c>
      <c r="AC499">
        <v>0</v>
      </c>
      <c r="AD499">
        <v>1</v>
      </c>
      <c r="AE499">
        <v>0</v>
      </c>
      <c r="AG499" t="s">
        <v>124</v>
      </c>
      <c r="AH499" t="s">
        <v>125</v>
      </c>
      <c r="AI499">
        <v>1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R499" t="s">
        <v>127</v>
      </c>
      <c r="AS499" t="e">
        <f ca="1">- have to go in person but can _xludf.not go _xludf.for security reasons</f>
        <v>#NAME?</v>
      </c>
      <c r="AT499">
        <v>0</v>
      </c>
      <c r="AU499">
        <v>1</v>
      </c>
      <c r="AV499">
        <v>0</v>
      </c>
      <c r="AW499">
        <v>0</v>
      </c>
      <c r="AX499">
        <v>0</v>
      </c>
      <c r="AY499">
        <v>0</v>
      </c>
      <c r="BA499" t="s">
        <v>106</v>
      </c>
      <c r="BB499" t="e">
        <f ca="1">- _xludf.not Useful</f>
        <v>#NAME?</v>
      </c>
      <c r="BD499" t="e">
        <f ca="1">- I am _xludf.not interested in vocational education</f>
        <v>#NAME?</v>
      </c>
      <c r="BE499">
        <v>1</v>
      </c>
      <c r="BF499">
        <v>0</v>
      </c>
      <c r="BG499">
        <v>0</v>
      </c>
      <c r="BH499">
        <v>0</v>
      </c>
      <c r="BI499">
        <v>0</v>
      </c>
      <c r="BJ499">
        <v>0</v>
      </c>
      <c r="BK499">
        <v>0</v>
      </c>
      <c r="BL499">
        <v>0</v>
      </c>
      <c r="BN499" t="s">
        <v>106</v>
      </c>
      <c r="BQ499" t="e">
        <f ca="1">- No internet connection / computer</f>
        <v>#NAME?</v>
      </c>
      <c r="BR499">
        <v>0</v>
      </c>
      <c r="BS499">
        <v>0</v>
      </c>
      <c r="BT499">
        <v>1</v>
      </c>
      <c r="BU499">
        <v>0</v>
      </c>
      <c r="BV499">
        <v>0</v>
      </c>
      <c r="BW499">
        <v>0</v>
      </c>
      <c r="BX499" t="s">
        <v>107</v>
      </c>
      <c r="BY499" t="e">
        <f ca="1">- Useful but _xludf.not as good as going to university</f>
        <v>#NAME?</v>
      </c>
      <c r="BZ499">
        <v>1</v>
      </c>
      <c r="CA499">
        <v>0</v>
      </c>
      <c r="CB499">
        <v>0</v>
      </c>
      <c r="CC499">
        <v>0</v>
      </c>
      <c r="CD499">
        <v>0</v>
      </c>
      <c r="CE499" t="e">
        <f ca="1">- DUBARAH - Teachers</f>
        <v>#NAME?</v>
      </c>
      <c r="CF499">
        <v>0</v>
      </c>
      <c r="CG499">
        <v>1</v>
      </c>
      <c r="CH499">
        <v>1</v>
      </c>
      <c r="CI499">
        <v>0</v>
      </c>
      <c r="CJ499">
        <v>0</v>
      </c>
      <c r="CK499">
        <v>0</v>
      </c>
      <c r="CL499">
        <v>0</v>
      </c>
      <c r="CN499" t="s">
        <v>108</v>
      </c>
      <c r="CO499" t="s">
        <v>109</v>
      </c>
      <c r="CP499" t="s">
        <v>110</v>
      </c>
      <c r="CQ499">
        <v>3323116</v>
      </c>
      <c r="CR499" t="s">
        <v>1417</v>
      </c>
      <c r="CS499" t="s">
        <v>1418</v>
      </c>
      <c r="CT499">
        <v>498</v>
      </c>
    </row>
    <row r="500" spans="1:98">
      <c r="A500">
        <v>499</v>
      </c>
      <c r="B500" t="s">
        <v>135</v>
      </c>
      <c r="C500">
        <v>22</v>
      </c>
      <c r="D500" t="s">
        <v>98</v>
      </c>
      <c r="E500" t="s">
        <v>156</v>
      </c>
      <c r="F500" t="s">
        <v>136</v>
      </c>
      <c r="G500" t="s">
        <v>101</v>
      </c>
      <c r="H500" t="s">
        <v>102</v>
      </c>
      <c r="U500" t="s">
        <v>162</v>
      </c>
      <c r="AG500" t="s">
        <v>104</v>
      </c>
      <c r="AH500" t="s">
        <v>105</v>
      </c>
      <c r="AI500">
        <v>0</v>
      </c>
      <c r="AJ500">
        <v>1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BA500" t="s">
        <v>106</v>
      </c>
      <c r="BB500" t="e">
        <f ca="1">- Useful but _xludf.not as good as a regular degree</f>
        <v>#NAME?</v>
      </c>
      <c r="BD500" t="e">
        <f ca="1">- I am _xludf.not interested in vocational education</f>
        <v>#NAME?</v>
      </c>
      <c r="BE500">
        <v>1</v>
      </c>
      <c r="BF500">
        <v>0</v>
      </c>
      <c r="BG500">
        <v>0</v>
      </c>
      <c r="BH500">
        <v>0</v>
      </c>
      <c r="BI500">
        <v>0</v>
      </c>
      <c r="BJ500">
        <v>0</v>
      </c>
      <c r="BK500">
        <v>0</v>
      </c>
      <c r="BL500">
        <v>0</v>
      </c>
      <c r="BN500" t="s">
        <v>106</v>
      </c>
      <c r="BQ500" t="e">
        <f ca="1">- No internet connection / computer - Do _xludf.not _xludf.count towards a recognized qualification</f>
        <v>#NAME?</v>
      </c>
      <c r="BR500">
        <v>0</v>
      </c>
      <c r="BS500">
        <v>1</v>
      </c>
      <c r="BT500">
        <v>1</v>
      </c>
      <c r="BU500">
        <v>0</v>
      </c>
      <c r="BV500">
        <v>0</v>
      </c>
      <c r="BW500">
        <v>0</v>
      </c>
      <c r="BX500" t="s">
        <v>107</v>
      </c>
      <c r="BY500" t="e">
        <f ca="1">- Useful but _xludf.not as good as going to university</f>
        <v>#NAME?</v>
      </c>
      <c r="BZ500">
        <v>1</v>
      </c>
      <c r="CA500">
        <v>0</v>
      </c>
      <c r="CB500">
        <v>0</v>
      </c>
      <c r="CC500">
        <v>0</v>
      </c>
      <c r="CD500">
        <v>0</v>
      </c>
      <c r="CE500" t="e">
        <f ca="1">- Facebook groups/pages</f>
        <v>#NAME?</v>
      </c>
      <c r="CF500">
        <v>0</v>
      </c>
      <c r="CG500">
        <v>0</v>
      </c>
      <c r="CH500">
        <v>0</v>
      </c>
      <c r="CI500">
        <v>0</v>
      </c>
      <c r="CJ500">
        <v>0</v>
      </c>
      <c r="CK500">
        <v>1</v>
      </c>
      <c r="CL500">
        <v>0</v>
      </c>
      <c r="CN500" t="s">
        <v>108</v>
      </c>
      <c r="CO500" t="s">
        <v>109</v>
      </c>
      <c r="CP500" t="s">
        <v>110</v>
      </c>
      <c r="CQ500">
        <v>3323144</v>
      </c>
      <c r="CR500" t="s">
        <v>1419</v>
      </c>
      <c r="CS500" t="s">
        <v>1420</v>
      </c>
      <c r="CT500">
        <v>499</v>
      </c>
    </row>
    <row r="501" spans="1:98">
      <c r="A501">
        <v>500</v>
      </c>
      <c r="B501" t="s">
        <v>135</v>
      </c>
      <c r="C501">
        <v>26</v>
      </c>
      <c r="D501" t="s">
        <v>98</v>
      </c>
      <c r="E501" t="s">
        <v>156</v>
      </c>
      <c r="F501" t="s">
        <v>149</v>
      </c>
      <c r="G501" t="s">
        <v>101</v>
      </c>
      <c r="H501" t="s">
        <v>102</v>
      </c>
      <c r="U501" t="s">
        <v>180</v>
      </c>
      <c r="AG501" t="s">
        <v>104</v>
      </c>
      <c r="AH501" t="s">
        <v>328</v>
      </c>
      <c r="AI501">
        <v>0</v>
      </c>
      <c r="AJ501">
        <v>1</v>
      </c>
      <c r="AK501">
        <v>0</v>
      </c>
      <c r="AL501">
        <v>0</v>
      </c>
      <c r="AM501">
        <v>1</v>
      </c>
      <c r="AN501">
        <v>0</v>
      </c>
      <c r="AO501">
        <v>0</v>
      </c>
      <c r="AP501">
        <v>0</v>
      </c>
      <c r="BA501" t="s">
        <v>106</v>
      </c>
      <c r="BB501" t="e">
        <f ca="1">- Useful but _xludf.not as good as a regular degree</f>
        <v>#NAME?</v>
      </c>
      <c r="BD501" t="e">
        <f ca="1">- I am _xludf.not interested in vocational education</f>
        <v>#NAME?</v>
      </c>
      <c r="BE501">
        <v>1</v>
      </c>
      <c r="BF501">
        <v>0</v>
      </c>
      <c r="BG501">
        <v>0</v>
      </c>
      <c r="BH501">
        <v>0</v>
      </c>
      <c r="BI501">
        <v>0</v>
      </c>
      <c r="BJ501">
        <v>0</v>
      </c>
      <c r="BK501">
        <v>0</v>
      </c>
      <c r="BL501">
        <v>0</v>
      </c>
      <c r="BN501" t="s">
        <v>106</v>
      </c>
      <c r="BQ501" t="e">
        <f ca="1">- Do _xludf.not _xludf.count towards a recognized qualification - _xludf.not available in subjects I want to study</f>
        <v>#NAME?</v>
      </c>
      <c r="BR501">
        <v>1</v>
      </c>
      <c r="BS501">
        <v>1</v>
      </c>
      <c r="BT501">
        <v>0</v>
      </c>
      <c r="BU501">
        <v>0</v>
      </c>
      <c r="BV501">
        <v>0</v>
      </c>
      <c r="BW501">
        <v>0</v>
      </c>
      <c r="BX501" t="s">
        <v>107</v>
      </c>
      <c r="BY501" t="e">
        <f ca="1">- Useful but _xludf.not as good as going to university</f>
        <v>#NAME?</v>
      </c>
      <c r="BZ501">
        <v>1</v>
      </c>
      <c r="CA501">
        <v>0</v>
      </c>
      <c r="CB501">
        <v>0</v>
      </c>
      <c r="CC501">
        <v>0</v>
      </c>
      <c r="CD501">
        <v>0</v>
      </c>
      <c r="CE501" t="e">
        <f ca="1">- Facebook groups/pages</f>
        <v>#NAME?</v>
      </c>
      <c r="CF501">
        <v>0</v>
      </c>
      <c r="CG501">
        <v>0</v>
      </c>
      <c r="CH501">
        <v>0</v>
      </c>
      <c r="CI501">
        <v>0</v>
      </c>
      <c r="CJ501">
        <v>0</v>
      </c>
      <c r="CK501">
        <v>1</v>
      </c>
      <c r="CL501">
        <v>0</v>
      </c>
      <c r="CN501" t="s">
        <v>108</v>
      </c>
      <c r="CO501" t="s">
        <v>109</v>
      </c>
      <c r="CP501" t="s">
        <v>110</v>
      </c>
      <c r="CQ501">
        <v>3323165</v>
      </c>
      <c r="CR501" t="s">
        <v>1421</v>
      </c>
      <c r="CS501" t="s">
        <v>1422</v>
      </c>
      <c r="CT501">
        <v>500</v>
      </c>
    </row>
    <row r="502" spans="1:98">
      <c r="A502">
        <v>501</v>
      </c>
      <c r="B502" t="s">
        <v>135</v>
      </c>
      <c r="C502">
        <v>26</v>
      </c>
      <c r="D502" t="s">
        <v>148</v>
      </c>
      <c r="E502" t="s">
        <v>99</v>
      </c>
      <c r="F502" t="s">
        <v>364</v>
      </c>
      <c r="G502" t="s">
        <v>113</v>
      </c>
      <c r="J502" t="s">
        <v>114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1</v>
      </c>
      <c r="Q502">
        <v>0</v>
      </c>
      <c r="R502">
        <v>0</v>
      </c>
      <c r="X502" t="s">
        <v>714</v>
      </c>
      <c r="Y502">
        <v>1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G502" t="s">
        <v>124</v>
      </c>
      <c r="AH502" t="s">
        <v>125</v>
      </c>
      <c r="AI502">
        <v>1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R502" t="s">
        <v>127</v>
      </c>
      <c r="AS502" t="e">
        <f ca="1">- Retrieving papers is expensive _xludf.now _xludf.and I Do _xludf.not have the money - have to go in person but can _xludf.not go _xludf.for security reasons</f>
        <v>#NAME?</v>
      </c>
      <c r="AT502">
        <v>0</v>
      </c>
      <c r="AU502">
        <v>1</v>
      </c>
      <c r="AV502">
        <v>0</v>
      </c>
      <c r="AW502">
        <v>0</v>
      </c>
      <c r="AX502">
        <v>1</v>
      </c>
      <c r="AY502">
        <v>0</v>
      </c>
      <c r="BA502" t="s">
        <v>106</v>
      </c>
      <c r="BB502" t="e">
        <f ca="1">- Very Useful _xludf.and provides a job opportunity _xludf.right away.</f>
        <v>#NAME?</v>
      </c>
      <c r="BD502" t="e">
        <f ca="1">- I am _xludf.not interested in vocational education</f>
        <v>#NAME?</v>
      </c>
      <c r="BE502">
        <v>1</v>
      </c>
      <c r="BF502">
        <v>0</v>
      </c>
      <c r="BG502">
        <v>0</v>
      </c>
      <c r="BH502">
        <v>0</v>
      </c>
      <c r="BI502">
        <v>0</v>
      </c>
      <c r="BJ502">
        <v>0</v>
      </c>
      <c r="BK502">
        <v>0</v>
      </c>
      <c r="BL502">
        <v>0</v>
      </c>
      <c r="BN502" t="s">
        <v>106</v>
      </c>
      <c r="BQ502" t="e">
        <f ca="1">- Do _xludf.not _xludf.count towards a recognized qualification</f>
        <v>#NAME?</v>
      </c>
      <c r="BR502">
        <v>0</v>
      </c>
      <c r="BS502">
        <v>1</v>
      </c>
      <c r="BT502">
        <v>0</v>
      </c>
      <c r="BU502">
        <v>0</v>
      </c>
      <c r="BV502">
        <v>0</v>
      </c>
      <c r="BW502">
        <v>0</v>
      </c>
      <c r="BX502" t="s">
        <v>107</v>
      </c>
      <c r="BY502" t="e">
        <f ca="1">- Useful but _xludf.not as good as going to university</f>
        <v>#NAME?</v>
      </c>
      <c r="BZ502">
        <v>1</v>
      </c>
      <c r="CA502">
        <v>0</v>
      </c>
      <c r="CB502">
        <v>0</v>
      </c>
      <c r="CC502">
        <v>0</v>
      </c>
      <c r="CD502">
        <v>0</v>
      </c>
      <c r="CE502" t="e">
        <f ca="1">- Facebook groups/pages</f>
        <v>#NAME?</v>
      </c>
      <c r="CF502">
        <v>0</v>
      </c>
      <c r="CG502">
        <v>0</v>
      </c>
      <c r="CH502">
        <v>0</v>
      </c>
      <c r="CI502">
        <v>0</v>
      </c>
      <c r="CJ502">
        <v>0</v>
      </c>
      <c r="CK502">
        <v>1</v>
      </c>
      <c r="CL502">
        <v>0</v>
      </c>
      <c r="CN502" t="s">
        <v>108</v>
      </c>
      <c r="CO502" t="s">
        <v>109</v>
      </c>
      <c r="CP502" t="s">
        <v>110</v>
      </c>
      <c r="CQ502">
        <v>3323183</v>
      </c>
      <c r="CR502" t="s">
        <v>1423</v>
      </c>
      <c r="CS502" t="s">
        <v>1424</v>
      </c>
      <c r="CT502">
        <v>501</v>
      </c>
    </row>
    <row r="503" spans="1:98">
      <c r="A503">
        <v>502</v>
      </c>
      <c r="B503" t="s">
        <v>135</v>
      </c>
      <c r="C503">
        <v>27</v>
      </c>
      <c r="D503" t="s">
        <v>98</v>
      </c>
      <c r="E503" t="s">
        <v>99</v>
      </c>
      <c r="F503" t="s">
        <v>149</v>
      </c>
      <c r="G503" t="s">
        <v>101</v>
      </c>
      <c r="H503" t="s">
        <v>102</v>
      </c>
      <c r="U503" t="s">
        <v>114</v>
      </c>
      <c r="AG503" t="s">
        <v>104</v>
      </c>
      <c r="AH503" t="s">
        <v>770</v>
      </c>
      <c r="AI503">
        <v>0</v>
      </c>
      <c r="AJ503">
        <v>0</v>
      </c>
      <c r="AK503">
        <v>0</v>
      </c>
      <c r="AL503">
        <v>1</v>
      </c>
      <c r="AM503">
        <v>0</v>
      </c>
      <c r="AN503">
        <v>1</v>
      </c>
      <c r="AO503">
        <v>0</v>
      </c>
      <c r="AP503">
        <v>0</v>
      </c>
      <c r="BA503" t="s">
        <v>106</v>
      </c>
      <c r="BB503" t="e">
        <f ca="1">- Very Useful _xludf.and provides a job opportunity _xludf.right away.</f>
        <v>#NAME?</v>
      </c>
      <c r="BD503" t="s">
        <v>477</v>
      </c>
      <c r="BE503">
        <v>0</v>
      </c>
      <c r="BF503">
        <v>0</v>
      </c>
      <c r="BG503">
        <v>0</v>
      </c>
      <c r="BH503">
        <v>0</v>
      </c>
      <c r="BI503">
        <v>0</v>
      </c>
      <c r="BJ503">
        <v>0</v>
      </c>
      <c r="BK503">
        <v>0</v>
      </c>
      <c r="BL503">
        <v>1</v>
      </c>
      <c r="BN503" t="s">
        <v>106</v>
      </c>
      <c r="BQ503" t="e">
        <f ca="1">- Do _xludf.not _xludf.count towards a recognized qualification</f>
        <v>#NAME?</v>
      </c>
      <c r="BR503">
        <v>0</v>
      </c>
      <c r="BS503">
        <v>1</v>
      </c>
      <c r="BT503">
        <v>0</v>
      </c>
      <c r="BU503">
        <v>0</v>
      </c>
      <c r="BV503">
        <v>0</v>
      </c>
      <c r="BW503">
        <v>0</v>
      </c>
      <c r="BX503" t="s">
        <v>243</v>
      </c>
      <c r="BY503" t="e">
        <f ca="1">- Useful but _xludf.not as good as going to university</f>
        <v>#NAME?</v>
      </c>
      <c r="BZ503">
        <v>1</v>
      </c>
      <c r="CA503">
        <v>0</v>
      </c>
      <c r="CB503">
        <v>0</v>
      </c>
      <c r="CC503">
        <v>0</v>
      </c>
      <c r="CD503">
        <v>0</v>
      </c>
      <c r="CE503" t="e">
        <f ca="1">- Teachers</f>
        <v>#NAME?</v>
      </c>
      <c r="CF503">
        <v>0</v>
      </c>
      <c r="CG503">
        <v>0</v>
      </c>
      <c r="CH503">
        <v>1</v>
      </c>
      <c r="CI503">
        <v>0</v>
      </c>
      <c r="CJ503">
        <v>0</v>
      </c>
      <c r="CK503">
        <v>0</v>
      </c>
      <c r="CL503">
        <v>0</v>
      </c>
      <c r="CN503" t="s">
        <v>108</v>
      </c>
      <c r="CO503" t="s">
        <v>109</v>
      </c>
      <c r="CP503" t="s">
        <v>110</v>
      </c>
      <c r="CQ503">
        <v>3323214</v>
      </c>
      <c r="CR503" t="s">
        <v>1425</v>
      </c>
      <c r="CS503" t="s">
        <v>1426</v>
      </c>
      <c r="CT503">
        <v>502</v>
      </c>
    </row>
    <row r="504" spans="1:98">
      <c r="A504">
        <v>503</v>
      </c>
      <c r="B504" t="s">
        <v>135</v>
      </c>
      <c r="C504">
        <v>22</v>
      </c>
      <c r="D504" t="s">
        <v>98</v>
      </c>
      <c r="E504" t="s">
        <v>444</v>
      </c>
      <c r="F504" t="s">
        <v>364</v>
      </c>
      <c r="G504" t="s">
        <v>101</v>
      </c>
      <c r="H504" t="s">
        <v>102</v>
      </c>
      <c r="U504" t="s">
        <v>121</v>
      </c>
      <c r="W504" t="s">
        <v>1427</v>
      </c>
      <c r="AG504" t="s">
        <v>104</v>
      </c>
      <c r="AH504" t="s">
        <v>125</v>
      </c>
      <c r="AI504">
        <v>1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R504" t="s">
        <v>106</v>
      </c>
      <c r="AS504" t="e">
        <f ca="1">- Cannot contact public servants _xludf.or Teachers - have to go in person but can _xludf.not go _xludf.for security reasons</f>
        <v>#NAME?</v>
      </c>
      <c r="AT504">
        <v>0</v>
      </c>
      <c r="AU504">
        <v>1</v>
      </c>
      <c r="AV504">
        <v>1</v>
      </c>
      <c r="AW504">
        <v>0</v>
      </c>
      <c r="AX504">
        <v>0</v>
      </c>
      <c r="AY504">
        <v>0</v>
      </c>
      <c r="BA504" t="s">
        <v>106</v>
      </c>
      <c r="BB504" t="e">
        <f ca="1">- Useful but _xludf.not as good as a regular degree</f>
        <v>#NAME?</v>
      </c>
      <c r="BD504" t="e">
        <f ca="1">- I am _xludf.not interested in vocational education</f>
        <v>#NAME?</v>
      </c>
      <c r="BE504">
        <v>1</v>
      </c>
      <c r="BF504">
        <v>0</v>
      </c>
      <c r="BG504">
        <v>0</v>
      </c>
      <c r="BH504">
        <v>0</v>
      </c>
      <c r="BI504">
        <v>0</v>
      </c>
      <c r="BJ504">
        <v>0</v>
      </c>
      <c r="BK504">
        <v>0</v>
      </c>
      <c r="BL504">
        <v>0</v>
      </c>
      <c r="BN504" t="s">
        <v>106</v>
      </c>
      <c r="BQ504" t="e">
        <f ca="1">- Do _xludf.not _xludf.count towards a recognized qualification</f>
        <v>#NAME?</v>
      </c>
      <c r="BR504">
        <v>0</v>
      </c>
      <c r="BS504">
        <v>1</v>
      </c>
      <c r="BT504">
        <v>0</v>
      </c>
      <c r="BU504">
        <v>0</v>
      </c>
      <c r="BV504">
        <v>0</v>
      </c>
      <c r="BW504">
        <v>0</v>
      </c>
      <c r="BX504" t="s">
        <v>107</v>
      </c>
      <c r="BY504" t="e">
        <f ca="1">- _xludf.not worth the _xludf.time _xludf.or money spent on it</f>
        <v>#NAME?</v>
      </c>
      <c r="BZ504">
        <v>0</v>
      </c>
      <c r="CA504">
        <v>1</v>
      </c>
      <c r="CB504">
        <v>0</v>
      </c>
      <c r="CC504">
        <v>0</v>
      </c>
      <c r="CD504">
        <v>0</v>
      </c>
      <c r="CE504" t="e">
        <f ca="1">- Facebook groups/pages  - Teachers</f>
        <v>#NAME?</v>
      </c>
      <c r="CF504">
        <v>0</v>
      </c>
      <c r="CG504">
        <v>0</v>
      </c>
      <c r="CH504">
        <v>1</v>
      </c>
      <c r="CI504">
        <v>0</v>
      </c>
      <c r="CJ504">
        <v>0</v>
      </c>
      <c r="CK504">
        <v>1</v>
      </c>
      <c r="CL504">
        <v>0</v>
      </c>
      <c r="CN504" t="s">
        <v>108</v>
      </c>
      <c r="CO504" t="s">
        <v>109</v>
      </c>
      <c r="CP504" t="s">
        <v>110</v>
      </c>
      <c r="CQ504">
        <v>3323258</v>
      </c>
      <c r="CR504" t="s">
        <v>1428</v>
      </c>
      <c r="CS504" t="s">
        <v>1429</v>
      </c>
      <c r="CT504">
        <v>503</v>
      </c>
    </row>
    <row r="505" spans="1:98">
      <c r="A505">
        <v>504</v>
      </c>
      <c r="B505" t="s">
        <v>135</v>
      </c>
      <c r="C505">
        <v>19</v>
      </c>
      <c r="D505" t="s">
        <v>148</v>
      </c>
      <c r="E505" t="s">
        <v>99</v>
      </c>
      <c r="F505" t="s">
        <v>136</v>
      </c>
      <c r="G505" t="s">
        <v>175</v>
      </c>
      <c r="J505" t="s">
        <v>162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1</v>
      </c>
      <c r="R505">
        <v>0</v>
      </c>
      <c r="X505" t="s">
        <v>115</v>
      </c>
      <c r="Y505">
        <v>0</v>
      </c>
      <c r="Z505">
        <v>0</v>
      </c>
      <c r="AA505">
        <v>0</v>
      </c>
      <c r="AB505">
        <v>1</v>
      </c>
      <c r="AC505">
        <v>0</v>
      </c>
      <c r="AD505">
        <v>0</v>
      </c>
      <c r="AE505">
        <v>0</v>
      </c>
      <c r="AG505" t="s">
        <v>124</v>
      </c>
      <c r="AH505" t="s">
        <v>121</v>
      </c>
      <c r="AI505">
        <v>0</v>
      </c>
      <c r="AJ505">
        <v>0</v>
      </c>
      <c r="AK505">
        <v>1</v>
      </c>
      <c r="AL505">
        <v>0</v>
      </c>
      <c r="AM505">
        <v>0</v>
      </c>
      <c r="AN505">
        <v>0</v>
      </c>
      <c r="AO505">
        <v>0</v>
      </c>
      <c r="AP505">
        <v>0</v>
      </c>
      <c r="AQ505" t="s">
        <v>1395</v>
      </c>
      <c r="BA505" t="s">
        <v>106</v>
      </c>
      <c r="BB505" t="e">
        <f ca="1">- Very Useful _xludf.and provides a job opportunity _xludf.right away.</f>
        <v>#NAME?</v>
      </c>
      <c r="BD505" t="e">
        <f ca="1">- Nursing / medical care</f>
        <v>#NAME?</v>
      </c>
      <c r="BE505">
        <v>0</v>
      </c>
      <c r="BF505">
        <v>0</v>
      </c>
      <c r="BG505">
        <v>0</v>
      </c>
      <c r="BH505">
        <v>0</v>
      </c>
      <c r="BI505">
        <v>1</v>
      </c>
      <c r="BJ505">
        <v>0</v>
      </c>
      <c r="BK505">
        <v>0</v>
      </c>
      <c r="BL505">
        <v>0</v>
      </c>
      <c r="BN505" t="s">
        <v>106</v>
      </c>
      <c r="BQ505" t="e">
        <f ca="1">- Do _xludf.not _xludf.count towards a recognized qualification</f>
        <v>#NAME?</v>
      </c>
      <c r="BR505">
        <v>0</v>
      </c>
      <c r="BS505">
        <v>1</v>
      </c>
      <c r="BT505">
        <v>0</v>
      </c>
      <c r="BU505">
        <v>0</v>
      </c>
      <c r="BV505">
        <v>0</v>
      </c>
      <c r="BW505">
        <v>0</v>
      </c>
      <c r="BX505" t="s">
        <v>107</v>
      </c>
      <c r="BY505" t="s">
        <v>139</v>
      </c>
      <c r="BZ505">
        <v>1</v>
      </c>
      <c r="CA505">
        <v>0</v>
      </c>
      <c r="CB505">
        <v>0</v>
      </c>
      <c r="CC505">
        <v>0</v>
      </c>
      <c r="CD505">
        <v>1</v>
      </c>
      <c r="CE505" t="e">
        <f ca="1">- Facebook groups/pages  - Teachers</f>
        <v>#NAME?</v>
      </c>
      <c r="CF505">
        <v>0</v>
      </c>
      <c r="CG505">
        <v>0</v>
      </c>
      <c r="CH505">
        <v>1</v>
      </c>
      <c r="CI505">
        <v>0</v>
      </c>
      <c r="CJ505">
        <v>0</v>
      </c>
      <c r="CK505">
        <v>1</v>
      </c>
      <c r="CL505">
        <v>0</v>
      </c>
      <c r="CN505" t="s">
        <v>108</v>
      </c>
      <c r="CO505" t="s">
        <v>109</v>
      </c>
      <c r="CP505" t="s">
        <v>110</v>
      </c>
      <c r="CQ505">
        <v>3323311</v>
      </c>
      <c r="CR505" t="s">
        <v>1430</v>
      </c>
      <c r="CS505" t="s">
        <v>1431</v>
      </c>
      <c r="CT505">
        <v>504</v>
      </c>
    </row>
    <row r="506" spans="1:98">
      <c r="A506">
        <v>505</v>
      </c>
      <c r="B506" t="s">
        <v>135</v>
      </c>
      <c r="C506">
        <v>23</v>
      </c>
      <c r="D506" t="s">
        <v>148</v>
      </c>
      <c r="E506" t="s">
        <v>99</v>
      </c>
      <c r="F506" t="s">
        <v>136</v>
      </c>
      <c r="G506" t="s">
        <v>113</v>
      </c>
      <c r="J506" t="s">
        <v>103</v>
      </c>
      <c r="K506">
        <v>0</v>
      </c>
      <c r="L506">
        <v>0</v>
      </c>
      <c r="M506">
        <v>0</v>
      </c>
      <c r="N506">
        <v>1</v>
      </c>
      <c r="O506">
        <v>0</v>
      </c>
      <c r="P506">
        <v>0</v>
      </c>
      <c r="Q506">
        <v>0</v>
      </c>
      <c r="R506">
        <v>0</v>
      </c>
      <c r="X506" t="s">
        <v>368</v>
      </c>
      <c r="Y506">
        <v>0</v>
      </c>
      <c r="Z506">
        <v>1</v>
      </c>
      <c r="AA506">
        <v>0</v>
      </c>
      <c r="AB506">
        <v>0</v>
      </c>
      <c r="AC506">
        <v>0</v>
      </c>
      <c r="AD506">
        <v>0</v>
      </c>
      <c r="AE506">
        <v>0</v>
      </c>
      <c r="AG506" t="s">
        <v>124</v>
      </c>
      <c r="AH506" t="s">
        <v>121</v>
      </c>
      <c r="AI506">
        <v>0</v>
      </c>
      <c r="AJ506">
        <v>0</v>
      </c>
      <c r="AK506">
        <v>1</v>
      </c>
      <c r="AL506">
        <v>0</v>
      </c>
      <c r="AM506">
        <v>0</v>
      </c>
      <c r="AN506">
        <v>0</v>
      </c>
      <c r="AO506">
        <v>0</v>
      </c>
      <c r="AP506">
        <v>0</v>
      </c>
      <c r="AQ506" t="s">
        <v>287</v>
      </c>
      <c r="BA506" t="s">
        <v>106</v>
      </c>
      <c r="BB506" t="e">
        <f ca="1">- Useful but _xludf.not as good as a regular degree</f>
        <v>#NAME?</v>
      </c>
      <c r="BD506" t="e">
        <f ca="1">- I am _xludf.not interested in vocational education</f>
        <v>#NAME?</v>
      </c>
      <c r="BE506">
        <v>1</v>
      </c>
      <c r="BF506">
        <v>0</v>
      </c>
      <c r="BG506">
        <v>0</v>
      </c>
      <c r="BH506">
        <v>0</v>
      </c>
      <c r="BI506">
        <v>0</v>
      </c>
      <c r="BJ506">
        <v>0</v>
      </c>
      <c r="BK506">
        <v>0</v>
      </c>
      <c r="BL506">
        <v>0</v>
      </c>
      <c r="BN506" t="s">
        <v>106</v>
      </c>
      <c r="BQ506" t="e">
        <f ca="1">- Cannot afford the courses</f>
        <v>#NAME?</v>
      </c>
      <c r="BR506">
        <v>0</v>
      </c>
      <c r="BS506">
        <v>0</v>
      </c>
      <c r="BT506">
        <v>0</v>
      </c>
      <c r="BU506">
        <v>0</v>
      </c>
      <c r="BV506">
        <v>1</v>
      </c>
      <c r="BW506">
        <v>0</v>
      </c>
      <c r="BX506" t="s">
        <v>107</v>
      </c>
      <c r="BY506" t="e">
        <f ca="1">- Too Difficult to study alone</f>
        <v>#NAME?</v>
      </c>
      <c r="BZ506">
        <v>0</v>
      </c>
      <c r="CA506">
        <v>0</v>
      </c>
      <c r="CB506">
        <v>0</v>
      </c>
      <c r="CC506">
        <v>0</v>
      </c>
      <c r="CD506">
        <v>1</v>
      </c>
      <c r="CE506" t="e">
        <f ca="1">- Friends</f>
        <v>#NAME?</v>
      </c>
      <c r="CF506">
        <v>1</v>
      </c>
      <c r="CG506">
        <v>0</v>
      </c>
      <c r="CH506">
        <v>0</v>
      </c>
      <c r="CI506">
        <v>0</v>
      </c>
      <c r="CJ506">
        <v>0</v>
      </c>
      <c r="CK506">
        <v>0</v>
      </c>
      <c r="CL506">
        <v>0</v>
      </c>
      <c r="CN506" t="s">
        <v>108</v>
      </c>
      <c r="CO506" t="s">
        <v>109</v>
      </c>
      <c r="CP506" t="s">
        <v>110</v>
      </c>
      <c r="CQ506">
        <v>3323359</v>
      </c>
      <c r="CR506" t="s">
        <v>1432</v>
      </c>
      <c r="CS506" t="s">
        <v>1433</v>
      </c>
      <c r="CT506">
        <v>505</v>
      </c>
    </row>
    <row r="507" spans="1:98">
      <c r="A507">
        <v>506</v>
      </c>
      <c r="B507" t="s">
        <v>135</v>
      </c>
      <c r="C507">
        <v>28</v>
      </c>
      <c r="D507" t="s">
        <v>148</v>
      </c>
      <c r="E507" t="s">
        <v>99</v>
      </c>
      <c r="F507" t="s">
        <v>149</v>
      </c>
      <c r="G507" t="s">
        <v>113</v>
      </c>
      <c r="J507" t="s">
        <v>114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1</v>
      </c>
      <c r="Q507">
        <v>0</v>
      </c>
      <c r="R507">
        <v>0</v>
      </c>
      <c r="X507" t="s">
        <v>714</v>
      </c>
      <c r="Y507">
        <v>1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G507" t="s">
        <v>124</v>
      </c>
      <c r="AH507" t="s">
        <v>105</v>
      </c>
      <c r="AI507">
        <v>0</v>
      </c>
      <c r="AJ507">
        <v>1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BA507" t="s">
        <v>106</v>
      </c>
      <c r="BB507" t="e">
        <f ca="1">- Useful but _xludf.not as good as a regular degree</f>
        <v>#NAME?</v>
      </c>
      <c r="BD507" t="e">
        <f ca="1">- Project Management / Accountancy</f>
        <v>#NAME?</v>
      </c>
      <c r="BE507">
        <v>0</v>
      </c>
      <c r="BF507">
        <v>0</v>
      </c>
      <c r="BG507">
        <v>1</v>
      </c>
      <c r="BH507">
        <v>0</v>
      </c>
      <c r="BI507">
        <v>0</v>
      </c>
      <c r="BJ507">
        <v>0</v>
      </c>
      <c r="BK507">
        <v>0</v>
      </c>
      <c r="BL507">
        <v>0</v>
      </c>
      <c r="BN507" t="s">
        <v>106</v>
      </c>
      <c r="BQ507" t="e">
        <f ca="1">- Donâ€™t know how to _xludf.find/enroll in a suitable program</f>
        <v>#NAME?</v>
      </c>
      <c r="BR507">
        <v>0</v>
      </c>
      <c r="BS507">
        <v>0</v>
      </c>
      <c r="BT507">
        <v>0</v>
      </c>
      <c r="BU507">
        <v>1</v>
      </c>
      <c r="BV507">
        <v>0</v>
      </c>
      <c r="BW507">
        <v>0</v>
      </c>
      <c r="BX507" t="s">
        <v>107</v>
      </c>
      <c r="BY507" t="e">
        <f ca="1">- Useful but _xludf.not as good as going to university</f>
        <v>#NAME?</v>
      </c>
      <c r="BZ507">
        <v>1</v>
      </c>
      <c r="CA507">
        <v>0</v>
      </c>
      <c r="CB507">
        <v>0</v>
      </c>
      <c r="CC507">
        <v>0</v>
      </c>
      <c r="CD507">
        <v>0</v>
      </c>
      <c r="CE507" t="e">
        <f ca="1">- Facebook groups/pages  - Teachers</f>
        <v>#NAME?</v>
      </c>
      <c r="CF507">
        <v>0</v>
      </c>
      <c r="CG507">
        <v>0</v>
      </c>
      <c r="CH507">
        <v>1</v>
      </c>
      <c r="CI507">
        <v>0</v>
      </c>
      <c r="CJ507">
        <v>0</v>
      </c>
      <c r="CK507">
        <v>1</v>
      </c>
      <c r="CL507">
        <v>0</v>
      </c>
      <c r="CN507" t="s">
        <v>108</v>
      </c>
      <c r="CO507" t="s">
        <v>109</v>
      </c>
      <c r="CP507" t="s">
        <v>110</v>
      </c>
      <c r="CQ507">
        <v>3323420</v>
      </c>
      <c r="CR507" t="s">
        <v>1434</v>
      </c>
      <c r="CS507" t="s">
        <v>1435</v>
      </c>
      <c r="CT507">
        <v>506</v>
      </c>
    </row>
    <row r="508" spans="1:98">
      <c r="A508">
        <v>507</v>
      </c>
      <c r="B508" t="s">
        <v>135</v>
      </c>
      <c r="C508">
        <v>21</v>
      </c>
      <c r="D508" t="s">
        <v>148</v>
      </c>
      <c r="E508" t="s">
        <v>99</v>
      </c>
      <c r="F508" t="s">
        <v>100</v>
      </c>
      <c r="G508" t="s">
        <v>113</v>
      </c>
      <c r="J508" t="s">
        <v>114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1</v>
      </c>
      <c r="Q508">
        <v>0</v>
      </c>
      <c r="R508">
        <v>0</v>
      </c>
      <c r="X508" t="s">
        <v>242</v>
      </c>
      <c r="Y508">
        <v>0</v>
      </c>
      <c r="Z508">
        <v>0</v>
      </c>
      <c r="AA508">
        <v>0</v>
      </c>
      <c r="AB508">
        <v>0</v>
      </c>
      <c r="AC508">
        <v>1</v>
      </c>
      <c r="AD508">
        <v>0</v>
      </c>
      <c r="AE508">
        <v>0</v>
      </c>
      <c r="AG508" t="s">
        <v>124</v>
      </c>
      <c r="AH508" t="s">
        <v>105</v>
      </c>
      <c r="AI508">
        <v>0</v>
      </c>
      <c r="AJ508">
        <v>1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BA508" t="s">
        <v>106</v>
      </c>
      <c r="BB508" t="e">
        <f ca="1">- Useful but _xludf.not as good as a regular degree</f>
        <v>#NAME?</v>
      </c>
      <c r="BD508" t="e">
        <f ca="1">- Project Management / Accountancy</f>
        <v>#NAME?</v>
      </c>
      <c r="BE508">
        <v>0</v>
      </c>
      <c r="BF508">
        <v>0</v>
      </c>
      <c r="BG508">
        <v>1</v>
      </c>
      <c r="BH508">
        <v>0</v>
      </c>
      <c r="BI508">
        <v>0</v>
      </c>
      <c r="BJ508">
        <v>0</v>
      </c>
      <c r="BK508">
        <v>0</v>
      </c>
      <c r="BL508">
        <v>0</v>
      </c>
      <c r="BN508" t="s">
        <v>106</v>
      </c>
      <c r="BQ508" t="e">
        <f ca="1">- No internet connection / computer</f>
        <v>#NAME?</v>
      </c>
      <c r="BR508">
        <v>0</v>
      </c>
      <c r="BS508">
        <v>0</v>
      </c>
      <c r="BT508">
        <v>1</v>
      </c>
      <c r="BU508">
        <v>0</v>
      </c>
      <c r="BV508">
        <v>0</v>
      </c>
      <c r="BW508">
        <v>0</v>
      </c>
      <c r="BX508" t="s">
        <v>107</v>
      </c>
      <c r="BY508" t="e">
        <f ca="1">- Too Difficult to study alone</f>
        <v>#NAME?</v>
      </c>
      <c r="BZ508">
        <v>0</v>
      </c>
      <c r="CA508">
        <v>0</v>
      </c>
      <c r="CB508">
        <v>0</v>
      </c>
      <c r="CC508">
        <v>0</v>
      </c>
      <c r="CD508">
        <v>1</v>
      </c>
      <c r="CE508" t="e">
        <f ca="1">- Facebook groups/pages  - Teachers</f>
        <v>#NAME?</v>
      </c>
      <c r="CF508">
        <v>0</v>
      </c>
      <c r="CG508">
        <v>0</v>
      </c>
      <c r="CH508">
        <v>1</v>
      </c>
      <c r="CI508">
        <v>0</v>
      </c>
      <c r="CJ508">
        <v>0</v>
      </c>
      <c r="CK508">
        <v>1</v>
      </c>
      <c r="CL508">
        <v>0</v>
      </c>
      <c r="CN508" t="s">
        <v>108</v>
      </c>
      <c r="CO508" t="s">
        <v>109</v>
      </c>
      <c r="CP508" t="s">
        <v>110</v>
      </c>
      <c r="CQ508">
        <v>3323458</v>
      </c>
      <c r="CR508" t="s">
        <v>1436</v>
      </c>
      <c r="CS508" t="s">
        <v>1437</v>
      </c>
      <c r="CT508">
        <v>507</v>
      </c>
    </row>
    <row r="509" spans="1:98">
      <c r="A509">
        <v>508</v>
      </c>
      <c r="B509" t="s">
        <v>135</v>
      </c>
      <c r="C509">
        <v>27</v>
      </c>
      <c r="D509" t="s">
        <v>148</v>
      </c>
      <c r="E509" t="s">
        <v>156</v>
      </c>
      <c r="F509" t="s">
        <v>149</v>
      </c>
      <c r="G509" t="s">
        <v>113</v>
      </c>
      <c r="J509" t="s">
        <v>114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1</v>
      </c>
      <c r="Q509">
        <v>0</v>
      </c>
      <c r="R509">
        <v>0</v>
      </c>
      <c r="X509" t="s">
        <v>405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1</v>
      </c>
      <c r="AE509">
        <v>0</v>
      </c>
      <c r="AG509" t="s">
        <v>124</v>
      </c>
      <c r="AH509" t="s">
        <v>105</v>
      </c>
      <c r="AI509">
        <v>0</v>
      </c>
      <c r="AJ509">
        <v>1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BA509" t="s">
        <v>106</v>
      </c>
      <c r="BB509" t="e">
        <f ca="1">- _xludf.not Useful</f>
        <v>#NAME?</v>
      </c>
      <c r="BD509" t="e">
        <f ca="1">- I am _xludf.not interested in vocational education</f>
        <v>#NAME?</v>
      </c>
      <c r="BE509">
        <v>1</v>
      </c>
      <c r="BF509">
        <v>0</v>
      </c>
      <c r="BG509">
        <v>0</v>
      </c>
      <c r="BH509">
        <v>0</v>
      </c>
      <c r="BI509">
        <v>0</v>
      </c>
      <c r="BJ509">
        <v>0</v>
      </c>
      <c r="BK509">
        <v>0</v>
      </c>
      <c r="BL509">
        <v>0</v>
      </c>
      <c r="BN509" t="s">
        <v>106</v>
      </c>
      <c r="BQ509" t="e">
        <f ca="1">- Do _xludf.not _xludf.count towards a recognized qualification</f>
        <v>#NAME?</v>
      </c>
      <c r="BR509">
        <v>0</v>
      </c>
      <c r="BS509">
        <v>1</v>
      </c>
      <c r="BT509">
        <v>0</v>
      </c>
      <c r="BU509">
        <v>0</v>
      </c>
      <c r="BV509">
        <v>0</v>
      </c>
      <c r="BW509">
        <v>0</v>
      </c>
      <c r="BX509" t="s">
        <v>107</v>
      </c>
      <c r="BY509" t="e">
        <f ca="1">- Useful but _xludf.not as good as going to university</f>
        <v>#NAME?</v>
      </c>
      <c r="BZ509">
        <v>1</v>
      </c>
      <c r="CA509">
        <v>0</v>
      </c>
      <c r="CB509">
        <v>0</v>
      </c>
      <c r="CC509">
        <v>0</v>
      </c>
      <c r="CD509">
        <v>0</v>
      </c>
      <c r="CE509" t="e">
        <f ca="1">- Facebook groups/pages</f>
        <v>#NAME?</v>
      </c>
      <c r="CF509">
        <v>0</v>
      </c>
      <c r="CG509">
        <v>0</v>
      </c>
      <c r="CH509">
        <v>0</v>
      </c>
      <c r="CI509">
        <v>0</v>
      </c>
      <c r="CJ509">
        <v>0</v>
      </c>
      <c r="CK509">
        <v>1</v>
      </c>
      <c r="CL509">
        <v>0</v>
      </c>
      <c r="CN509" t="s">
        <v>108</v>
      </c>
      <c r="CO509" t="s">
        <v>109</v>
      </c>
      <c r="CP509" t="s">
        <v>110</v>
      </c>
      <c r="CQ509">
        <v>3323488</v>
      </c>
      <c r="CR509" t="s">
        <v>1438</v>
      </c>
      <c r="CS509" t="s">
        <v>1439</v>
      </c>
      <c r="CT509">
        <v>508</v>
      </c>
    </row>
    <row r="510" spans="1:98">
      <c r="A510">
        <v>509</v>
      </c>
      <c r="B510" t="s">
        <v>135</v>
      </c>
      <c r="C510">
        <v>20</v>
      </c>
      <c r="D510" t="s">
        <v>148</v>
      </c>
      <c r="E510" t="s">
        <v>99</v>
      </c>
      <c r="F510" t="s">
        <v>120</v>
      </c>
      <c r="G510" t="s">
        <v>113</v>
      </c>
      <c r="J510" t="s">
        <v>114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1</v>
      </c>
      <c r="Q510">
        <v>0</v>
      </c>
      <c r="R510">
        <v>0</v>
      </c>
      <c r="X510" t="s">
        <v>368</v>
      </c>
      <c r="Y510">
        <v>0</v>
      </c>
      <c r="Z510">
        <v>1</v>
      </c>
      <c r="AA510">
        <v>0</v>
      </c>
      <c r="AB510">
        <v>0</v>
      </c>
      <c r="AC510">
        <v>0</v>
      </c>
      <c r="AD510">
        <v>0</v>
      </c>
      <c r="AE510">
        <v>0</v>
      </c>
      <c r="AG510" t="s">
        <v>124</v>
      </c>
      <c r="AH510" t="s">
        <v>125</v>
      </c>
      <c r="AI510">
        <v>1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R510" t="s">
        <v>106</v>
      </c>
      <c r="AS510" t="e">
        <f ca="1">- Donâ€™t have family in Syria to _xludf.help me</f>
        <v>#NAME?</v>
      </c>
      <c r="AT510">
        <v>0</v>
      </c>
      <c r="AU510">
        <v>0</v>
      </c>
      <c r="AV510">
        <v>0</v>
      </c>
      <c r="AW510">
        <v>1</v>
      </c>
      <c r="AX510">
        <v>0</v>
      </c>
      <c r="AY510">
        <v>0</v>
      </c>
      <c r="BA510" t="s">
        <v>106</v>
      </c>
      <c r="BB510" t="e">
        <f ca="1">- Useful but _xludf.not as good as a regular degree</f>
        <v>#NAME?</v>
      </c>
      <c r="BD510" t="e">
        <f ca="1">- Nursing / medical care</f>
        <v>#NAME?</v>
      </c>
      <c r="BE510">
        <v>0</v>
      </c>
      <c r="BF510">
        <v>0</v>
      </c>
      <c r="BG510">
        <v>0</v>
      </c>
      <c r="BH510">
        <v>0</v>
      </c>
      <c r="BI510">
        <v>1</v>
      </c>
      <c r="BJ510">
        <v>0</v>
      </c>
      <c r="BK510">
        <v>0</v>
      </c>
      <c r="BL510">
        <v>0</v>
      </c>
      <c r="BN510" t="s">
        <v>106</v>
      </c>
      <c r="BQ510" t="e">
        <f ca="1">- No internet connection / computer</f>
        <v>#NAME?</v>
      </c>
      <c r="BR510">
        <v>0</v>
      </c>
      <c r="BS510">
        <v>0</v>
      </c>
      <c r="BT510">
        <v>1</v>
      </c>
      <c r="BU510">
        <v>0</v>
      </c>
      <c r="BV510">
        <v>0</v>
      </c>
      <c r="BW510">
        <v>0</v>
      </c>
      <c r="BX510" t="s">
        <v>107</v>
      </c>
      <c r="BY510" t="e">
        <f ca="1">- Useful but _xludf.not as good as going to university</f>
        <v>#NAME?</v>
      </c>
      <c r="BZ510">
        <v>1</v>
      </c>
      <c r="CA510">
        <v>0</v>
      </c>
      <c r="CB510">
        <v>0</v>
      </c>
      <c r="CC510">
        <v>0</v>
      </c>
      <c r="CD510">
        <v>0</v>
      </c>
      <c r="CE510" t="e">
        <f ca="1">- Facebook groups/pages  - Teachers</f>
        <v>#NAME?</v>
      </c>
      <c r="CF510">
        <v>0</v>
      </c>
      <c r="CG510">
        <v>0</v>
      </c>
      <c r="CH510">
        <v>1</v>
      </c>
      <c r="CI510">
        <v>0</v>
      </c>
      <c r="CJ510">
        <v>0</v>
      </c>
      <c r="CK510">
        <v>1</v>
      </c>
      <c r="CL510">
        <v>0</v>
      </c>
      <c r="CN510" t="s">
        <v>108</v>
      </c>
      <c r="CO510" t="s">
        <v>109</v>
      </c>
      <c r="CP510" t="s">
        <v>110</v>
      </c>
      <c r="CQ510">
        <v>3323499</v>
      </c>
      <c r="CR510" t="s">
        <v>1440</v>
      </c>
      <c r="CS510" t="s">
        <v>1441</v>
      </c>
      <c r="CT510">
        <v>509</v>
      </c>
    </row>
    <row r="511" spans="1:98">
      <c r="A511">
        <v>510</v>
      </c>
      <c r="B511" t="s">
        <v>135</v>
      </c>
      <c r="C511">
        <v>25</v>
      </c>
      <c r="D511" t="s">
        <v>98</v>
      </c>
      <c r="E511" t="s">
        <v>99</v>
      </c>
      <c r="F511" t="s">
        <v>100</v>
      </c>
      <c r="G511" t="s">
        <v>113</v>
      </c>
      <c r="J511" t="s">
        <v>162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1</v>
      </c>
      <c r="R511">
        <v>0</v>
      </c>
      <c r="X511" t="s">
        <v>405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1</v>
      </c>
      <c r="AE511">
        <v>0</v>
      </c>
      <c r="AG511" t="s">
        <v>124</v>
      </c>
      <c r="AH511" t="s">
        <v>125</v>
      </c>
      <c r="AI511">
        <v>1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R511" t="s">
        <v>106</v>
      </c>
      <c r="AS511" t="e">
        <f ca="1">- Cannot contact public servants _xludf.or Teachers - Retrieving papers is expensive _xludf.now _xludf.and I Do _xludf.not have the money</f>
        <v>#NAME?</v>
      </c>
      <c r="AT511">
        <v>0</v>
      </c>
      <c r="AU511">
        <v>0</v>
      </c>
      <c r="AV511">
        <v>1</v>
      </c>
      <c r="AW511">
        <v>0</v>
      </c>
      <c r="AX511">
        <v>1</v>
      </c>
      <c r="AY511">
        <v>0</v>
      </c>
      <c r="BA511" t="s">
        <v>106</v>
      </c>
      <c r="BB511" t="e">
        <f ca="1">- Useful but _xludf.not as good as a regular degree</f>
        <v>#NAME?</v>
      </c>
      <c r="BD511" t="e">
        <f ca="1">- Project Management / Accountancy</f>
        <v>#NAME?</v>
      </c>
      <c r="BE511">
        <v>0</v>
      </c>
      <c r="BF511">
        <v>0</v>
      </c>
      <c r="BG511">
        <v>1</v>
      </c>
      <c r="BH511">
        <v>0</v>
      </c>
      <c r="BI511">
        <v>0</v>
      </c>
      <c r="BJ511">
        <v>0</v>
      </c>
      <c r="BK511">
        <v>0</v>
      </c>
      <c r="BL511">
        <v>0</v>
      </c>
      <c r="BN511" t="s">
        <v>106</v>
      </c>
      <c r="BQ511" t="e">
        <f ca="1">- No internet connection / computer</f>
        <v>#NAME?</v>
      </c>
      <c r="BR511">
        <v>0</v>
      </c>
      <c r="BS511">
        <v>0</v>
      </c>
      <c r="BT511">
        <v>1</v>
      </c>
      <c r="BU511">
        <v>0</v>
      </c>
      <c r="BV511">
        <v>0</v>
      </c>
      <c r="BW511">
        <v>0</v>
      </c>
      <c r="BX511" t="s">
        <v>107</v>
      </c>
      <c r="BY511" t="s">
        <v>139</v>
      </c>
      <c r="BZ511">
        <v>1</v>
      </c>
      <c r="CA511">
        <v>0</v>
      </c>
      <c r="CB511">
        <v>0</v>
      </c>
      <c r="CC511">
        <v>0</v>
      </c>
      <c r="CD511">
        <v>1</v>
      </c>
      <c r="CE511" t="e">
        <f ca="1">- Facebook groups/pages  - Teachers</f>
        <v>#NAME?</v>
      </c>
      <c r="CF511">
        <v>0</v>
      </c>
      <c r="CG511">
        <v>0</v>
      </c>
      <c r="CH511">
        <v>1</v>
      </c>
      <c r="CI511">
        <v>0</v>
      </c>
      <c r="CJ511">
        <v>0</v>
      </c>
      <c r="CK511">
        <v>1</v>
      </c>
      <c r="CL511">
        <v>0</v>
      </c>
      <c r="CN511" t="s">
        <v>108</v>
      </c>
      <c r="CO511" t="s">
        <v>109</v>
      </c>
      <c r="CP511" t="s">
        <v>110</v>
      </c>
      <c r="CQ511">
        <v>3323608</v>
      </c>
      <c r="CR511" t="s">
        <v>1442</v>
      </c>
      <c r="CS511" t="s">
        <v>1443</v>
      </c>
      <c r="CT511">
        <v>510</v>
      </c>
    </row>
    <row r="512" spans="1:98">
      <c r="A512">
        <v>511</v>
      </c>
      <c r="B512" t="s">
        <v>135</v>
      </c>
      <c r="C512">
        <v>25</v>
      </c>
      <c r="D512" t="s">
        <v>148</v>
      </c>
      <c r="E512" t="s">
        <v>99</v>
      </c>
      <c r="F512" t="s">
        <v>348</v>
      </c>
      <c r="G512" t="s">
        <v>113</v>
      </c>
      <c r="J512" t="s">
        <v>114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1</v>
      </c>
      <c r="Q512">
        <v>0</v>
      </c>
      <c r="R512">
        <v>0</v>
      </c>
      <c r="X512" t="s">
        <v>495</v>
      </c>
      <c r="Y512">
        <v>0</v>
      </c>
      <c r="Z512">
        <v>0</v>
      </c>
      <c r="AA512">
        <v>1</v>
      </c>
      <c r="AB512">
        <v>0</v>
      </c>
      <c r="AC512">
        <v>0</v>
      </c>
      <c r="AD512">
        <v>0</v>
      </c>
      <c r="AE512">
        <v>0</v>
      </c>
      <c r="AG512" t="s">
        <v>124</v>
      </c>
      <c r="AH512" t="s">
        <v>365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1</v>
      </c>
      <c r="AO512">
        <v>1</v>
      </c>
      <c r="AP512">
        <v>0</v>
      </c>
      <c r="BA512" t="s">
        <v>106</v>
      </c>
      <c r="BB512" t="e">
        <f ca="1">- Useful but _xludf.not as good as a regular degree</f>
        <v>#NAME?</v>
      </c>
      <c r="BD512" t="e">
        <f ca="1">- Nursing / medical care</f>
        <v>#NAME?</v>
      </c>
      <c r="BE512">
        <v>0</v>
      </c>
      <c r="BF512">
        <v>0</v>
      </c>
      <c r="BG512">
        <v>0</v>
      </c>
      <c r="BH512">
        <v>0</v>
      </c>
      <c r="BI512">
        <v>1</v>
      </c>
      <c r="BJ512">
        <v>0</v>
      </c>
      <c r="BK512">
        <v>0</v>
      </c>
      <c r="BL512">
        <v>0</v>
      </c>
      <c r="BN512" t="s">
        <v>106</v>
      </c>
      <c r="BQ512" t="e">
        <f ca="1">- No internet connection / computer</f>
        <v>#NAME?</v>
      </c>
      <c r="BR512">
        <v>0</v>
      </c>
      <c r="BS512">
        <v>0</v>
      </c>
      <c r="BT512">
        <v>1</v>
      </c>
      <c r="BU512">
        <v>0</v>
      </c>
      <c r="BV512">
        <v>0</v>
      </c>
      <c r="BW512">
        <v>0</v>
      </c>
      <c r="BX512" t="s">
        <v>107</v>
      </c>
      <c r="BY512" t="e">
        <f ca="1">- Useful but _xludf.not as good as going to university  - Difficult to access</f>
        <v>#NAME?</v>
      </c>
      <c r="BZ512">
        <v>1</v>
      </c>
      <c r="CA512">
        <v>0</v>
      </c>
      <c r="CB512">
        <v>0</v>
      </c>
      <c r="CC512">
        <v>1</v>
      </c>
      <c r="CD512">
        <v>0</v>
      </c>
      <c r="CE512" t="e">
        <f ca="1">- Facebook groups/pages  - Teachers</f>
        <v>#NAME?</v>
      </c>
      <c r="CF512">
        <v>0</v>
      </c>
      <c r="CG512">
        <v>0</v>
      </c>
      <c r="CH512">
        <v>1</v>
      </c>
      <c r="CI512">
        <v>0</v>
      </c>
      <c r="CJ512">
        <v>0</v>
      </c>
      <c r="CK512">
        <v>1</v>
      </c>
      <c r="CL512">
        <v>0</v>
      </c>
      <c r="CN512" t="s">
        <v>108</v>
      </c>
      <c r="CO512" t="s">
        <v>109</v>
      </c>
      <c r="CP512" t="s">
        <v>110</v>
      </c>
      <c r="CQ512">
        <v>3323644</v>
      </c>
      <c r="CR512" t="s">
        <v>1444</v>
      </c>
      <c r="CS512" t="s">
        <v>1445</v>
      </c>
      <c r="CT512">
        <v>511</v>
      </c>
    </row>
    <row r="513" spans="1:98">
      <c r="A513">
        <v>512</v>
      </c>
      <c r="B513" t="s">
        <v>135</v>
      </c>
      <c r="C513">
        <v>28</v>
      </c>
      <c r="D513" t="s">
        <v>148</v>
      </c>
      <c r="E513" t="s">
        <v>99</v>
      </c>
      <c r="F513" t="s">
        <v>136</v>
      </c>
      <c r="G513" t="s">
        <v>175</v>
      </c>
      <c r="J513" t="s">
        <v>114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1</v>
      </c>
      <c r="Q513">
        <v>0</v>
      </c>
      <c r="R513">
        <v>0</v>
      </c>
      <c r="X513" t="s">
        <v>422</v>
      </c>
      <c r="Y513">
        <v>0</v>
      </c>
      <c r="Z513">
        <v>1</v>
      </c>
      <c r="AA513">
        <v>0</v>
      </c>
      <c r="AB513">
        <v>0</v>
      </c>
      <c r="AC513">
        <v>0</v>
      </c>
      <c r="AD513">
        <v>1</v>
      </c>
      <c r="AE513">
        <v>0</v>
      </c>
      <c r="AG513" t="s">
        <v>124</v>
      </c>
      <c r="AH513" t="s">
        <v>125</v>
      </c>
      <c r="AI513">
        <v>1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R513" t="s">
        <v>127</v>
      </c>
      <c r="AS513" t="e">
        <f ca="1">- Donâ€™t have family in Syria to _xludf.help me - have to go in person but can _xludf.not go _xludf.for security reasons</f>
        <v>#NAME?</v>
      </c>
      <c r="AT513">
        <v>0</v>
      </c>
      <c r="AU513">
        <v>1</v>
      </c>
      <c r="AV513">
        <v>0</v>
      </c>
      <c r="AW513">
        <v>1</v>
      </c>
      <c r="AX513">
        <v>0</v>
      </c>
      <c r="AY513">
        <v>0</v>
      </c>
      <c r="BA513" t="s">
        <v>106</v>
      </c>
      <c r="BB513" t="e">
        <f ca="1">- Useful but _xludf.not as good as a regular degree</f>
        <v>#NAME?</v>
      </c>
      <c r="BD513" t="e">
        <f ca="1">- Nursing / medical care</f>
        <v>#NAME?</v>
      </c>
      <c r="BE513">
        <v>0</v>
      </c>
      <c r="BF513">
        <v>0</v>
      </c>
      <c r="BG513">
        <v>0</v>
      </c>
      <c r="BH513">
        <v>0</v>
      </c>
      <c r="BI513">
        <v>1</v>
      </c>
      <c r="BJ513">
        <v>0</v>
      </c>
      <c r="BK513">
        <v>0</v>
      </c>
      <c r="BL513">
        <v>0</v>
      </c>
      <c r="BN513" t="s">
        <v>106</v>
      </c>
      <c r="BQ513" t="e">
        <f ca="1">- No internet connection / computer - Donâ€™t know how to _xludf.find/enroll in a suitable program</f>
        <v>#NAME?</v>
      </c>
      <c r="BR513">
        <v>0</v>
      </c>
      <c r="BS513">
        <v>0</v>
      </c>
      <c r="BT513">
        <v>1</v>
      </c>
      <c r="BU513">
        <v>1</v>
      </c>
      <c r="BV513">
        <v>0</v>
      </c>
      <c r="BW513">
        <v>0</v>
      </c>
      <c r="BX513" t="s">
        <v>107</v>
      </c>
      <c r="BY513" t="s">
        <v>139</v>
      </c>
      <c r="BZ513">
        <v>1</v>
      </c>
      <c r="CA513">
        <v>0</v>
      </c>
      <c r="CB513">
        <v>0</v>
      </c>
      <c r="CC513">
        <v>0</v>
      </c>
      <c r="CD513">
        <v>1</v>
      </c>
      <c r="CE513" t="e">
        <f ca="1">- Facebook groups/pages  - Friends</f>
        <v>#NAME?</v>
      </c>
      <c r="CF513">
        <v>1</v>
      </c>
      <c r="CG513">
        <v>0</v>
      </c>
      <c r="CH513">
        <v>0</v>
      </c>
      <c r="CI513">
        <v>0</v>
      </c>
      <c r="CJ513">
        <v>0</v>
      </c>
      <c r="CK513">
        <v>1</v>
      </c>
      <c r="CL513">
        <v>0</v>
      </c>
      <c r="CN513" t="s">
        <v>108</v>
      </c>
      <c r="CO513" t="s">
        <v>109</v>
      </c>
      <c r="CP513" t="s">
        <v>110</v>
      </c>
      <c r="CQ513">
        <v>3323667</v>
      </c>
      <c r="CR513" t="s">
        <v>1446</v>
      </c>
      <c r="CS513" t="s">
        <v>1447</v>
      </c>
      <c r="CT513">
        <v>512</v>
      </c>
    </row>
    <row r="514" spans="1:98">
      <c r="A514">
        <v>513</v>
      </c>
      <c r="B514" t="s">
        <v>135</v>
      </c>
      <c r="C514">
        <v>25</v>
      </c>
      <c r="D514" t="s">
        <v>148</v>
      </c>
      <c r="E514" t="s">
        <v>99</v>
      </c>
      <c r="F514" t="s">
        <v>100</v>
      </c>
      <c r="G514" t="s">
        <v>113</v>
      </c>
      <c r="J514" t="s">
        <v>318</v>
      </c>
      <c r="K514">
        <v>0</v>
      </c>
      <c r="L514">
        <v>0</v>
      </c>
      <c r="M514">
        <v>1</v>
      </c>
      <c r="N514">
        <v>0</v>
      </c>
      <c r="O514">
        <v>0</v>
      </c>
      <c r="P514">
        <v>0</v>
      </c>
      <c r="Q514">
        <v>0</v>
      </c>
      <c r="R514">
        <v>0</v>
      </c>
      <c r="X514" t="s">
        <v>739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G514" t="s">
        <v>124</v>
      </c>
      <c r="AH514" t="s">
        <v>105</v>
      </c>
      <c r="AI514">
        <v>0</v>
      </c>
      <c r="AJ514">
        <v>1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BA514" t="s">
        <v>106</v>
      </c>
      <c r="BB514" t="e">
        <f ca="1">- Useful but _xludf.not as good as a regular degree</f>
        <v>#NAME?</v>
      </c>
      <c r="BD514" t="e">
        <f ca="1">- I am _xludf.not interested in vocational education</f>
        <v>#NAME?</v>
      </c>
      <c r="BE514">
        <v>1</v>
      </c>
      <c r="BF514">
        <v>0</v>
      </c>
      <c r="BG514">
        <v>0</v>
      </c>
      <c r="BH514">
        <v>0</v>
      </c>
      <c r="BI514">
        <v>0</v>
      </c>
      <c r="BJ514">
        <v>0</v>
      </c>
      <c r="BK514">
        <v>0</v>
      </c>
      <c r="BL514">
        <v>0</v>
      </c>
      <c r="BN514" t="s">
        <v>106</v>
      </c>
      <c r="BQ514" t="e">
        <f ca="1">- Cannot afford the courses</f>
        <v>#NAME?</v>
      </c>
      <c r="BR514">
        <v>0</v>
      </c>
      <c r="BS514">
        <v>0</v>
      </c>
      <c r="BT514">
        <v>0</v>
      </c>
      <c r="BU514">
        <v>0</v>
      </c>
      <c r="BV514">
        <v>1</v>
      </c>
      <c r="BW514">
        <v>0</v>
      </c>
      <c r="BX514" t="s">
        <v>107</v>
      </c>
      <c r="BY514" t="s">
        <v>139</v>
      </c>
      <c r="BZ514">
        <v>1</v>
      </c>
      <c r="CA514">
        <v>0</v>
      </c>
      <c r="CB514">
        <v>0</v>
      </c>
      <c r="CC514">
        <v>0</v>
      </c>
      <c r="CD514">
        <v>1</v>
      </c>
      <c r="CE514" t="e">
        <f ca="1">- Twitter - Teachers</f>
        <v>#NAME?</v>
      </c>
      <c r="CF514">
        <v>0</v>
      </c>
      <c r="CG514">
        <v>0</v>
      </c>
      <c r="CH514">
        <v>1</v>
      </c>
      <c r="CI514">
        <v>0</v>
      </c>
      <c r="CJ514">
        <v>1</v>
      </c>
      <c r="CK514">
        <v>0</v>
      </c>
      <c r="CL514">
        <v>0</v>
      </c>
      <c r="CN514" t="s">
        <v>108</v>
      </c>
      <c r="CO514" t="s">
        <v>109</v>
      </c>
      <c r="CP514" t="s">
        <v>110</v>
      </c>
      <c r="CQ514">
        <v>3323691</v>
      </c>
      <c r="CR514" t="s">
        <v>1448</v>
      </c>
      <c r="CS514" t="s">
        <v>1449</v>
      </c>
      <c r="CT514">
        <v>513</v>
      </c>
    </row>
    <row r="515" spans="1:98">
      <c r="A515">
        <v>514</v>
      </c>
      <c r="B515" t="s">
        <v>135</v>
      </c>
      <c r="C515">
        <v>18</v>
      </c>
      <c r="D515" t="s">
        <v>148</v>
      </c>
      <c r="E515" t="s">
        <v>99</v>
      </c>
      <c r="F515" t="s">
        <v>136</v>
      </c>
      <c r="G515" t="s">
        <v>175</v>
      </c>
      <c r="J515" t="s">
        <v>286</v>
      </c>
      <c r="K515">
        <v>0</v>
      </c>
      <c r="L515">
        <v>0</v>
      </c>
      <c r="M515">
        <v>0</v>
      </c>
      <c r="N515">
        <v>0</v>
      </c>
      <c r="O515">
        <v>1</v>
      </c>
      <c r="P515">
        <v>0</v>
      </c>
      <c r="Q515">
        <v>0</v>
      </c>
      <c r="R515">
        <v>0</v>
      </c>
      <c r="X515" t="s">
        <v>1151</v>
      </c>
      <c r="Y515">
        <v>0</v>
      </c>
      <c r="Z515">
        <v>1</v>
      </c>
      <c r="AA515">
        <v>0</v>
      </c>
      <c r="AB515">
        <v>0</v>
      </c>
      <c r="AC515">
        <v>1</v>
      </c>
      <c r="AD515">
        <v>0</v>
      </c>
      <c r="AE515">
        <v>0</v>
      </c>
      <c r="AG515" t="s">
        <v>124</v>
      </c>
      <c r="AH515" t="s">
        <v>125</v>
      </c>
      <c r="AI515">
        <v>1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R515" t="s">
        <v>127</v>
      </c>
      <c r="AS515" t="e">
        <f ca="1">- Donâ€™t have family in Syria to _xludf.help me</f>
        <v>#NAME?</v>
      </c>
      <c r="AT515">
        <v>0</v>
      </c>
      <c r="AU515">
        <v>0</v>
      </c>
      <c r="AV515">
        <v>0</v>
      </c>
      <c r="AW515">
        <v>1</v>
      </c>
      <c r="AX515">
        <v>0</v>
      </c>
      <c r="AY515">
        <v>0</v>
      </c>
      <c r="BA515" t="s">
        <v>106</v>
      </c>
      <c r="BB515" t="e">
        <f ca="1">- _xludf.not Useful</f>
        <v>#NAME?</v>
      </c>
      <c r="BD515" t="e">
        <f ca="1">- I am _xludf.not interested in vocational education</f>
        <v>#NAME?</v>
      </c>
      <c r="BE515">
        <v>1</v>
      </c>
      <c r="BF515">
        <v>0</v>
      </c>
      <c r="BG515">
        <v>0</v>
      </c>
      <c r="BH515">
        <v>0</v>
      </c>
      <c r="BI515">
        <v>0</v>
      </c>
      <c r="BJ515">
        <v>0</v>
      </c>
      <c r="BK515">
        <v>0</v>
      </c>
      <c r="BL515">
        <v>0</v>
      </c>
      <c r="BN515" t="s">
        <v>106</v>
      </c>
      <c r="BQ515" t="e">
        <f ca="1">- Do _xludf.not _xludf.count towards a recognized qualification</f>
        <v>#NAME?</v>
      </c>
      <c r="BR515">
        <v>0</v>
      </c>
      <c r="BS515">
        <v>1</v>
      </c>
      <c r="BT515">
        <v>0</v>
      </c>
      <c r="BU515">
        <v>0</v>
      </c>
      <c r="BV515">
        <v>0</v>
      </c>
      <c r="BW515">
        <v>0</v>
      </c>
      <c r="BX515" t="s">
        <v>107</v>
      </c>
      <c r="BY515" t="e">
        <f ca="1">- Too Difficult to study alone</f>
        <v>#NAME?</v>
      </c>
      <c r="BZ515">
        <v>0</v>
      </c>
      <c r="CA515">
        <v>0</v>
      </c>
      <c r="CB515">
        <v>0</v>
      </c>
      <c r="CC515">
        <v>0</v>
      </c>
      <c r="CD515">
        <v>1</v>
      </c>
      <c r="CE515" t="e">
        <f ca="1">- Facebook groups/pages</f>
        <v>#NAME?</v>
      </c>
      <c r="CF515">
        <v>0</v>
      </c>
      <c r="CG515">
        <v>0</v>
      </c>
      <c r="CH515">
        <v>0</v>
      </c>
      <c r="CI515">
        <v>0</v>
      </c>
      <c r="CJ515">
        <v>0</v>
      </c>
      <c r="CK515">
        <v>1</v>
      </c>
      <c r="CL515">
        <v>0</v>
      </c>
      <c r="CN515" t="s">
        <v>108</v>
      </c>
      <c r="CO515" t="s">
        <v>109</v>
      </c>
      <c r="CP515" t="s">
        <v>110</v>
      </c>
      <c r="CQ515">
        <v>3326174</v>
      </c>
      <c r="CR515" t="s">
        <v>1450</v>
      </c>
      <c r="CS515" t="s">
        <v>1451</v>
      </c>
      <c r="CT515">
        <v>514</v>
      </c>
    </row>
    <row r="516" spans="1:98">
      <c r="A516">
        <v>515</v>
      </c>
      <c r="B516" t="s">
        <v>135</v>
      </c>
      <c r="C516">
        <v>18</v>
      </c>
      <c r="D516" t="s">
        <v>148</v>
      </c>
      <c r="E516" t="s">
        <v>99</v>
      </c>
      <c r="F516" t="s">
        <v>136</v>
      </c>
      <c r="G516" t="s">
        <v>175</v>
      </c>
      <c r="J516" t="s">
        <v>180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1</v>
      </c>
      <c r="X516" t="s">
        <v>714</v>
      </c>
      <c r="Y516">
        <v>1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G516" t="s">
        <v>124</v>
      </c>
      <c r="AH516" t="s">
        <v>125</v>
      </c>
      <c r="AI516">
        <v>1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R516" t="s">
        <v>106</v>
      </c>
      <c r="AS516" t="e">
        <f ca="1">- have to go in person but can _xludf.not go _xludf.for security reasons</f>
        <v>#NAME?</v>
      </c>
      <c r="AT516">
        <v>0</v>
      </c>
      <c r="AU516">
        <v>1</v>
      </c>
      <c r="AV516">
        <v>0</v>
      </c>
      <c r="AW516">
        <v>0</v>
      </c>
      <c r="AX516">
        <v>0</v>
      </c>
      <c r="AY516">
        <v>0</v>
      </c>
      <c r="BA516" t="s">
        <v>106</v>
      </c>
      <c r="BB516" t="e">
        <f ca="1">- Very Useful _xludf.and provides a job opportunity _xludf.right away.</f>
        <v>#NAME?</v>
      </c>
      <c r="BD516" t="e">
        <f ca="1">- Nursing / medical care</f>
        <v>#NAME?</v>
      </c>
      <c r="BE516">
        <v>0</v>
      </c>
      <c r="BF516">
        <v>0</v>
      </c>
      <c r="BG516">
        <v>0</v>
      </c>
      <c r="BH516">
        <v>0</v>
      </c>
      <c r="BI516">
        <v>1</v>
      </c>
      <c r="BJ516">
        <v>0</v>
      </c>
      <c r="BK516">
        <v>0</v>
      </c>
      <c r="BL516">
        <v>0</v>
      </c>
      <c r="BN516" t="s">
        <v>106</v>
      </c>
      <c r="BQ516" t="e">
        <f ca="1">- _xludf.not available in _xludf.Arabic</f>
        <v>#NAME?</v>
      </c>
      <c r="BR516">
        <v>0</v>
      </c>
      <c r="BS516">
        <v>0</v>
      </c>
      <c r="BT516">
        <v>0</v>
      </c>
      <c r="BU516">
        <v>0</v>
      </c>
      <c r="BV516">
        <v>0</v>
      </c>
      <c r="BW516">
        <v>1</v>
      </c>
      <c r="BX516" t="s">
        <v>107</v>
      </c>
      <c r="BY516" t="e">
        <f ca="1">- Too Difficult to study alone</f>
        <v>#NAME?</v>
      </c>
      <c r="BZ516">
        <v>0</v>
      </c>
      <c r="CA516">
        <v>0</v>
      </c>
      <c r="CB516">
        <v>0</v>
      </c>
      <c r="CC516">
        <v>0</v>
      </c>
      <c r="CD516">
        <v>1</v>
      </c>
      <c r="CE516" t="e">
        <f ca="1">- Al-Fanar Media</f>
        <v>#NAME?</v>
      </c>
      <c r="CF516">
        <v>0</v>
      </c>
      <c r="CG516">
        <v>0</v>
      </c>
      <c r="CH516">
        <v>0</v>
      </c>
      <c r="CI516">
        <v>1</v>
      </c>
      <c r="CJ516">
        <v>0</v>
      </c>
      <c r="CK516">
        <v>0</v>
      </c>
      <c r="CL516">
        <v>0</v>
      </c>
      <c r="CN516" t="s">
        <v>108</v>
      </c>
      <c r="CO516" t="s">
        <v>109</v>
      </c>
      <c r="CP516" t="s">
        <v>110</v>
      </c>
      <c r="CQ516">
        <v>3326221</v>
      </c>
      <c r="CR516" t="s">
        <v>1452</v>
      </c>
      <c r="CS516" t="s">
        <v>1453</v>
      </c>
      <c r="CT516">
        <v>515</v>
      </c>
    </row>
    <row r="517" spans="1:98">
      <c r="A517">
        <v>516</v>
      </c>
      <c r="B517" t="s">
        <v>135</v>
      </c>
      <c r="C517">
        <v>22</v>
      </c>
      <c r="D517" t="s">
        <v>148</v>
      </c>
      <c r="E517" t="s">
        <v>156</v>
      </c>
      <c r="F517" t="s">
        <v>136</v>
      </c>
      <c r="G517" t="s">
        <v>113</v>
      </c>
      <c r="J517" t="s">
        <v>286</v>
      </c>
      <c r="K517">
        <v>0</v>
      </c>
      <c r="L517">
        <v>0</v>
      </c>
      <c r="M517">
        <v>0</v>
      </c>
      <c r="N517">
        <v>0</v>
      </c>
      <c r="O517">
        <v>1</v>
      </c>
      <c r="P517">
        <v>0</v>
      </c>
      <c r="Q517">
        <v>0</v>
      </c>
      <c r="R517">
        <v>0</v>
      </c>
      <c r="X517" t="s">
        <v>405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1</v>
      </c>
      <c r="AE517">
        <v>0</v>
      </c>
      <c r="AG517" t="s">
        <v>124</v>
      </c>
      <c r="AH517" t="s">
        <v>125</v>
      </c>
      <c r="AI517">
        <v>1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R517" t="s">
        <v>106</v>
      </c>
      <c r="AS517" t="e">
        <f ca="1">- Retrieving papers is expensive _xludf.now _xludf.and I Do _xludf.not have the money - have to go in person but can _xludf.not go _xludf.for security reasons</f>
        <v>#NAME?</v>
      </c>
      <c r="AT517">
        <v>0</v>
      </c>
      <c r="AU517">
        <v>1</v>
      </c>
      <c r="AV517">
        <v>0</v>
      </c>
      <c r="AW517">
        <v>0</v>
      </c>
      <c r="AX517">
        <v>1</v>
      </c>
      <c r="AY517">
        <v>0</v>
      </c>
      <c r="BA517" t="s">
        <v>106</v>
      </c>
      <c r="BB517" t="e">
        <f ca="1">- Useful but _xludf.not as good as a regular degree</f>
        <v>#NAME?</v>
      </c>
      <c r="BD517" t="e">
        <f ca="1">- Nursing / medical care</f>
        <v>#NAME?</v>
      </c>
      <c r="BE517">
        <v>0</v>
      </c>
      <c r="BF517">
        <v>0</v>
      </c>
      <c r="BG517">
        <v>0</v>
      </c>
      <c r="BH517">
        <v>0</v>
      </c>
      <c r="BI517">
        <v>1</v>
      </c>
      <c r="BJ517">
        <v>0</v>
      </c>
      <c r="BK517">
        <v>0</v>
      </c>
      <c r="BL517">
        <v>0</v>
      </c>
      <c r="BN517" t="s">
        <v>106</v>
      </c>
      <c r="BQ517" t="e">
        <f ca="1">- No internet connection / computer</f>
        <v>#NAME?</v>
      </c>
      <c r="BR517">
        <v>0</v>
      </c>
      <c r="BS517">
        <v>0</v>
      </c>
      <c r="BT517">
        <v>1</v>
      </c>
      <c r="BU517">
        <v>0</v>
      </c>
      <c r="BV517">
        <v>0</v>
      </c>
      <c r="BW517">
        <v>0</v>
      </c>
      <c r="BX517" t="s">
        <v>107</v>
      </c>
      <c r="BY517" t="e">
        <f ca="1">- Useful but _xludf.not as good as going to university</f>
        <v>#NAME?</v>
      </c>
      <c r="BZ517">
        <v>1</v>
      </c>
      <c r="CA517">
        <v>0</v>
      </c>
      <c r="CB517">
        <v>0</v>
      </c>
      <c r="CC517">
        <v>0</v>
      </c>
      <c r="CD517">
        <v>0</v>
      </c>
      <c r="CE517" t="e">
        <f ca="1">- Facebook groups/pages  - Friends</f>
        <v>#NAME?</v>
      </c>
      <c r="CF517">
        <v>1</v>
      </c>
      <c r="CG517">
        <v>0</v>
      </c>
      <c r="CH517">
        <v>0</v>
      </c>
      <c r="CI517">
        <v>0</v>
      </c>
      <c r="CJ517">
        <v>0</v>
      </c>
      <c r="CK517">
        <v>1</v>
      </c>
      <c r="CL517">
        <v>0</v>
      </c>
      <c r="CN517" t="s">
        <v>108</v>
      </c>
      <c r="CO517" t="s">
        <v>109</v>
      </c>
      <c r="CP517" t="s">
        <v>110</v>
      </c>
      <c r="CQ517">
        <v>3326241</v>
      </c>
      <c r="CR517" t="s">
        <v>1454</v>
      </c>
      <c r="CS517" t="s">
        <v>1455</v>
      </c>
      <c r="CT517">
        <v>516</v>
      </c>
    </row>
    <row r="518" spans="1:98">
      <c r="A518">
        <v>517</v>
      </c>
      <c r="B518" t="s">
        <v>135</v>
      </c>
      <c r="C518">
        <v>26</v>
      </c>
      <c r="D518" t="s">
        <v>148</v>
      </c>
      <c r="E518" t="s">
        <v>99</v>
      </c>
      <c r="F518" t="s">
        <v>120</v>
      </c>
      <c r="G518" t="s">
        <v>175</v>
      </c>
      <c r="J518" t="s">
        <v>114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1</v>
      </c>
      <c r="Q518">
        <v>0</v>
      </c>
      <c r="R518">
        <v>0</v>
      </c>
      <c r="X518" t="s">
        <v>1242</v>
      </c>
      <c r="Y518">
        <v>1</v>
      </c>
      <c r="Z518">
        <v>0</v>
      </c>
      <c r="AA518">
        <v>0</v>
      </c>
      <c r="AB518">
        <v>0</v>
      </c>
      <c r="AC518">
        <v>0</v>
      </c>
      <c r="AD518">
        <v>1</v>
      </c>
      <c r="AE518">
        <v>0</v>
      </c>
      <c r="AG518" t="s">
        <v>124</v>
      </c>
      <c r="AH518" t="s">
        <v>125</v>
      </c>
      <c r="AI518">
        <v>1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R518" t="s">
        <v>106</v>
      </c>
      <c r="AS518" t="e">
        <f ca="1">- Donâ€™t have family in Syria to _xludf.help me - have to go in person but can _xludf.not go _xludf.for security reasons</f>
        <v>#NAME?</v>
      </c>
      <c r="AT518">
        <v>0</v>
      </c>
      <c r="AU518">
        <v>1</v>
      </c>
      <c r="AV518">
        <v>0</v>
      </c>
      <c r="AW518">
        <v>1</v>
      </c>
      <c r="AX518">
        <v>0</v>
      </c>
      <c r="AY518">
        <v>0</v>
      </c>
      <c r="BA518" t="s">
        <v>106</v>
      </c>
      <c r="BB518" t="e">
        <f ca="1">- Very Useful _xludf.and provides a job opportunity _xludf.right away.</f>
        <v>#NAME?</v>
      </c>
      <c r="BD518" t="e">
        <f ca="1">- Nursing / medical care</f>
        <v>#NAME?</v>
      </c>
      <c r="BE518">
        <v>0</v>
      </c>
      <c r="BF518">
        <v>0</v>
      </c>
      <c r="BG518">
        <v>0</v>
      </c>
      <c r="BH518">
        <v>0</v>
      </c>
      <c r="BI518">
        <v>1</v>
      </c>
      <c r="BJ518">
        <v>0</v>
      </c>
      <c r="BK518">
        <v>0</v>
      </c>
      <c r="BL518">
        <v>0</v>
      </c>
      <c r="BN518" t="s">
        <v>106</v>
      </c>
      <c r="BQ518" t="e">
        <f ca="1">- No internet connection / computer</f>
        <v>#NAME?</v>
      </c>
      <c r="BR518">
        <v>0</v>
      </c>
      <c r="BS518">
        <v>0</v>
      </c>
      <c r="BT518">
        <v>1</v>
      </c>
      <c r="BU518">
        <v>0</v>
      </c>
      <c r="BV518">
        <v>0</v>
      </c>
      <c r="BW518">
        <v>0</v>
      </c>
      <c r="BX518" t="s">
        <v>107</v>
      </c>
      <c r="BY518" t="e">
        <f ca="1">- Useful but _xludf.not as good as going to university</f>
        <v>#NAME?</v>
      </c>
      <c r="BZ518">
        <v>1</v>
      </c>
      <c r="CA518">
        <v>0</v>
      </c>
      <c r="CB518">
        <v>0</v>
      </c>
      <c r="CC518">
        <v>0</v>
      </c>
      <c r="CD518">
        <v>0</v>
      </c>
      <c r="CE518" t="e">
        <f ca="1">- Facebook groups/pages</f>
        <v>#NAME?</v>
      </c>
      <c r="CF518">
        <v>0</v>
      </c>
      <c r="CG518">
        <v>0</v>
      </c>
      <c r="CH518">
        <v>0</v>
      </c>
      <c r="CI518">
        <v>0</v>
      </c>
      <c r="CJ518">
        <v>0</v>
      </c>
      <c r="CK518">
        <v>1</v>
      </c>
      <c r="CL518">
        <v>0</v>
      </c>
      <c r="CN518" t="s">
        <v>108</v>
      </c>
      <c r="CO518" t="s">
        <v>109</v>
      </c>
      <c r="CP518" t="s">
        <v>110</v>
      </c>
      <c r="CQ518">
        <v>3326260</v>
      </c>
      <c r="CR518" t="s">
        <v>1456</v>
      </c>
      <c r="CS518" t="s">
        <v>1457</v>
      </c>
      <c r="CT518">
        <v>517</v>
      </c>
    </row>
    <row r="519" spans="1:98">
      <c r="A519">
        <v>518</v>
      </c>
      <c r="B519" t="s">
        <v>135</v>
      </c>
      <c r="C519">
        <v>21</v>
      </c>
      <c r="D519" t="s">
        <v>148</v>
      </c>
      <c r="E519" t="s">
        <v>99</v>
      </c>
      <c r="F519" t="s">
        <v>100</v>
      </c>
      <c r="G519" t="s">
        <v>101</v>
      </c>
      <c r="H519" t="s">
        <v>102</v>
      </c>
      <c r="U519" t="s">
        <v>103</v>
      </c>
      <c r="AG519" t="s">
        <v>104</v>
      </c>
      <c r="AH519" t="s">
        <v>1458</v>
      </c>
      <c r="AI519">
        <v>0</v>
      </c>
      <c r="AJ519">
        <v>1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1</v>
      </c>
      <c r="BA519" t="s">
        <v>106</v>
      </c>
      <c r="BB519" t="e">
        <f ca="1">- Useful but _xludf.not as good as a regular degree</f>
        <v>#NAME?</v>
      </c>
      <c r="BD519" t="e">
        <f ca="1">- Nursing / medical care</f>
        <v>#NAME?</v>
      </c>
      <c r="BE519">
        <v>0</v>
      </c>
      <c r="BF519">
        <v>0</v>
      </c>
      <c r="BG519">
        <v>0</v>
      </c>
      <c r="BH519">
        <v>0</v>
      </c>
      <c r="BI519">
        <v>1</v>
      </c>
      <c r="BJ519">
        <v>0</v>
      </c>
      <c r="BK519">
        <v>0</v>
      </c>
      <c r="BL519">
        <v>0</v>
      </c>
      <c r="BN519" t="s">
        <v>106</v>
      </c>
      <c r="BQ519" t="e">
        <f ca="1">- Cannot afford the courses</f>
        <v>#NAME?</v>
      </c>
      <c r="BR519">
        <v>0</v>
      </c>
      <c r="BS519">
        <v>0</v>
      </c>
      <c r="BT519">
        <v>0</v>
      </c>
      <c r="BU519">
        <v>0</v>
      </c>
      <c r="BV519">
        <v>1</v>
      </c>
      <c r="BW519">
        <v>0</v>
      </c>
      <c r="BX519" t="s">
        <v>107</v>
      </c>
      <c r="BY519" t="e">
        <f ca="1">- Useful but _xludf.not as good as going to university</f>
        <v>#NAME?</v>
      </c>
      <c r="BZ519">
        <v>1</v>
      </c>
      <c r="CA519">
        <v>0</v>
      </c>
      <c r="CB519">
        <v>0</v>
      </c>
      <c r="CC519">
        <v>0</v>
      </c>
      <c r="CD519">
        <v>0</v>
      </c>
      <c r="CE519" t="e">
        <f ca="1">- Facebook groups/pages  - Friends</f>
        <v>#NAME?</v>
      </c>
      <c r="CF519">
        <v>1</v>
      </c>
      <c r="CG519">
        <v>0</v>
      </c>
      <c r="CH519">
        <v>0</v>
      </c>
      <c r="CI519">
        <v>0</v>
      </c>
      <c r="CJ519">
        <v>0</v>
      </c>
      <c r="CK519">
        <v>1</v>
      </c>
      <c r="CL519">
        <v>0</v>
      </c>
      <c r="CN519" t="s">
        <v>108</v>
      </c>
      <c r="CO519" t="s">
        <v>109</v>
      </c>
      <c r="CP519" t="s">
        <v>110</v>
      </c>
      <c r="CQ519">
        <v>3326295</v>
      </c>
      <c r="CR519" t="s">
        <v>1459</v>
      </c>
      <c r="CS519" t="s">
        <v>1460</v>
      </c>
      <c r="CT519">
        <v>518</v>
      </c>
    </row>
    <row r="520" spans="1:98">
      <c r="A520">
        <v>519</v>
      </c>
      <c r="B520" t="s">
        <v>135</v>
      </c>
      <c r="C520">
        <v>22</v>
      </c>
      <c r="D520" t="s">
        <v>98</v>
      </c>
      <c r="E520" t="s">
        <v>99</v>
      </c>
      <c r="F520" t="s">
        <v>100</v>
      </c>
      <c r="G520" t="s">
        <v>113</v>
      </c>
      <c r="J520" t="s">
        <v>103</v>
      </c>
      <c r="K520">
        <v>0</v>
      </c>
      <c r="L520">
        <v>0</v>
      </c>
      <c r="M520">
        <v>0</v>
      </c>
      <c r="N520">
        <v>1</v>
      </c>
      <c r="O520">
        <v>0</v>
      </c>
      <c r="P520">
        <v>0</v>
      </c>
      <c r="Q520">
        <v>0</v>
      </c>
      <c r="R520">
        <v>0</v>
      </c>
      <c r="X520" t="s">
        <v>242</v>
      </c>
      <c r="Y520">
        <v>0</v>
      </c>
      <c r="Z520">
        <v>0</v>
      </c>
      <c r="AA520">
        <v>0</v>
      </c>
      <c r="AB520">
        <v>0</v>
      </c>
      <c r="AC520">
        <v>1</v>
      </c>
      <c r="AD520">
        <v>0</v>
      </c>
      <c r="AE520">
        <v>0</v>
      </c>
      <c r="AG520" t="s">
        <v>124</v>
      </c>
      <c r="AH520" t="s">
        <v>125</v>
      </c>
      <c r="AI520">
        <v>1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R520" t="s">
        <v>106</v>
      </c>
      <c r="AS520" t="e">
        <f ca="1">- have to go in person but can _xludf.not go _xludf.for security reasons</f>
        <v>#NAME?</v>
      </c>
      <c r="AT520">
        <v>0</v>
      </c>
      <c r="AU520">
        <v>1</v>
      </c>
      <c r="AV520">
        <v>0</v>
      </c>
      <c r="AW520">
        <v>0</v>
      </c>
      <c r="AX520">
        <v>0</v>
      </c>
      <c r="AY520">
        <v>0</v>
      </c>
      <c r="BA520" t="s">
        <v>106</v>
      </c>
      <c r="BB520" t="e">
        <f ca="1">- Useful but _xludf.not as good as a regular degree</f>
        <v>#NAME?</v>
      </c>
      <c r="BD520" t="e">
        <f ca="1">- Project Management / Accountancy</f>
        <v>#NAME?</v>
      </c>
      <c r="BE520">
        <v>0</v>
      </c>
      <c r="BF520">
        <v>0</v>
      </c>
      <c r="BG520">
        <v>1</v>
      </c>
      <c r="BH520">
        <v>0</v>
      </c>
      <c r="BI520">
        <v>0</v>
      </c>
      <c r="BJ520">
        <v>0</v>
      </c>
      <c r="BK520">
        <v>0</v>
      </c>
      <c r="BL520">
        <v>0</v>
      </c>
      <c r="BN520" t="s">
        <v>106</v>
      </c>
      <c r="BQ520" t="e">
        <f ca="1">- No internet connection / computer</f>
        <v>#NAME?</v>
      </c>
      <c r="BR520">
        <v>0</v>
      </c>
      <c r="BS520">
        <v>0</v>
      </c>
      <c r="BT520">
        <v>1</v>
      </c>
      <c r="BU520">
        <v>0</v>
      </c>
      <c r="BV520">
        <v>0</v>
      </c>
      <c r="BW520">
        <v>0</v>
      </c>
      <c r="BX520" t="s">
        <v>107</v>
      </c>
      <c r="BY520" t="e">
        <f ca="1">- Useful but _xludf.not as good as going to university</f>
        <v>#NAME?</v>
      </c>
      <c r="BZ520">
        <v>1</v>
      </c>
      <c r="CA520">
        <v>0</v>
      </c>
      <c r="CB520">
        <v>0</v>
      </c>
      <c r="CC520">
        <v>0</v>
      </c>
      <c r="CD520">
        <v>0</v>
      </c>
      <c r="CE520" t="e">
        <f ca="1">- Facebook groups/pages</f>
        <v>#NAME?</v>
      </c>
      <c r="CF520">
        <v>0</v>
      </c>
      <c r="CG520">
        <v>0</v>
      </c>
      <c r="CH520">
        <v>0</v>
      </c>
      <c r="CI520">
        <v>0</v>
      </c>
      <c r="CJ520">
        <v>0</v>
      </c>
      <c r="CK520">
        <v>1</v>
      </c>
      <c r="CL520">
        <v>0</v>
      </c>
      <c r="CN520" t="s">
        <v>108</v>
      </c>
      <c r="CO520" t="s">
        <v>109</v>
      </c>
      <c r="CP520" t="s">
        <v>110</v>
      </c>
      <c r="CQ520">
        <v>3326329</v>
      </c>
      <c r="CR520" t="s">
        <v>1461</v>
      </c>
      <c r="CS520" t="s">
        <v>1462</v>
      </c>
      <c r="CT520">
        <v>519</v>
      </c>
    </row>
    <row r="521" spans="1:98">
      <c r="A521">
        <v>520</v>
      </c>
      <c r="B521" t="s">
        <v>135</v>
      </c>
      <c r="C521">
        <v>17</v>
      </c>
      <c r="D521" t="s">
        <v>98</v>
      </c>
      <c r="E521" t="s">
        <v>99</v>
      </c>
      <c r="F521" t="s">
        <v>120</v>
      </c>
      <c r="G521" t="s">
        <v>113</v>
      </c>
      <c r="J521" t="s">
        <v>180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1</v>
      </c>
      <c r="X521" t="s">
        <v>368</v>
      </c>
      <c r="Y521">
        <v>0</v>
      </c>
      <c r="Z521">
        <v>1</v>
      </c>
      <c r="AA521">
        <v>0</v>
      </c>
      <c r="AB521">
        <v>0</v>
      </c>
      <c r="AC521">
        <v>0</v>
      </c>
      <c r="AD521">
        <v>0</v>
      </c>
      <c r="AE521">
        <v>0</v>
      </c>
      <c r="AG521" t="s">
        <v>124</v>
      </c>
      <c r="AH521" t="s">
        <v>125</v>
      </c>
      <c r="AI521">
        <v>1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R521" t="s">
        <v>106</v>
      </c>
      <c r="AS521" t="e">
        <f ca="1">- School, college _xludf.or directorate out of service</f>
        <v>#NAME?</v>
      </c>
      <c r="AT521">
        <v>1</v>
      </c>
      <c r="AU521">
        <v>0</v>
      </c>
      <c r="AV521">
        <v>0</v>
      </c>
      <c r="AW521">
        <v>0</v>
      </c>
      <c r="AX521">
        <v>0</v>
      </c>
      <c r="AY521">
        <v>0</v>
      </c>
      <c r="BA521" t="s">
        <v>106</v>
      </c>
      <c r="BB521" t="e">
        <f ca="1">- Useful but _xludf.not as good as a regular degree</f>
        <v>#NAME?</v>
      </c>
      <c r="BD521" t="e">
        <f ca="1">- Nursing / medical care</f>
        <v>#NAME?</v>
      </c>
      <c r="BE521">
        <v>0</v>
      </c>
      <c r="BF521">
        <v>0</v>
      </c>
      <c r="BG521">
        <v>0</v>
      </c>
      <c r="BH521">
        <v>0</v>
      </c>
      <c r="BI521">
        <v>1</v>
      </c>
      <c r="BJ521">
        <v>0</v>
      </c>
      <c r="BK521">
        <v>0</v>
      </c>
      <c r="BL521">
        <v>0</v>
      </c>
      <c r="BN521" t="s">
        <v>106</v>
      </c>
      <c r="BQ521" t="e">
        <f ca="1">- Donâ€™t know how to _xludf.find/enroll in a suitable program</f>
        <v>#NAME?</v>
      </c>
      <c r="BR521">
        <v>0</v>
      </c>
      <c r="BS521">
        <v>0</v>
      </c>
      <c r="BT521">
        <v>0</v>
      </c>
      <c r="BU521">
        <v>1</v>
      </c>
      <c r="BV521">
        <v>0</v>
      </c>
      <c r="BW521">
        <v>0</v>
      </c>
      <c r="BX521" t="s">
        <v>107</v>
      </c>
      <c r="BY521" t="e">
        <f ca="1">- Useful but _xludf.not as good as going to university</f>
        <v>#NAME?</v>
      </c>
      <c r="BZ521">
        <v>1</v>
      </c>
      <c r="CA521">
        <v>0</v>
      </c>
      <c r="CB521">
        <v>0</v>
      </c>
      <c r="CC521">
        <v>0</v>
      </c>
      <c r="CD521">
        <v>0</v>
      </c>
      <c r="CE521" t="e">
        <f ca="1">- Facebook groups/pages  - Teachers</f>
        <v>#NAME?</v>
      </c>
      <c r="CF521">
        <v>0</v>
      </c>
      <c r="CG521">
        <v>0</v>
      </c>
      <c r="CH521">
        <v>1</v>
      </c>
      <c r="CI521">
        <v>0</v>
      </c>
      <c r="CJ521">
        <v>0</v>
      </c>
      <c r="CK521">
        <v>1</v>
      </c>
      <c r="CL521">
        <v>0</v>
      </c>
      <c r="CN521" t="s">
        <v>108</v>
      </c>
      <c r="CO521" t="s">
        <v>109</v>
      </c>
      <c r="CP521" t="s">
        <v>110</v>
      </c>
      <c r="CQ521">
        <v>3326387</v>
      </c>
      <c r="CR521" s="1" t="s">
        <v>1463</v>
      </c>
      <c r="CS521" t="s">
        <v>1464</v>
      </c>
      <c r="CT521">
        <v>520</v>
      </c>
    </row>
    <row r="522" spans="1:98">
      <c r="A522">
        <v>521</v>
      </c>
      <c r="B522" t="s">
        <v>135</v>
      </c>
      <c r="C522">
        <v>24</v>
      </c>
      <c r="D522" t="s">
        <v>98</v>
      </c>
      <c r="E522" t="s">
        <v>99</v>
      </c>
      <c r="F522" t="s">
        <v>149</v>
      </c>
      <c r="G522" t="s">
        <v>113</v>
      </c>
      <c r="J522" t="s">
        <v>103</v>
      </c>
      <c r="K522">
        <v>0</v>
      </c>
      <c r="L522">
        <v>0</v>
      </c>
      <c r="M522">
        <v>0</v>
      </c>
      <c r="N522">
        <v>1</v>
      </c>
      <c r="O522">
        <v>0</v>
      </c>
      <c r="P522">
        <v>0</v>
      </c>
      <c r="Q522">
        <v>0</v>
      </c>
      <c r="R522">
        <v>0</v>
      </c>
      <c r="X522" t="s">
        <v>405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1</v>
      </c>
      <c r="AE522">
        <v>0</v>
      </c>
      <c r="AG522" t="s">
        <v>124</v>
      </c>
      <c r="AH522" t="s">
        <v>125</v>
      </c>
      <c r="AI522">
        <v>1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R522" t="s">
        <v>127</v>
      </c>
      <c r="AS522" t="e">
        <f ca="1">- have to go in person but can _xludf.not go _xludf.for security reasons</f>
        <v>#NAME?</v>
      </c>
      <c r="AT522">
        <v>0</v>
      </c>
      <c r="AU522">
        <v>1</v>
      </c>
      <c r="AV522">
        <v>0</v>
      </c>
      <c r="AW522">
        <v>0</v>
      </c>
      <c r="AX522">
        <v>0</v>
      </c>
      <c r="AY522">
        <v>0</v>
      </c>
      <c r="BA522" t="s">
        <v>106</v>
      </c>
      <c r="BB522" t="e">
        <f ca="1">- Very Useful _xludf.and provides a job opportunity _xludf.right away.</f>
        <v>#NAME?</v>
      </c>
      <c r="BD522" t="e">
        <f ca="1">- Project Management / Accountancy</f>
        <v>#NAME?</v>
      </c>
      <c r="BE522">
        <v>0</v>
      </c>
      <c r="BF522">
        <v>0</v>
      </c>
      <c r="BG522">
        <v>1</v>
      </c>
      <c r="BH522">
        <v>0</v>
      </c>
      <c r="BI522">
        <v>0</v>
      </c>
      <c r="BJ522">
        <v>0</v>
      </c>
      <c r="BK522">
        <v>0</v>
      </c>
      <c r="BL522">
        <v>0</v>
      </c>
      <c r="BN522" t="s">
        <v>106</v>
      </c>
      <c r="BQ522" t="e">
        <f ca="1">- No internet connection / computer</f>
        <v>#NAME?</v>
      </c>
      <c r="BR522">
        <v>0</v>
      </c>
      <c r="BS522">
        <v>0</v>
      </c>
      <c r="BT522">
        <v>1</v>
      </c>
      <c r="BU522">
        <v>0</v>
      </c>
      <c r="BV522">
        <v>0</v>
      </c>
      <c r="BW522">
        <v>0</v>
      </c>
      <c r="BX522" t="s">
        <v>107</v>
      </c>
      <c r="BY522" t="e">
        <f ca="1">- Useful but _xludf.not as good as going to university</f>
        <v>#NAME?</v>
      </c>
      <c r="BZ522">
        <v>1</v>
      </c>
      <c r="CA522">
        <v>0</v>
      </c>
      <c r="CB522">
        <v>0</v>
      </c>
      <c r="CC522">
        <v>0</v>
      </c>
      <c r="CD522">
        <v>0</v>
      </c>
      <c r="CE522" t="e">
        <f ca="1">- Facebook groups/pages</f>
        <v>#NAME?</v>
      </c>
      <c r="CF522">
        <v>0</v>
      </c>
      <c r="CG522">
        <v>0</v>
      </c>
      <c r="CH522">
        <v>0</v>
      </c>
      <c r="CI522">
        <v>0</v>
      </c>
      <c r="CJ522">
        <v>0</v>
      </c>
      <c r="CK522">
        <v>1</v>
      </c>
      <c r="CL522">
        <v>0</v>
      </c>
      <c r="CN522" t="s">
        <v>108</v>
      </c>
      <c r="CO522" t="s">
        <v>109</v>
      </c>
      <c r="CP522" t="s">
        <v>110</v>
      </c>
      <c r="CQ522">
        <v>3326397</v>
      </c>
      <c r="CR522" t="s">
        <v>1465</v>
      </c>
      <c r="CS522" t="s">
        <v>1466</v>
      </c>
      <c r="CT522">
        <v>521</v>
      </c>
    </row>
    <row r="523" spans="1:98">
      <c r="A523">
        <v>522</v>
      </c>
      <c r="B523" t="s">
        <v>135</v>
      </c>
      <c r="C523">
        <v>23</v>
      </c>
      <c r="D523" t="s">
        <v>148</v>
      </c>
      <c r="E523" t="s">
        <v>142</v>
      </c>
      <c r="F523" t="s">
        <v>136</v>
      </c>
      <c r="G523" t="s">
        <v>113</v>
      </c>
      <c r="J523" t="s">
        <v>114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1</v>
      </c>
      <c r="Q523">
        <v>0</v>
      </c>
      <c r="R523">
        <v>0</v>
      </c>
      <c r="X523" t="s">
        <v>714</v>
      </c>
      <c r="Y523">
        <v>1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G523" t="s">
        <v>124</v>
      </c>
      <c r="AH523" t="s">
        <v>125</v>
      </c>
      <c r="AI523">
        <v>1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R523" t="s">
        <v>106</v>
      </c>
      <c r="AS523" t="e">
        <f ca="1">- Donâ€™t have family in Syria to _xludf.help me</f>
        <v>#NAME?</v>
      </c>
      <c r="AT523">
        <v>0</v>
      </c>
      <c r="AU523">
        <v>0</v>
      </c>
      <c r="AV523">
        <v>0</v>
      </c>
      <c r="AW523">
        <v>1</v>
      </c>
      <c r="AX523">
        <v>0</v>
      </c>
      <c r="AY523">
        <v>0</v>
      </c>
      <c r="BA523" t="s">
        <v>106</v>
      </c>
      <c r="BB523" t="e">
        <f ca="1">- Very Useful _xludf.and provides a job opportunity _xludf.right away.</f>
        <v>#NAME?</v>
      </c>
      <c r="BD523" t="e">
        <f ca="1">- Nursing / medical care</f>
        <v>#NAME?</v>
      </c>
      <c r="BE523">
        <v>0</v>
      </c>
      <c r="BF523">
        <v>0</v>
      </c>
      <c r="BG523">
        <v>0</v>
      </c>
      <c r="BH523">
        <v>0</v>
      </c>
      <c r="BI523">
        <v>1</v>
      </c>
      <c r="BJ523">
        <v>0</v>
      </c>
      <c r="BK523">
        <v>0</v>
      </c>
      <c r="BL523">
        <v>0</v>
      </c>
      <c r="BN523" t="s">
        <v>106</v>
      </c>
      <c r="BQ523" t="e">
        <f ca="1">- No internet connection / computer</f>
        <v>#NAME?</v>
      </c>
      <c r="BR523">
        <v>0</v>
      </c>
      <c r="BS523">
        <v>0</v>
      </c>
      <c r="BT523">
        <v>1</v>
      </c>
      <c r="BU523">
        <v>0</v>
      </c>
      <c r="BV523">
        <v>0</v>
      </c>
      <c r="BW523">
        <v>0</v>
      </c>
      <c r="BX523" t="s">
        <v>107</v>
      </c>
      <c r="BY523" t="e">
        <f ca="1">- Too Difficult to study alone</f>
        <v>#NAME?</v>
      </c>
      <c r="BZ523">
        <v>0</v>
      </c>
      <c r="CA523">
        <v>0</v>
      </c>
      <c r="CB523">
        <v>0</v>
      </c>
      <c r="CC523">
        <v>0</v>
      </c>
      <c r="CD523">
        <v>1</v>
      </c>
      <c r="CE523" t="e">
        <f ca="1">- Teachers</f>
        <v>#NAME?</v>
      </c>
      <c r="CF523">
        <v>0</v>
      </c>
      <c r="CG523">
        <v>0</v>
      </c>
      <c r="CH523">
        <v>1</v>
      </c>
      <c r="CI523">
        <v>0</v>
      </c>
      <c r="CJ523">
        <v>0</v>
      </c>
      <c r="CK523">
        <v>0</v>
      </c>
      <c r="CL523">
        <v>0</v>
      </c>
      <c r="CN523" t="s">
        <v>108</v>
      </c>
      <c r="CO523" t="s">
        <v>109</v>
      </c>
      <c r="CP523" t="s">
        <v>110</v>
      </c>
      <c r="CQ523">
        <v>3326408</v>
      </c>
      <c r="CR523" t="s">
        <v>1467</v>
      </c>
      <c r="CS523" t="s">
        <v>1468</v>
      </c>
      <c r="CT523">
        <v>522</v>
      </c>
    </row>
    <row r="524" spans="1:98">
      <c r="A524">
        <v>523</v>
      </c>
      <c r="B524" t="s">
        <v>135</v>
      </c>
      <c r="C524">
        <v>22</v>
      </c>
      <c r="D524" t="s">
        <v>148</v>
      </c>
      <c r="E524" t="s">
        <v>99</v>
      </c>
      <c r="F524" t="s">
        <v>136</v>
      </c>
      <c r="G524" t="s">
        <v>113</v>
      </c>
      <c r="J524" t="s">
        <v>286</v>
      </c>
      <c r="K524">
        <v>0</v>
      </c>
      <c r="L524">
        <v>0</v>
      </c>
      <c r="M524">
        <v>0</v>
      </c>
      <c r="N524">
        <v>0</v>
      </c>
      <c r="O524">
        <v>1</v>
      </c>
      <c r="P524">
        <v>0</v>
      </c>
      <c r="Q524">
        <v>0</v>
      </c>
      <c r="R524">
        <v>0</v>
      </c>
      <c r="X524" t="s">
        <v>368</v>
      </c>
      <c r="Y524">
        <v>0</v>
      </c>
      <c r="Z524">
        <v>1</v>
      </c>
      <c r="AA524">
        <v>0</v>
      </c>
      <c r="AB524">
        <v>0</v>
      </c>
      <c r="AC524">
        <v>0</v>
      </c>
      <c r="AD524">
        <v>0</v>
      </c>
      <c r="AE524">
        <v>0</v>
      </c>
      <c r="AG524" t="s">
        <v>124</v>
      </c>
      <c r="AH524" t="s">
        <v>125</v>
      </c>
      <c r="AI524">
        <v>1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R524" t="s">
        <v>106</v>
      </c>
      <c r="AS524" t="e">
        <f ca="1">- have to go in person but can _xludf.not go _xludf.for security reasons</f>
        <v>#NAME?</v>
      </c>
      <c r="AT524">
        <v>0</v>
      </c>
      <c r="AU524">
        <v>1</v>
      </c>
      <c r="AV524">
        <v>0</v>
      </c>
      <c r="AW524">
        <v>0</v>
      </c>
      <c r="AX524">
        <v>0</v>
      </c>
      <c r="AY524">
        <v>0</v>
      </c>
      <c r="BA524" t="s">
        <v>106</v>
      </c>
      <c r="BB524" t="e">
        <f ca="1">- Useful but _xludf.not as good as a regular degree</f>
        <v>#NAME?</v>
      </c>
      <c r="BD524" t="e">
        <f ca="1">- Nursing / medical care</f>
        <v>#NAME?</v>
      </c>
      <c r="BE524">
        <v>0</v>
      </c>
      <c r="BF524">
        <v>0</v>
      </c>
      <c r="BG524">
        <v>0</v>
      </c>
      <c r="BH524">
        <v>0</v>
      </c>
      <c r="BI524">
        <v>1</v>
      </c>
      <c r="BJ524">
        <v>0</v>
      </c>
      <c r="BK524">
        <v>0</v>
      </c>
      <c r="BL524">
        <v>0</v>
      </c>
      <c r="BN524" t="s">
        <v>106</v>
      </c>
      <c r="BQ524" t="e">
        <f ca="1">- No internet connection / computer</f>
        <v>#NAME?</v>
      </c>
      <c r="BR524">
        <v>0</v>
      </c>
      <c r="BS524">
        <v>0</v>
      </c>
      <c r="BT524">
        <v>1</v>
      </c>
      <c r="BU524">
        <v>0</v>
      </c>
      <c r="BV524">
        <v>0</v>
      </c>
      <c r="BW524">
        <v>0</v>
      </c>
      <c r="BX524" t="s">
        <v>107</v>
      </c>
      <c r="BY524" t="s">
        <v>139</v>
      </c>
      <c r="BZ524">
        <v>1</v>
      </c>
      <c r="CA524">
        <v>0</v>
      </c>
      <c r="CB524">
        <v>0</v>
      </c>
      <c r="CC524">
        <v>0</v>
      </c>
      <c r="CD524">
        <v>1</v>
      </c>
      <c r="CE524" t="e">
        <f ca="1">- Facebook groups/pages</f>
        <v>#NAME?</v>
      </c>
      <c r="CF524">
        <v>0</v>
      </c>
      <c r="CG524">
        <v>0</v>
      </c>
      <c r="CH524">
        <v>0</v>
      </c>
      <c r="CI524">
        <v>0</v>
      </c>
      <c r="CJ524">
        <v>0</v>
      </c>
      <c r="CK524">
        <v>1</v>
      </c>
      <c r="CL524">
        <v>0</v>
      </c>
      <c r="CN524" t="s">
        <v>108</v>
      </c>
      <c r="CO524" t="s">
        <v>109</v>
      </c>
      <c r="CP524" t="s">
        <v>110</v>
      </c>
      <c r="CQ524">
        <v>3326436</v>
      </c>
      <c r="CR524" t="s">
        <v>1469</v>
      </c>
      <c r="CS524" t="s">
        <v>1470</v>
      </c>
      <c r="CT524">
        <v>523</v>
      </c>
    </row>
    <row r="525" spans="1:98">
      <c r="A525">
        <v>524</v>
      </c>
      <c r="B525" t="s">
        <v>135</v>
      </c>
      <c r="C525">
        <v>24</v>
      </c>
      <c r="D525" t="s">
        <v>148</v>
      </c>
      <c r="E525" t="s">
        <v>227</v>
      </c>
      <c r="F525" t="s">
        <v>120</v>
      </c>
      <c r="G525" t="s">
        <v>113</v>
      </c>
      <c r="J525" t="s">
        <v>114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1</v>
      </c>
      <c r="Q525">
        <v>0</v>
      </c>
      <c r="R525">
        <v>0</v>
      </c>
      <c r="X525" t="s">
        <v>405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1</v>
      </c>
      <c r="AE525">
        <v>0</v>
      </c>
      <c r="AG525" t="s">
        <v>124</v>
      </c>
      <c r="AH525" t="s">
        <v>125</v>
      </c>
      <c r="AI525">
        <v>1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R525" t="s">
        <v>106</v>
      </c>
      <c r="AS525" t="e">
        <f ca="1">- Donâ€™t have family in Syria to _xludf.help me</f>
        <v>#NAME?</v>
      </c>
      <c r="AT525">
        <v>0</v>
      </c>
      <c r="AU525">
        <v>0</v>
      </c>
      <c r="AV525">
        <v>0</v>
      </c>
      <c r="AW525">
        <v>1</v>
      </c>
      <c r="AX525">
        <v>0</v>
      </c>
      <c r="AY525">
        <v>0</v>
      </c>
      <c r="BA525" t="s">
        <v>106</v>
      </c>
      <c r="BB525" t="e">
        <f ca="1">- Very Useful _xludf.and provides a job opportunity _xludf.right away.</f>
        <v>#NAME?</v>
      </c>
      <c r="BD525" t="e">
        <f ca="1">- Nursing / medical care</f>
        <v>#NAME?</v>
      </c>
      <c r="BE525">
        <v>0</v>
      </c>
      <c r="BF525">
        <v>0</v>
      </c>
      <c r="BG525">
        <v>0</v>
      </c>
      <c r="BH525">
        <v>0</v>
      </c>
      <c r="BI525">
        <v>1</v>
      </c>
      <c r="BJ525">
        <v>0</v>
      </c>
      <c r="BK525">
        <v>0</v>
      </c>
      <c r="BL525">
        <v>0</v>
      </c>
      <c r="BN525" t="s">
        <v>106</v>
      </c>
      <c r="BQ525" t="e">
        <f ca="1">- No internet connection / computer</f>
        <v>#NAME?</v>
      </c>
      <c r="BR525">
        <v>0</v>
      </c>
      <c r="BS525">
        <v>0</v>
      </c>
      <c r="BT525">
        <v>1</v>
      </c>
      <c r="BU525">
        <v>0</v>
      </c>
      <c r="BV525">
        <v>0</v>
      </c>
      <c r="BW525">
        <v>0</v>
      </c>
      <c r="BX525" t="s">
        <v>107</v>
      </c>
      <c r="BY525" t="s">
        <v>139</v>
      </c>
      <c r="BZ525">
        <v>1</v>
      </c>
      <c r="CA525">
        <v>0</v>
      </c>
      <c r="CB525">
        <v>0</v>
      </c>
      <c r="CC525">
        <v>0</v>
      </c>
      <c r="CD525">
        <v>1</v>
      </c>
      <c r="CE525" t="e">
        <f ca="1">- Facebook groups/pages</f>
        <v>#NAME?</v>
      </c>
      <c r="CF525">
        <v>0</v>
      </c>
      <c r="CG525">
        <v>0</v>
      </c>
      <c r="CH525">
        <v>0</v>
      </c>
      <c r="CI525">
        <v>0</v>
      </c>
      <c r="CJ525">
        <v>0</v>
      </c>
      <c r="CK525">
        <v>1</v>
      </c>
      <c r="CL525">
        <v>0</v>
      </c>
      <c r="CN525" t="s">
        <v>108</v>
      </c>
      <c r="CO525" t="s">
        <v>109</v>
      </c>
      <c r="CP525" t="s">
        <v>110</v>
      </c>
      <c r="CQ525">
        <v>3326463</v>
      </c>
      <c r="CR525" t="s">
        <v>1471</v>
      </c>
      <c r="CS525" t="s">
        <v>1472</v>
      </c>
      <c r="CT525">
        <v>524</v>
      </c>
    </row>
    <row r="526" spans="1:98">
      <c r="A526">
        <v>525</v>
      </c>
      <c r="B526" t="s">
        <v>135</v>
      </c>
      <c r="C526">
        <v>25</v>
      </c>
      <c r="D526" t="s">
        <v>98</v>
      </c>
      <c r="E526" t="s">
        <v>156</v>
      </c>
      <c r="F526" t="s">
        <v>100</v>
      </c>
      <c r="G526" t="s">
        <v>113</v>
      </c>
      <c r="J526" t="s">
        <v>286</v>
      </c>
      <c r="K526">
        <v>0</v>
      </c>
      <c r="L526">
        <v>0</v>
      </c>
      <c r="M526">
        <v>0</v>
      </c>
      <c r="N526">
        <v>0</v>
      </c>
      <c r="O526">
        <v>1</v>
      </c>
      <c r="P526">
        <v>0</v>
      </c>
      <c r="Q526">
        <v>0</v>
      </c>
      <c r="R526">
        <v>0</v>
      </c>
      <c r="X526" t="s">
        <v>714</v>
      </c>
      <c r="Y526">
        <v>1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G526" t="s">
        <v>124</v>
      </c>
      <c r="AH526" t="s">
        <v>125</v>
      </c>
      <c r="AI526">
        <v>1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R526" t="s">
        <v>106</v>
      </c>
      <c r="AS526" t="e">
        <f ca="1">- have to go in person but can _xludf.not go _xludf.for security reasons</f>
        <v>#NAME?</v>
      </c>
      <c r="AT526">
        <v>0</v>
      </c>
      <c r="AU526">
        <v>1</v>
      </c>
      <c r="AV526">
        <v>0</v>
      </c>
      <c r="AW526">
        <v>0</v>
      </c>
      <c r="AX526">
        <v>0</v>
      </c>
      <c r="AY526">
        <v>0</v>
      </c>
      <c r="BA526" t="s">
        <v>106</v>
      </c>
      <c r="BB526" t="e">
        <f ca="1">- Useful but _xludf.not as good as a regular degree</f>
        <v>#NAME?</v>
      </c>
      <c r="BD526" t="e">
        <f ca="1">- Project Management / Accountancy</f>
        <v>#NAME?</v>
      </c>
      <c r="BE526">
        <v>0</v>
      </c>
      <c r="BF526">
        <v>0</v>
      </c>
      <c r="BG526">
        <v>1</v>
      </c>
      <c r="BH526">
        <v>0</v>
      </c>
      <c r="BI526">
        <v>0</v>
      </c>
      <c r="BJ526">
        <v>0</v>
      </c>
      <c r="BK526">
        <v>0</v>
      </c>
      <c r="BL526">
        <v>0</v>
      </c>
      <c r="BN526" t="s">
        <v>106</v>
      </c>
      <c r="BQ526" t="e">
        <f ca="1">- No internet connection / computer</f>
        <v>#NAME?</v>
      </c>
      <c r="BR526">
        <v>0</v>
      </c>
      <c r="BS526">
        <v>0</v>
      </c>
      <c r="BT526">
        <v>1</v>
      </c>
      <c r="BU526">
        <v>0</v>
      </c>
      <c r="BV526">
        <v>0</v>
      </c>
      <c r="BW526">
        <v>0</v>
      </c>
      <c r="BX526" t="s">
        <v>107</v>
      </c>
      <c r="BY526" t="s">
        <v>139</v>
      </c>
      <c r="BZ526">
        <v>1</v>
      </c>
      <c r="CA526">
        <v>0</v>
      </c>
      <c r="CB526">
        <v>0</v>
      </c>
      <c r="CC526">
        <v>0</v>
      </c>
      <c r="CD526">
        <v>1</v>
      </c>
      <c r="CE526" t="e">
        <f ca="1">- Facebook groups/pages  - Teachers</f>
        <v>#NAME?</v>
      </c>
      <c r="CF526">
        <v>0</v>
      </c>
      <c r="CG526">
        <v>0</v>
      </c>
      <c r="CH526">
        <v>1</v>
      </c>
      <c r="CI526">
        <v>0</v>
      </c>
      <c r="CJ526">
        <v>0</v>
      </c>
      <c r="CK526">
        <v>1</v>
      </c>
      <c r="CL526">
        <v>0</v>
      </c>
      <c r="CN526" t="s">
        <v>108</v>
      </c>
      <c r="CO526" t="s">
        <v>109</v>
      </c>
      <c r="CP526" t="s">
        <v>110</v>
      </c>
      <c r="CQ526">
        <v>3326476</v>
      </c>
      <c r="CR526" t="s">
        <v>1473</v>
      </c>
      <c r="CS526" t="s">
        <v>1474</v>
      </c>
      <c r="CT526">
        <v>525</v>
      </c>
    </row>
    <row r="527" spans="1:98">
      <c r="A527">
        <v>526</v>
      </c>
      <c r="B527" t="s">
        <v>135</v>
      </c>
      <c r="C527">
        <v>20</v>
      </c>
      <c r="D527" t="s">
        <v>98</v>
      </c>
      <c r="E527" t="s">
        <v>99</v>
      </c>
      <c r="F527" t="s">
        <v>136</v>
      </c>
      <c r="G527" t="s">
        <v>113</v>
      </c>
      <c r="J527" t="s">
        <v>103</v>
      </c>
      <c r="K527">
        <v>0</v>
      </c>
      <c r="L527">
        <v>0</v>
      </c>
      <c r="M527">
        <v>0</v>
      </c>
      <c r="N527">
        <v>1</v>
      </c>
      <c r="O527">
        <v>0</v>
      </c>
      <c r="P527">
        <v>0</v>
      </c>
      <c r="Q527">
        <v>0</v>
      </c>
      <c r="R527">
        <v>0</v>
      </c>
      <c r="X527" t="s">
        <v>256</v>
      </c>
      <c r="Y527">
        <v>1</v>
      </c>
      <c r="Z527">
        <v>1</v>
      </c>
      <c r="AA527">
        <v>0</v>
      </c>
      <c r="AB527">
        <v>0</v>
      </c>
      <c r="AC527">
        <v>0</v>
      </c>
      <c r="AD527">
        <v>0</v>
      </c>
      <c r="AE527">
        <v>0</v>
      </c>
      <c r="AG527" t="s">
        <v>124</v>
      </c>
      <c r="AH527" t="s">
        <v>125</v>
      </c>
      <c r="AI527">
        <v>1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R527" t="s">
        <v>106</v>
      </c>
      <c r="AS527" t="e">
        <f ca="1">- Donâ€™t have family in Syria to _xludf.help me - have to go in person but can _xludf.not go _xludf.for security reasons</f>
        <v>#NAME?</v>
      </c>
      <c r="AT527">
        <v>0</v>
      </c>
      <c r="AU527">
        <v>1</v>
      </c>
      <c r="AV527">
        <v>0</v>
      </c>
      <c r="AW527">
        <v>1</v>
      </c>
      <c r="AX527">
        <v>0</v>
      </c>
      <c r="AY527">
        <v>0</v>
      </c>
      <c r="BA527" t="s">
        <v>106</v>
      </c>
      <c r="BB527" t="e">
        <f ca="1">- Useful but _xludf.not as good as a regular degree</f>
        <v>#NAME?</v>
      </c>
      <c r="BD527" t="e">
        <f ca="1">- Project Management / Accountancy</f>
        <v>#NAME?</v>
      </c>
      <c r="BE527">
        <v>0</v>
      </c>
      <c r="BF527">
        <v>0</v>
      </c>
      <c r="BG527">
        <v>1</v>
      </c>
      <c r="BH527">
        <v>0</v>
      </c>
      <c r="BI527">
        <v>0</v>
      </c>
      <c r="BJ527">
        <v>0</v>
      </c>
      <c r="BK527">
        <v>0</v>
      </c>
      <c r="BL527">
        <v>0</v>
      </c>
      <c r="BN527" t="s">
        <v>106</v>
      </c>
      <c r="BQ527" t="e">
        <f ca="1">- No internet connection / computer</f>
        <v>#NAME?</v>
      </c>
      <c r="BR527">
        <v>0</v>
      </c>
      <c r="BS527">
        <v>0</v>
      </c>
      <c r="BT527">
        <v>1</v>
      </c>
      <c r="BU527">
        <v>0</v>
      </c>
      <c r="BV527">
        <v>0</v>
      </c>
      <c r="BW527">
        <v>0</v>
      </c>
      <c r="BX527" t="s">
        <v>107</v>
      </c>
      <c r="BY527" t="e">
        <f ca="1">- Useful but _xludf.not as good as going to university</f>
        <v>#NAME?</v>
      </c>
      <c r="BZ527">
        <v>1</v>
      </c>
      <c r="CA527">
        <v>0</v>
      </c>
      <c r="CB527">
        <v>0</v>
      </c>
      <c r="CC527">
        <v>0</v>
      </c>
      <c r="CD527">
        <v>0</v>
      </c>
      <c r="CE527" t="e">
        <f ca="1">- Facebook groups/pages</f>
        <v>#NAME?</v>
      </c>
      <c r="CF527">
        <v>0</v>
      </c>
      <c r="CG527">
        <v>0</v>
      </c>
      <c r="CH527">
        <v>0</v>
      </c>
      <c r="CI527">
        <v>0</v>
      </c>
      <c r="CJ527">
        <v>0</v>
      </c>
      <c r="CK527">
        <v>1</v>
      </c>
      <c r="CL527">
        <v>0</v>
      </c>
      <c r="CN527" t="s">
        <v>108</v>
      </c>
      <c r="CO527" t="s">
        <v>109</v>
      </c>
      <c r="CP527" t="s">
        <v>110</v>
      </c>
      <c r="CQ527">
        <v>3326504</v>
      </c>
      <c r="CR527" t="s">
        <v>1475</v>
      </c>
      <c r="CS527" t="s">
        <v>1476</v>
      </c>
      <c r="CT527">
        <v>526</v>
      </c>
    </row>
    <row r="528" spans="1:98">
      <c r="A528">
        <v>527</v>
      </c>
      <c r="B528" t="s">
        <v>135</v>
      </c>
      <c r="C528">
        <v>27</v>
      </c>
      <c r="D528" t="s">
        <v>148</v>
      </c>
      <c r="E528" t="s">
        <v>99</v>
      </c>
      <c r="F528" t="s">
        <v>100</v>
      </c>
      <c r="G528" t="s">
        <v>113</v>
      </c>
      <c r="J528" t="s">
        <v>286</v>
      </c>
      <c r="K528">
        <v>0</v>
      </c>
      <c r="L528">
        <v>0</v>
      </c>
      <c r="M528">
        <v>0</v>
      </c>
      <c r="N528">
        <v>0</v>
      </c>
      <c r="O528">
        <v>1</v>
      </c>
      <c r="P528">
        <v>0</v>
      </c>
      <c r="Q528">
        <v>0</v>
      </c>
      <c r="R528">
        <v>0</v>
      </c>
      <c r="X528" t="s">
        <v>242</v>
      </c>
      <c r="Y528">
        <v>0</v>
      </c>
      <c r="Z528">
        <v>0</v>
      </c>
      <c r="AA528">
        <v>0</v>
      </c>
      <c r="AB528">
        <v>0</v>
      </c>
      <c r="AC528">
        <v>1</v>
      </c>
      <c r="AD528">
        <v>0</v>
      </c>
      <c r="AE528">
        <v>0</v>
      </c>
      <c r="AG528" t="s">
        <v>124</v>
      </c>
      <c r="AH528" t="s">
        <v>105</v>
      </c>
      <c r="AI528">
        <v>0</v>
      </c>
      <c r="AJ528">
        <v>1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BA528" t="s">
        <v>127</v>
      </c>
      <c r="BB528" t="e">
        <f ca="1">- Very Useful _xludf.and provides a job opportunity _xludf.right away.</f>
        <v>#NAME?</v>
      </c>
      <c r="BD528" t="e">
        <f ca="1">- Nursing / medical care</f>
        <v>#NAME?</v>
      </c>
      <c r="BE528">
        <v>0</v>
      </c>
      <c r="BF528">
        <v>0</v>
      </c>
      <c r="BG528">
        <v>0</v>
      </c>
      <c r="BH528">
        <v>0</v>
      </c>
      <c r="BI528">
        <v>1</v>
      </c>
      <c r="BJ528">
        <v>0</v>
      </c>
      <c r="BK528">
        <v>0</v>
      </c>
      <c r="BL528">
        <v>0</v>
      </c>
      <c r="BN528" t="s">
        <v>106</v>
      </c>
      <c r="BQ528" t="e">
        <f ca="1">- No internet connection / computer</f>
        <v>#NAME?</v>
      </c>
      <c r="BR528">
        <v>0</v>
      </c>
      <c r="BS528">
        <v>0</v>
      </c>
      <c r="BT528">
        <v>1</v>
      </c>
      <c r="BU528">
        <v>0</v>
      </c>
      <c r="BV528">
        <v>0</v>
      </c>
      <c r="BW528">
        <v>0</v>
      </c>
      <c r="BX528" t="s">
        <v>107</v>
      </c>
      <c r="BY528" t="e">
        <f ca="1">- Useful but _xludf.not as good as going to university</f>
        <v>#NAME?</v>
      </c>
      <c r="BZ528">
        <v>1</v>
      </c>
      <c r="CA528">
        <v>0</v>
      </c>
      <c r="CB528">
        <v>0</v>
      </c>
      <c r="CC528">
        <v>0</v>
      </c>
      <c r="CD528">
        <v>0</v>
      </c>
      <c r="CE528" t="e">
        <f ca="1">- Facebook groups/pages</f>
        <v>#NAME?</v>
      </c>
      <c r="CF528">
        <v>0</v>
      </c>
      <c r="CG528">
        <v>0</v>
      </c>
      <c r="CH528">
        <v>0</v>
      </c>
      <c r="CI528">
        <v>0</v>
      </c>
      <c r="CJ528">
        <v>0</v>
      </c>
      <c r="CK528">
        <v>1</v>
      </c>
      <c r="CL528">
        <v>0</v>
      </c>
      <c r="CN528" t="s">
        <v>108</v>
      </c>
      <c r="CO528" t="s">
        <v>109</v>
      </c>
      <c r="CP528" t="s">
        <v>110</v>
      </c>
      <c r="CQ528">
        <v>3326512</v>
      </c>
      <c r="CR528" t="s">
        <v>1477</v>
      </c>
      <c r="CS528" t="s">
        <v>1478</v>
      </c>
      <c r="CT528">
        <v>527</v>
      </c>
    </row>
    <row r="529" spans="1:98">
      <c r="A529">
        <v>528</v>
      </c>
      <c r="B529" t="s">
        <v>135</v>
      </c>
      <c r="C529">
        <v>27</v>
      </c>
      <c r="D529" t="s">
        <v>98</v>
      </c>
      <c r="E529" t="s">
        <v>99</v>
      </c>
      <c r="F529" t="s">
        <v>149</v>
      </c>
      <c r="G529" t="s">
        <v>113</v>
      </c>
      <c r="J529" t="s">
        <v>121</v>
      </c>
      <c r="K529">
        <v>1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T529" t="s">
        <v>462</v>
      </c>
      <c r="X529" t="s">
        <v>405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1</v>
      </c>
      <c r="AE529">
        <v>0</v>
      </c>
      <c r="AG529" t="s">
        <v>124</v>
      </c>
      <c r="AH529" t="s">
        <v>125</v>
      </c>
      <c r="AI529">
        <v>1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R529" t="s">
        <v>106</v>
      </c>
      <c r="AS529" t="e">
        <f ca="1">- Donâ€™t have family in Syria to _xludf.help me</f>
        <v>#NAME?</v>
      </c>
      <c r="AT529">
        <v>0</v>
      </c>
      <c r="AU529">
        <v>0</v>
      </c>
      <c r="AV529">
        <v>0</v>
      </c>
      <c r="AW529">
        <v>1</v>
      </c>
      <c r="AX529">
        <v>0</v>
      </c>
      <c r="AY529">
        <v>0</v>
      </c>
      <c r="BA529" t="s">
        <v>106</v>
      </c>
      <c r="BB529" t="e">
        <f ca="1">- Very Useful _xludf.and provides a job opportunity _xludf.right away.</f>
        <v>#NAME?</v>
      </c>
      <c r="BD529" t="e">
        <f ca="1">- Project Management / Accountancy</f>
        <v>#NAME?</v>
      </c>
      <c r="BE529">
        <v>0</v>
      </c>
      <c r="BF529">
        <v>0</v>
      </c>
      <c r="BG529">
        <v>1</v>
      </c>
      <c r="BH529">
        <v>0</v>
      </c>
      <c r="BI529">
        <v>0</v>
      </c>
      <c r="BJ529">
        <v>0</v>
      </c>
      <c r="BK529">
        <v>0</v>
      </c>
      <c r="BL529">
        <v>0</v>
      </c>
      <c r="BN529" t="s">
        <v>106</v>
      </c>
      <c r="BQ529" t="e">
        <f ca="1">- Do _xludf.not _xludf.count towards a recognized qualification</f>
        <v>#NAME?</v>
      </c>
      <c r="BR529">
        <v>0</v>
      </c>
      <c r="BS529">
        <v>1</v>
      </c>
      <c r="BT529">
        <v>0</v>
      </c>
      <c r="BU529">
        <v>0</v>
      </c>
      <c r="BV529">
        <v>0</v>
      </c>
      <c r="BW529">
        <v>0</v>
      </c>
      <c r="BX529" t="s">
        <v>107</v>
      </c>
      <c r="BY529" t="e">
        <f ca="1">- Useful but _xludf.not as good as going to university</f>
        <v>#NAME?</v>
      </c>
      <c r="BZ529">
        <v>1</v>
      </c>
      <c r="CA529">
        <v>0</v>
      </c>
      <c r="CB529">
        <v>0</v>
      </c>
      <c r="CC529">
        <v>0</v>
      </c>
      <c r="CD529">
        <v>0</v>
      </c>
      <c r="CE529" t="e">
        <f ca="1">- Teachers</f>
        <v>#NAME?</v>
      </c>
      <c r="CF529">
        <v>0</v>
      </c>
      <c r="CG529">
        <v>0</v>
      </c>
      <c r="CH529">
        <v>1</v>
      </c>
      <c r="CI529">
        <v>0</v>
      </c>
      <c r="CJ529">
        <v>0</v>
      </c>
      <c r="CK529">
        <v>0</v>
      </c>
      <c r="CL529">
        <v>0</v>
      </c>
      <c r="CN529" t="s">
        <v>108</v>
      </c>
      <c r="CO529" t="s">
        <v>109</v>
      </c>
      <c r="CP529" t="s">
        <v>110</v>
      </c>
      <c r="CQ529">
        <v>3326519</v>
      </c>
      <c r="CR529" t="s">
        <v>1479</v>
      </c>
      <c r="CS529" t="s">
        <v>1480</v>
      </c>
      <c r="CT529">
        <v>528</v>
      </c>
    </row>
    <row r="530" spans="1:98">
      <c r="A530">
        <v>529</v>
      </c>
      <c r="B530" t="s">
        <v>135</v>
      </c>
      <c r="C530">
        <v>20</v>
      </c>
      <c r="D530" t="s">
        <v>98</v>
      </c>
      <c r="E530" t="s">
        <v>99</v>
      </c>
      <c r="F530" t="s">
        <v>120</v>
      </c>
      <c r="G530" t="s">
        <v>113</v>
      </c>
      <c r="J530" t="s">
        <v>103</v>
      </c>
      <c r="K530">
        <v>0</v>
      </c>
      <c r="L530">
        <v>0</v>
      </c>
      <c r="M530">
        <v>0</v>
      </c>
      <c r="N530">
        <v>1</v>
      </c>
      <c r="O530">
        <v>0</v>
      </c>
      <c r="P530">
        <v>0</v>
      </c>
      <c r="Q530">
        <v>0</v>
      </c>
      <c r="R530">
        <v>0</v>
      </c>
      <c r="X530" t="s">
        <v>123</v>
      </c>
      <c r="Y530">
        <v>0</v>
      </c>
      <c r="Z530">
        <v>1</v>
      </c>
      <c r="AA530">
        <v>0</v>
      </c>
      <c r="AB530">
        <v>1</v>
      </c>
      <c r="AC530">
        <v>0</v>
      </c>
      <c r="AD530">
        <v>0</v>
      </c>
      <c r="AE530">
        <v>0</v>
      </c>
      <c r="AG530" t="s">
        <v>124</v>
      </c>
      <c r="AH530" t="s">
        <v>125</v>
      </c>
      <c r="AI530">
        <v>1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R530" t="s">
        <v>106</v>
      </c>
      <c r="AS530" t="e">
        <f ca="1">- Donâ€™t have family in Syria to _xludf.help me</f>
        <v>#NAME?</v>
      </c>
      <c r="AT530">
        <v>0</v>
      </c>
      <c r="AU530">
        <v>0</v>
      </c>
      <c r="AV530">
        <v>0</v>
      </c>
      <c r="AW530">
        <v>1</v>
      </c>
      <c r="AX530">
        <v>0</v>
      </c>
      <c r="AY530">
        <v>0</v>
      </c>
      <c r="BA530" t="s">
        <v>106</v>
      </c>
      <c r="BB530" t="e">
        <f ca="1">- Very Useful _xludf.and provides a job opportunity _xludf.right away.</f>
        <v>#NAME?</v>
      </c>
      <c r="BD530" t="e">
        <f ca="1">- Mechanics _xludf.and machinery</f>
        <v>#NAME?</v>
      </c>
      <c r="BE530">
        <v>0</v>
      </c>
      <c r="BF530">
        <v>0</v>
      </c>
      <c r="BG530">
        <v>0</v>
      </c>
      <c r="BH530">
        <v>0</v>
      </c>
      <c r="BI530">
        <v>0</v>
      </c>
      <c r="BJ530">
        <v>0</v>
      </c>
      <c r="BK530">
        <v>1</v>
      </c>
      <c r="BL530">
        <v>0</v>
      </c>
      <c r="BN530" t="s">
        <v>106</v>
      </c>
      <c r="BQ530" t="e">
        <f ca="1">- No internet connection / computer</f>
        <v>#NAME?</v>
      </c>
      <c r="BR530">
        <v>0</v>
      </c>
      <c r="BS530">
        <v>0</v>
      </c>
      <c r="BT530">
        <v>1</v>
      </c>
      <c r="BU530">
        <v>0</v>
      </c>
      <c r="BV530">
        <v>0</v>
      </c>
      <c r="BW530">
        <v>0</v>
      </c>
      <c r="BX530" t="s">
        <v>107</v>
      </c>
      <c r="BY530" t="e">
        <f ca="1">- Difficult to access</f>
        <v>#NAME?</v>
      </c>
      <c r="BZ530">
        <v>0</v>
      </c>
      <c r="CA530">
        <v>0</v>
      </c>
      <c r="CB530">
        <v>0</v>
      </c>
      <c r="CC530">
        <v>1</v>
      </c>
      <c r="CD530">
        <v>0</v>
      </c>
      <c r="CE530" t="e">
        <f ca="1">- Facebook groups/pages</f>
        <v>#NAME?</v>
      </c>
      <c r="CF530">
        <v>0</v>
      </c>
      <c r="CG530">
        <v>0</v>
      </c>
      <c r="CH530">
        <v>0</v>
      </c>
      <c r="CI530">
        <v>0</v>
      </c>
      <c r="CJ530">
        <v>0</v>
      </c>
      <c r="CK530">
        <v>1</v>
      </c>
      <c r="CL530">
        <v>0</v>
      </c>
      <c r="CN530" t="s">
        <v>108</v>
      </c>
      <c r="CO530" t="s">
        <v>109</v>
      </c>
      <c r="CP530" t="s">
        <v>110</v>
      </c>
      <c r="CQ530">
        <v>3326834</v>
      </c>
      <c r="CR530" t="s">
        <v>1481</v>
      </c>
      <c r="CS530" t="s">
        <v>1482</v>
      </c>
      <c r="CT530">
        <v>529</v>
      </c>
    </row>
    <row r="531" spans="1:98">
      <c r="A531">
        <v>530</v>
      </c>
      <c r="B531" t="s">
        <v>135</v>
      </c>
      <c r="C531">
        <v>25</v>
      </c>
      <c r="D531" t="s">
        <v>148</v>
      </c>
      <c r="E531" t="s">
        <v>285</v>
      </c>
      <c r="F531" t="s">
        <v>100</v>
      </c>
      <c r="G531" t="s">
        <v>113</v>
      </c>
      <c r="J531" t="s">
        <v>180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1</v>
      </c>
      <c r="X531" t="s">
        <v>405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1</v>
      </c>
      <c r="AE531">
        <v>0</v>
      </c>
      <c r="AG531" t="s">
        <v>124</v>
      </c>
      <c r="AH531" t="s">
        <v>125</v>
      </c>
      <c r="AI531">
        <v>1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R531" t="s">
        <v>106</v>
      </c>
      <c r="AS531" t="e">
        <f ca="1">- Donâ€™t have family in Syria to _xludf.help me - have to go in person but can _xludf.not go _xludf.for security reasons</f>
        <v>#NAME?</v>
      </c>
      <c r="AT531">
        <v>0</v>
      </c>
      <c r="AU531">
        <v>1</v>
      </c>
      <c r="AV531">
        <v>0</v>
      </c>
      <c r="AW531">
        <v>1</v>
      </c>
      <c r="AX531">
        <v>0</v>
      </c>
      <c r="AY531">
        <v>0</v>
      </c>
      <c r="BA531" t="s">
        <v>106</v>
      </c>
      <c r="BB531" t="e">
        <f ca="1">- Very Useful _xludf.and provides a job opportunity _xludf.right away.</f>
        <v>#NAME?</v>
      </c>
      <c r="BD531" t="e">
        <f ca="1">- Nursing / medical care</f>
        <v>#NAME?</v>
      </c>
      <c r="BE531">
        <v>0</v>
      </c>
      <c r="BF531">
        <v>0</v>
      </c>
      <c r="BG531">
        <v>0</v>
      </c>
      <c r="BH531">
        <v>0</v>
      </c>
      <c r="BI531">
        <v>1</v>
      </c>
      <c r="BJ531">
        <v>0</v>
      </c>
      <c r="BK531">
        <v>0</v>
      </c>
      <c r="BL531">
        <v>0</v>
      </c>
      <c r="BN531" t="s">
        <v>106</v>
      </c>
      <c r="BQ531" t="e">
        <f ca="1">- No internet connection / computer</f>
        <v>#NAME?</v>
      </c>
      <c r="BR531">
        <v>0</v>
      </c>
      <c r="BS531">
        <v>0</v>
      </c>
      <c r="BT531">
        <v>1</v>
      </c>
      <c r="BU531">
        <v>0</v>
      </c>
      <c r="BV531">
        <v>0</v>
      </c>
      <c r="BW531">
        <v>0</v>
      </c>
      <c r="BX531" t="s">
        <v>107</v>
      </c>
      <c r="BY531" t="e">
        <f ca="1">- Useful but _xludf.not as good as going to university</f>
        <v>#NAME?</v>
      </c>
      <c r="BZ531">
        <v>1</v>
      </c>
      <c r="CA531">
        <v>0</v>
      </c>
      <c r="CB531">
        <v>0</v>
      </c>
      <c r="CC531">
        <v>0</v>
      </c>
      <c r="CD531">
        <v>0</v>
      </c>
      <c r="CE531" t="e">
        <f ca="1">- Teachers</f>
        <v>#NAME?</v>
      </c>
      <c r="CF531">
        <v>0</v>
      </c>
      <c r="CG531">
        <v>0</v>
      </c>
      <c r="CH531">
        <v>1</v>
      </c>
      <c r="CI531">
        <v>0</v>
      </c>
      <c r="CJ531">
        <v>0</v>
      </c>
      <c r="CK531">
        <v>0</v>
      </c>
      <c r="CL531">
        <v>0</v>
      </c>
      <c r="CN531" t="s">
        <v>108</v>
      </c>
      <c r="CO531" t="s">
        <v>109</v>
      </c>
      <c r="CP531" t="s">
        <v>110</v>
      </c>
      <c r="CQ531">
        <v>3326842</v>
      </c>
      <c r="CR531" t="s">
        <v>1483</v>
      </c>
      <c r="CS531" t="s">
        <v>1484</v>
      </c>
      <c r="CT531">
        <v>530</v>
      </c>
    </row>
    <row r="532" spans="1:98">
      <c r="A532">
        <v>531</v>
      </c>
      <c r="B532" t="s">
        <v>135</v>
      </c>
      <c r="C532">
        <v>25</v>
      </c>
      <c r="D532" t="s">
        <v>98</v>
      </c>
      <c r="E532" t="s">
        <v>99</v>
      </c>
      <c r="F532" t="s">
        <v>149</v>
      </c>
      <c r="G532" t="s">
        <v>113</v>
      </c>
      <c r="J532" t="s">
        <v>103</v>
      </c>
      <c r="K532">
        <v>0</v>
      </c>
      <c r="L532">
        <v>0</v>
      </c>
      <c r="M532">
        <v>0</v>
      </c>
      <c r="N532">
        <v>1</v>
      </c>
      <c r="O532">
        <v>0</v>
      </c>
      <c r="P532">
        <v>0</v>
      </c>
      <c r="Q532">
        <v>0</v>
      </c>
      <c r="R532">
        <v>0</v>
      </c>
      <c r="X532" t="s">
        <v>714</v>
      </c>
      <c r="Y532">
        <v>1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G532" t="s">
        <v>124</v>
      </c>
      <c r="AH532" t="s">
        <v>1485</v>
      </c>
      <c r="AI532">
        <v>1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1</v>
      </c>
      <c r="AR532" t="s">
        <v>106</v>
      </c>
      <c r="AS532" t="e">
        <f ca="1">- have to go in person but can _xludf.not go _xludf.for security reasons</f>
        <v>#NAME?</v>
      </c>
      <c r="AT532">
        <v>0</v>
      </c>
      <c r="AU532">
        <v>1</v>
      </c>
      <c r="AV532">
        <v>0</v>
      </c>
      <c r="AW532">
        <v>0</v>
      </c>
      <c r="AX532">
        <v>0</v>
      </c>
      <c r="AY532">
        <v>0</v>
      </c>
      <c r="BA532" t="s">
        <v>106</v>
      </c>
      <c r="BB532" t="e">
        <f ca="1">- Very Useful _xludf.and provides a job opportunity _xludf.right away.</f>
        <v>#NAME?</v>
      </c>
      <c r="BD532" t="e">
        <f ca="1">- Project Management / Accountancy</f>
        <v>#NAME?</v>
      </c>
      <c r="BE532">
        <v>0</v>
      </c>
      <c r="BF532">
        <v>0</v>
      </c>
      <c r="BG532">
        <v>1</v>
      </c>
      <c r="BH532">
        <v>0</v>
      </c>
      <c r="BI532">
        <v>0</v>
      </c>
      <c r="BJ532">
        <v>0</v>
      </c>
      <c r="BK532">
        <v>0</v>
      </c>
      <c r="BL532">
        <v>0</v>
      </c>
      <c r="BN532" t="s">
        <v>106</v>
      </c>
      <c r="BQ532" t="e">
        <f ca="1">- Do _xludf.not _xludf.count towards a recognized qualification</f>
        <v>#NAME?</v>
      </c>
      <c r="BR532">
        <v>0</v>
      </c>
      <c r="BS532">
        <v>1</v>
      </c>
      <c r="BT532">
        <v>0</v>
      </c>
      <c r="BU532">
        <v>0</v>
      </c>
      <c r="BV532">
        <v>0</v>
      </c>
      <c r="BW532">
        <v>0</v>
      </c>
      <c r="BX532" t="s">
        <v>107</v>
      </c>
      <c r="BY532" t="e">
        <f ca="1">- Useful but _xludf.not as good as going to university</f>
        <v>#NAME?</v>
      </c>
      <c r="BZ532">
        <v>1</v>
      </c>
      <c r="CA532">
        <v>0</v>
      </c>
      <c r="CB532">
        <v>0</v>
      </c>
      <c r="CC532">
        <v>0</v>
      </c>
      <c r="CD532">
        <v>0</v>
      </c>
      <c r="CE532" t="e">
        <f ca="1">- Teachers</f>
        <v>#NAME?</v>
      </c>
      <c r="CF532">
        <v>0</v>
      </c>
      <c r="CG532">
        <v>0</v>
      </c>
      <c r="CH532">
        <v>1</v>
      </c>
      <c r="CI532">
        <v>0</v>
      </c>
      <c r="CJ532">
        <v>0</v>
      </c>
      <c r="CK532">
        <v>0</v>
      </c>
      <c r="CL532">
        <v>0</v>
      </c>
      <c r="CN532" t="s">
        <v>108</v>
      </c>
      <c r="CO532" t="s">
        <v>109</v>
      </c>
      <c r="CP532" t="s">
        <v>110</v>
      </c>
      <c r="CQ532">
        <v>3326855</v>
      </c>
      <c r="CR532" t="s">
        <v>1486</v>
      </c>
      <c r="CS532" t="s">
        <v>1487</v>
      </c>
      <c r="CT532">
        <v>531</v>
      </c>
    </row>
    <row r="533" spans="1:98">
      <c r="A533">
        <v>532</v>
      </c>
      <c r="B533" t="s">
        <v>135</v>
      </c>
      <c r="C533">
        <v>20</v>
      </c>
      <c r="D533" t="s">
        <v>148</v>
      </c>
      <c r="E533" t="s">
        <v>99</v>
      </c>
      <c r="F533" t="s">
        <v>100</v>
      </c>
      <c r="G533" t="s">
        <v>175</v>
      </c>
      <c r="J533" t="s">
        <v>286</v>
      </c>
      <c r="K533">
        <v>0</v>
      </c>
      <c r="L533">
        <v>0</v>
      </c>
      <c r="M533">
        <v>0</v>
      </c>
      <c r="N533">
        <v>0</v>
      </c>
      <c r="O533">
        <v>1</v>
      </c>
      <c r="P533">
        <v>0</v>
      </c>
      <c r="Q533">
        <v>0</v>
      </c>
      <c r="R533">
        <v>0</v>
      </c>
      <c r="X533" t="s">
        <v>115</v>
      </c>
      <c r="Y533">
        <v>0</v>
      </c>
      <c r="Z533">
        <v>0</v>
      </c>
      <c r="AA533">
        <v>0</v>
      </c>
      <c r="AB533">
        <v>1</v>
      </c>
      <c r="AC533">
        <v>0</v>
      </c>
      <c r="AD533">
        <v>0</v>
      </c>
      <c r="AE533">
        <v>0</v>
      </c>
      <c r="AG533" t="s">
        <v>124</v>
      </c>
      <c r="AH533" t="s">
        <v>105</v>
      </c>
      <c r="AI533">
        <v>0</v>
      </c>
      <c r="AJ533">
        <v>1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BA533" t="s">
        <v>106</v>
      </c>
      <c r="BB533" t="e">
        <f ca="1">- Very Useful _xludf.and provides a job opportunity _xludf.right away.</f>
        <v>#NAME?</v>
      </c>
      <c r="BD533" t="e">
        <f ca="1">- Nursing / medical care</f>
        <v>#NAME?</v>
      </c>
      <c r="BE533">
        <v>0</v>
      </c>
      <c r="BF533">
        <v>0</v>
      </c>
      <c r="BG533">
        <v>0</v>
      </c>
      <c r="BH533">
        <v>0</v>
      </c>
      <c r="BI533">
        <v>1</v>
      </c>
      <c r="BJ533">
        <v>0</v>
      </c>
      <c r="BK533">
        <v>0</v>
      </c>
      <c r="BL533">
        <v>0</v>
      </c>
      <c r="BN533" t="s">
        <v>106</v>
      </c>
      <c r="BQ533" t="e">
        <f ca="1">- _xludf.not available in _xludf.Arabic</f>
        <v>#NAME?</v>
      </c>
      <c r="BR533">
        <v>0</v>
      </c>
      <c r="BS533">
        <v>0</v>
      </c>
      <c r="BT533">
        <v>0</v>
      </c>
      <c r="BU533">
        <v>0</v>
      </c>
      <c r="BV533">
        <v>0</v>
      </c>
      <c r="BW533">
        <v>1</v>
      </c>
      <c r="BX533" t="s">
        <v>107</v>
      </c>
      <c r="BY533" t="e">
        <f ca="1">- Very Useful, as good as a regular degree</f>
        <v>#NAME?</v>
      </c>
      <c r="BZ533">
        <v>0</v>
      </c>
      <c r="CA533">
        <v>0</v>
      </c>
      <c r="CB533">
        <v>1</v>
      </c>
      <c r="CC533">
        <v>0</v>
      </c>
      <c r="CD533">
        <v>0</v>
      </c>
      <c r="CE533" t="e">
        <f ca="1">- Facebook groups/pages  - Friends</f>
        <v>#NAME?</v>
      </c>
      <c r="CF533">
        <v>1</v>
      </c>
      <c r="CG533">
        <v>0</v>
      </c>
      <c r="CH533">
        <v>0</v>
      </c>
      <c r="CI533">
        <v>0</v>
      </c>
      <c r="CJ533">
        <v>0</v>
      </c>
      <c r="CK533">
        <v>1</v>
      </c>
      <c r="CL533">
        <v>0</v>
      </c>
      <c r="CN533" t="s">
        <v>108</v>
      </c>
      <c r="CO533" t="s">
        <v>109</v>
      </c>
      <c r="CP533" t="s">
        <v>110</v>
      </c>
      <c r="CQ533">
        <v>3326870</v>
      </c>
      <c r="CR533" t="s">
        <v>1488</v>
      </c>
      <c r="CS533" t="s">
        <v>1489</v>
      </c>
      <c r="CT533">
        <v>532</v>
      </c>
    </row>
    <row r="534" spans="1:98">
      <c r="A534">
        <v>533</v>
      </c>
      <c r="B534" t="s">
        <v>135</v>
      </c>
      <c r="C534">
        <v>21</v>
      </c>
      <c r="D534" t="s">
        <v>148</v>
      </c>
      <c r="E534" t="s">
        <v>99</v>
      </c>
      <c r="F534" t="s">
        <v>100</v>
      </c>
      <c r="G534" t="s">
        <v>175</v>
      </c>
      <c r="J534" t="s">
        <v>167</v>
      </c>
      <c r="K534">
        <v>0</v>
      </c>
      <c r="L534">
        <v>0</v>
      </c>
      <c r="M534">
        <v>0</v>
      </c>
      <c r="N534">
        <v>1</v>
      </c>
      <c r="O534">
        <v>1</v>
      </c>
      <c r="P534">
        <v>0</v>
      </c>
      <c r="Q534">
        <v>0</v>
      </c>
      <c r="R534">
        <v>0</v>
      </c>
      <c r="X534" t="s">
        <v>115</v>
      </c>
      <c r="Y534">
        <v>0</v>
      </c>
      <c r="Z534">
        <v>0</v>
      </c>
      <c r="AA534">
        <v>0</v>
      </c>
      <c r="AB534">
        <v>1</v>
      </c>
      <c r="AC534">
        <v>0</v>
      </c>
      <c r="AD534">
        <v>0</v>
      </c>
      <c r="AE534">
        <v>0</v>
      </c>
      <c r="AG534" t="s">
        <v>124</v>
      </c>
      <c r="AH534" t="s">
        <v>105</v>
      </c>
      <c r="AI534">
        <v>0</v>
      </c>
      <c r="AJ534">
        <v>1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BA534" t="s">
        <v>106</v>
      </c>
      <c r="BB534" t="e">
        <f ca="1">- Very Useful _xludf.and provides a job opportunity _xludf.right away.</f>
        <v>#NAME?</v>
      </c>
      <c r="BD534" t="e">
        <f ca="1">- Nursing / medical care</f>
        <v>#NAME?</v>
      </c>
      <c r="BE534">
        <v>0</v>
      </c>
      <c r="BF534">
        <v>0</v>
      </c>
      <c r="BG534">
        <v>0</v>
      </c>
      <c r="BH534">
        <v>0</v>
      </c>
      <c r="BI534">
        <v>1</v>
      </c>
      <c r="BJ534">
        <v>0</v>
      </c>
      <c r="BK534">
        <v>0</v>
      </c>
      <c r="BL534">
        <v>0</v>
      </c>
      <c r="BN534" t="s">
        <v>106</v>
      </c>
      <c r="BQ534" t="e">
        <f ca="1">- Donâ€™t know how to _xludf.find/enroll in a suitable program</f>
        <v>#NAME?</v>
      </c>
      <c r="BR534">
        <v>0</v>
      </c>
      <c r="BS534">
        <v>0</v>
      </c>
      <c r="BT534">
        <v>0</v>
      </c>
      <c r="BU534">
        <v>1</v>
      </c>
      <c r="BV534">
        <v>0</v>
      </c>
      <c r="BW534">
        <v>0</v>
      </c>
      <c r="BX534" t="s">
        <v>107</v>
      </c>
      <c r="BY534" t="e">
        <f ca="1">- Useful but _xludf.not as good as going to university</f>
        <v>#NAME?</v>
      </c>
      <c r="BZ534">
        <v>1</v>
      </c>
      <c r="CA534">
        <v>0</v>
      </c>
      <c r="CB534">
        <v>0</v>
      </c>
      <c r="CC534">
        <v>0</v>
      </c>
      <c r="CD534">
        <v>0</v>
      </c>
      <c r="CE534" t="e">
        <f ca="1">- Facebook groups/pages  - Teachers</f>
        <v>#NAME?</v>
      </c>
      <c r="CF534">
        <v>0</v>
      </c>
      <c r="CG534">
        <v>0</v>
      </c>
      <c r="CH534">
        <v>1</v>
      </c>
      <c r="CI534">
        <v>0</v>
      </c>
      <c r="CJ534">
        <v>0</v>
      </c>
      <c r="CK534">
        <v>1</v>
      </c>
      <c r="CL534">
        <v>0</v>
      </c>
      <c r="CN534" t="s">
        <v>108</v>
      </c>
      <c r="CO534" t="s">
        <v>109</v>
      </c>
      <c r="CP534" t="s">
        <v>110</v>
      </c>
      <c r="CQ534">
        <v>3326891</v>
      </c>
      <c r="CR534" t="s">
        <v>1490</v>
      </c>
      <c r="CS534" t="s">
        <v>1491</v>
      </c>
      <c r="CT534">
        <v>533</v>
      </c>
    </row>
    <row r="535" spans="1:98">
      <c r="A535">
        <v>534</v>
      </c>
      <c r="B535" t="s">
        <v>135</v>
      </c>
      <c r="C535">
        <v>23</v>
      </c>
      <c r="D535" t="s">
        <v>148</v>
      </c>
      <c r="E535" t="s">
        <v>99</v>
      </c>
      <c r="F535" t="s">
        <v>136</v>
      </c>
      <c r="G535" t="s">
        <v>113</v>
      </c>
      <c r="J535" t="s">
        <v>103</v>
      </c>
      <c r="K535">
        <v>0</v>
      </c>
      <c r="L535">
        <v>0</v>
      </c>
      <c r="M535">
        <v>0</v>
      </c>
      <c r="N535">
        <v>1</v>
      </c>
      <c r="O535">
        <v>0</v>
      </c>
      <c r="P535">
        <v>0</v>
      </c>
      <c r="Q535">
        <v>0</v>
      </c>
      <c r="R535">
        <v>0</v>
      </c>
      <c r="X535" t="s">
        <v>405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1</v>
      </c>
      <c r="AE535">
        <v>0</v>
      </c>
      <c r="AG535" t="s">
        <v>124</v>
      </c>
      <c r="AH535" t="s">
        <v>125</v>
      </c>
      <c r="AI535">
        <v>1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R535" t="s">
        <v>106</v>
      </c>
      <c r="AS535" t="e">
        <f ca="1">- have to go in person but can _xludf.not go _xludf.for security reasons</f>
        <v>#NAME?</v>
      </c>
      <c r="AT535">
        <v>0</v>
      </c>
      <c r="AU535">
        <v>1</v>
      </c>
      <c r="AV535">
        <v>0</v>
      </c>
      <c r="AW535">
        <v>0</v>
      </c>
      <c r="AX535">
        <v>0</v>
      </c>
      <c r="AY535">
        <v>0</v>
      </c>
      <c r="BA535" t="s">
        <v>106</v>
      </c>
      <c r="BB535" t="e">
        <f ca="1">- Useful but _xludf.not as good as a regular degree</f>
        <v>#NAME?</v>
      </c>
      <c r="BD535" t="e">
        <f ca="1">- Nursing / medical care</f>
        <v>#NAME?</v>
      </c>
      <c r="BE535">
        <v>0</v>
      </c>
      <c r="BF535">
        <v>0</v>
      </c>
      <c r="BG535">
        <v>0</v>
      </c>
      <c r="BH535">
        <v>0</v>
      </c>
      <c r="BI535">
        <v>1</v>
      </c>
      <c r="BJ535">
        <v>0</v>
      </c>
      <c r="BK535">
        <v>0</v>
      </c>
      <c r="BL535">
        <v>0</v>
      </c>
      <c r="BN535" t="s">
        <v>106</v>
      </c>
      <c r="BQ535" t="e">
        <f ca="1">- No internet connection / computer</f>
        <v>#NAME?</v>
      </c>
      <c r="BR535">
        <v>0</v>
      </c>
      <c r="BS535">
        <v>0</v>
      </c>
      <c r="BT535">
        <v>1</v>
      </c>
      <c r="BU535">
        <v>0</v>
      </c>
      <c r="BV535">
        <v>0</v>
      </c>
      <c r="BW535">
        <v>0</v>
      </c>
      <c r="BX535" t="s">
        <v>107</v>
      </c>
      <c r="BY535" t="e">
        <f ca="1">- Useful but _xludf.not as good as going to university</f>
        <v>#NAME?</v>
      </c>
      <c r="BZ535">
        <v>1</v>
      </c>
      <c r="CA535">
        <v>0</v>
      </c>
      <c r="CB535">
        <v>0</v>
      </c>
      <c r="CC535">
        <v>0</v>
      </c>
      <c r="CD535">
        <v>0</v>
      </c>
      <c r="CE535" t="e">
        <f ca="1">- Teachers</f>
        <v>#NAME?</v>
      </c>
      <c r="CF535">
        <v>0</v>
      </c>
      <c r="CG535">
        <v>0</v>
      </c>
      <c r="CH535">
        <v>1</v>
      </c>
      <c r="CI535">
        <v>0</v>
      </c>
      <c r="CJ535">
        <v>0</v>
      </c>
      <c r="CK535">
        <v>0</v>
      </c>
      <c r="CL535">
        <v>0</v>
      </c>
      <c r="CN535" t="s">
        <v>108</v>
      </c>
      <c r="CO535" t="s">
        <v>109</v>
      </c>
      <c r="CP535" t="s">
        <v>110</v>
      </c>
      <c r="CQ535">
        <v>3326917</v>
      </c>
      <c r="CR535" t="s">
        <v>1492</v>
      </c>
      <c r="CS535" t="s">
        <v>1493</v>
      </c>
      <c r="CT535">
        <v>534</v>
      </c>
    </row>
    <row r="536" spans="1:98">
      <c r="A536">
        <v>535</v>
      </c>
      <c r="B536" t="s">
        <v>135</v>
      </c>
      <c r="C536">
        <v>21</v>
      </c>
      <c r="D536" t="s">
        <v>148</v>
      </c>
      <c r="E536" t="s">
        <v>99</v>
      </c>
      <c r="F536" t="s">
        <v>136</v>
      </c>
      <c r="G536" t="s">
        <v>113</v>
      </c>
      <c r="J536" t="s">
        <v>162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1</v>
      </c>
      <c r="R536">
        <v>0</v>
      </c>
      <c r="X536" t="s">
        <v>405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1</v>
      </c>
      <c r="AE536">
        <v>0</v>
      </c>
      <c r="AG536" t="s">
        <v>124</v>
      </c>
      <c r="AH536" t="s">
        <v>125</v>
      </c>
      <c r="AI536">
        <v>1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R536" t="s">
        <v>127</v>
      </c>
      <c r="AS536" t="e">
        <f ca="1">- Donâ€™t have family in Syria to _xludf.help me</f>
        <v>#NAME?</v>
      </c>
      <c r="AT536">
        <v>0</v>
      </c>
      <c r="AU536">
        <v>0</v>
      </c>
      <c r="AV536">
        <v>0</v>
      </c>
      <c r="AW536">
        <v>1</v>
      </c>
      <c r="AX536">
        <v>0</v>
      </c>
      <c r="AY536">
        <v>0</v>
      </c>
      <c r="BA536" t="s">
        <v>127</v>
      </c>
      <c r="BB536" t="e">
        <f ca="1">- _xludf.not Useful</f>
        <v>#NAME?</v>
      </c>
      <c r="BD536" t="e">
        <f ca="1">- I am _xludf.not interested in vocational education</f>
        <v>#NAME?</v>
      </c>
      <c r="BE536">
        <v>1</v>
      </c>
      <c r="BF536">
        <v>0</v>
      </c>
      <c r="BG536">
        <v>0</v>
      </c>
      <c r="BH536">
        <v>0</v>
      </c>
      <c r="BI536">
        <v>0</v>
      </c>
      <c r="BJ536">
        <v>0</v>
      </c>
      <c r="BK536">
        <v>0</v>
      </c>
      <c r="BL536">
        <v>0</v>
      </c>
      <c r="BN536" t="s">
        <v>106</v>
      </c>
      <c r="BQ536" t="e">
        <f ca="1">- No internet connection / computer</f>
        <v>#NAME?</v>
      </c>
      <c r="BR536">
        <v>0</v>
      </c>
      <c r="BS536">
        <v>0</v>
      </c>
      <c r="BT536">
        <v>1</v>
      </c>
      <c r="BU536">
        <v>0</v>
      </c>
      <c r="BV536">
        <v>0</v>
      </c>
      <c r="BW536">
        <v>0</v>
      </c>
      <c r="BX536" t="s">
        <v>107</v>
      </c>
      <c r="BY536" t="e">
        <f ca="1">- Difficult to access</f>
        <v>#NAME?</v>
      </c>
      <c r="BZ536">
        <v>0</v>
      </c>
      <c r="CA536">
        <v>0</v>
      </c>
      <c r="CB536">
        <v>0</v>
      </c>
      <c r="CC536">
        <v>1</v>
      </c>
      <c r="CD536">
        <v>0</v>
      </c>
      <c r="CE536" t="e">
        <f ca="1">- Facebook groups/pages</f>
        <v>#NAME?</v>
      </c>
      <c r="CF536">
        <v>0</v>
      </c>
      <c r="CG536">
        <v>0</v>
      </c>
      <c r="CH536">
        <v>0</v>
      </c>
      <c r="CI536">
        <v>0</v>
      </c>
      <c r="CJ536">
        <v>0</v>
      </c>
      <c r="CK536">
        <v>1</v>
      </c>
      <c r="CL536">
        <v>0</v>
      </c>
      <c r="CN536" t="s">
        <v>108</v>
      </c>
      <c r="CO536" t="s">
        <v>109</v>
      </c>
      <c r="CP536" t="s">
        <v>110</v>
      </c>
      <c r="CQ536">
        <v>3326920</v>
      </c>
      <c r="CR536" t="s">
        <v>1494</v>
      </c>
      <c r="CS536" t="s">
        <v>1495</v>
      </c>
      <c r="CT536">
        <v>535</v>
      </c>
    </row>
    <row r="537" spans="1:98">
      <c r="A537">
        <v>536</v>
      </c>
      <c r="B537" t="s">
        <v>135</v>
      </c>
      <c r="C537">
        <v>17</v>
      </c>
      <c r="D537" t="s">
        <v>98</v>
      </c>
      <c r="E537" t="s">
        <v>99</v>
      </c>
      <c r="F537" t="s">
        <v>120</v>
      </c>
      <c r="G537" t="s">
        <v>175</v>
      </c>
      <c r="J537" t="s">
        <v>286</v>
      </c>
      <c r="K537">
        <v>0</v>
      </c>
      <c r="L537">
        <v>0</v>
      </c>
      <c r="M537">
        <v>0</v>
      </c>
      <c r="N537">
        <v>0</v>
      </c>
      <c r="O537">
        <v>1</v>
      </c>
      <c r="P537">
        <v>0</v>
      </c>
      <c r="Q537">
        <v>0</v>
      </c>
      <c r="R537">
        <v>0</v>
      </c>
      <c r="X537" t="s">
        <v>368</v>
      </c>
      <c r="Y537">
        <v>0</v>
      </c>
      <c r="Z537">
        <v>1</v>
      </c>
      <c r="AA537">
        <v>0</v>
      </c>
      <c r="AB537">
        <v>0</v>
      </c>
      <c r="AC537">
        <v>0</v>
      </c>
      <c r="AD537">
        <v>0</v>
      </c>
      <c r="AE537">
        <v>0</v>
      </c>
      <c r="AG537" t="s">
        <v>124</v>
      </c>
      <c r="AH537" t="s">
        <v>121</v>
      </c>
      <c r="AI537">
        <v>0</v>
      </c>
      <c r="AJ537">
        <v>0</v>
      </c>
      <c r="AK537">
        <v>1</v>
      </c>
      <c r="AL537">
        <v>0</v>
      </c>
      <c r="AM537">
        <v>0</v>
      </c>
      <c r="AN537">
        <v>0</v>
      </c>
      <c r="AO537">
        <v>0</v>
      </c>
      <c r="AP537">
        <v>0</v>
      </c>
      <c r="AQ537" t="s">
        <v>287</v>
      </c>
      <c r="BA537" t="s">
        <v>106</v>
      </c>
      <c r="BB537" t="e">
        <f ca="1">- _xludf.not Useful</f>
        <v>#NAME?</v>
      </c>
      <c r="BD537" t="e">
        <f ca="1">- I am _xludf.not interested in vocational education</f>
        <v>#NAME?</v>
      </c>
      <c r="BE537">
        <v>1</v>
      </c>
      <c r="BF537">
        <v>0</v>
      </c>
      <c r="BG537">
        <v>0</v>
      </c>
      <c r="BH537">
        <v>0</v>
      </c>
      <c r="BI537">
        <v>0</v>
      </c>
      <c r="BJ537">
        <v>0</v>
      </c>
      <c r="BK537">
        <v>0</v>
      </c>
      <c r="BL537">
        <v>0</v>
      </c>
      <c r="BN537" t="s">
        <v>106</v>
      </c>
      <c r="BQ537" t="e">
        <f ca="1">- Cannot afford the courses</f>
        <v>#NAME?</v>
      </c>
      <c r="BR537">
        <v>0</v>
      </c>
      <c r="BS537">
        <v>0</v>
      </c>
      <c r="BT537">
        <v>0</v>
      </c>
      <c r="BU537">
        <v>0</v>
      </c>
      <c r="BV537">
        <v>1</v>
      </c>
      <c r="BW537">
        <v>0</v>
      </c>
      <c r="BX537" t="s">
        <v>107</v>
      </c>
      <c r="BY537" t="e">
        <f ca="1">- Too Difficult to study alone</f>
        <v>#NAME?</v>
      </c>
      <c r="BZ537">
        <v>0</v>
      </c>
      <c r="CA537">
        <v>0</v>
      </c>
      <c r="CB537">
        <v>0</v>
      </c>
      <c r="CC537">
        <v>0</v>
      </c>
      <c r="CD537">
        <v>1</v>
      </c>
      <c r="CE537" t="e">
        <f ca="1">- Friends</f>
        <v>#NAME?</v>
      </c>
      <c r="CF537">
        <v>1</v>
      </c>
      <c r="CG537">
        <v>0</v>
      </c>
      <c r="CH537">
        <v>0</v>
      </c>
      <c r="CI537">
        <v>0</v>
      </c>
      <c r="CJ537">
        <v>0</v>
      </c>
      <c r="CK537">
        <v>0</v>
      </c>
      <c r="CL537">
        <v>0</v>
      </c>
      <c r="CN537" t="s">
        <v>108</v>
      </c>
      <c r="CO537" t="s">
        <v>109</v>
      </c>
      <c r="CP537" t="s">
        <v>110</v>
      </c>
      <c r="CQ537">
        <v>3326929</v>
      </c>
      <c r="CR537" t="s">
        <v>1496</v>
      </c>
      <c r="CS537" t="s">
        <v>1497</v>
      </c>
      <c r="CT537">
        <v>536</v>
      </c>
    </row>
    <row r="538" spans="1:98">
      <c r="A538">
        <v>537</v>
      </c>
      <c r="B538" t="s">
        <v>135</v>
      </c>
      <c r="C538">
        <v>23</v>
      </c>
      <c r="D538" t="s">
        <v>148</v>
      </c>
      <c r="E538" t="s">
        <v>99</v>
      </c>
      <c r="F538" t="s">
        <v>100</v>
      </c>
      <c r="G538" t="s">
        <v>113</v>
      </c>
      <c r="J538" t="s">
        <v>318</v>
      </c>
      <c r="K538">
        <v>0</v>
      </c>
      <c r="L538">
        <v>0</v>
      </c>
      <c r="M538">
        <v>1</v>
      </c>
      <c r="N538">
        <v>0</v>
      </c>
      <c r="O538">
        <v>0</v>
      </c>
      <c r="P538">
        <v>0</v>
      </c>
      <c r="Q538">
        <v>0</v>
      </c>
      <c r="R538">
        <v>0</v>
      </c>
      <c r="X538" t="s">
        <v>405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1</v>
      </c>
      <c r="AE538">
        <v>0</v>
      </c>
      <c r="AG538" t="s">
        <v>124</v>
      </c>
      <c r="AH538" t="s">
        <v>125</v>
      </c>
      <c r="AI538">
        <v>1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R538" t="s">
        <v>106</v>
      </c>
      <c r="AS538" t="e">
        <f ca="1">- have to go in person but can _xludf.not go _xludf.for security reasons</f>
        <v>#NAME?</v>
      </c>
      <c r="AT538">
        <v>0</v>
      </c>
      <c r="AU538">
        <v>1</v>
      </c>
      <c r="AV538">
        <v>0</v>
      </c>
      <c r="AW538">
        <v>0</v>
      </c>
      <c r="AX538">
        <v>0</v>
      </c>
      <c r="AY538">
        <v>0</v>
      </c>
      <c r="BA538" t="s">
        <v>127</v>
      </c>
      <c r="BB538" t="e">
        <f ca="1">- Very Useful _xludf.and provides a job opportunity _xludf.right away.</f>
        <v>#NAME?</v>
      </c>
      <c r="BD538" t="e">
        <f ca="1">- Nursing / medical care</f>
        <v>#NAME?</v>
      </c>
      <c r="BE538">
        <v>0</v>
      </c>
      <c r="BF538">
        <v>0</v>
      </c>
      <c r="BG538">
        <v>0</v>
      </c>
      <c r="BH538">
        <v>0</v>
      </c>
      <c r="BI538">
        <v>1</v>
      </c>
      <c r="BJ538">
        <v>0</v>
      </c>
      <c r="BK538">
        <v>0</v>
      </c>
      <c r="BL538">
        <v>0</v>
      </c>
      <c r="BN538" t="s">
        <v>106</v>
      </c>
      <c r="BQ538" t="e">
        <f ca="1">- No internet connection / computer - Cannot afford the courses</f>
        <v>#NAME?</v>
      </c>
      <c r="BR538">
        <v>0</v>
      </c>
      <c r="BS538">
        <v>0</v>
      </c>
      <c r="BT538">
        <v>1</v>
      </c>
      <c r="BU538">
        <v>0</v>
      </c>
      <c r="BV538">
        <v>1</v>
      </c>
      <c r="BW538">
        <v>0</v>
      </c>
      <c r="BX538" t="s">
        <v>107</v>
      </c>
      <c r="BY538" t="e">
        <f ca="1">- _xludf.not worth the _xludf.time _xludf.or money spent on it</f>
        <v>#NAME?</v>
      </c>
      <c r="BZ538">
        <v>0</v>
      </c>
      <c r="CA538">
        <v>1</v>
      </c>
      <c r="CB538">
        <v>0</v>
      </c>
      <c r="CC538">
        <v>0</v>
      </c>
      <c r="CD538">
        <v>0</v>
      </c>
      <c r="CE538" t="e">
        <f ca="1">- Facebook groups/pages  - Teachers</f>
        <v>#NAME?</v>
      </c>
      <c r="CF538">
        <v>0</v>
      </c>
      <c r="CG538">
        <v>0</v>
      </c>
      <c r="CH538">
        <v>1</v>
      </c>
      <c r="CI538">
        <v>0</v>
      </c>
      <c r="CJ538">
        <v>0</v>
      </c>
      <c r="CK538">
        <v>1</v>
      </c>
      <c r="CL538">
        <v>0</v>
      </c>
      <c r="CN538" t="s">
        <v>108</v>
      </c>
      <c r="CO538" t="s">
        <v>109</v>
      </c>
      <c r="CP538" t="s">
        <v>110</v>
      </c>
      <c r="CQ538">
        <v>3326930</v>
      </c>
      <c r="CR538" t="s">
        <v>1498</v>
      </c>
      <c r="CS538" t="s">
        <v>1499</v>
      </c>
      <c r="CT538">
        <v>537</v>
      </c>
    </row>
    <row r="539" spans="1:98">
      <c r="A539">
        <v>538</v>
      </c>
      <c r="B539" t="s">
        <v>135</v>
      </c>
      <c r="C539">
        <v>22</v>
      </c>
      <c r="D539" t="s">
        <v>98</v>
      </c>
      <c r="E539" t="s">
        <v>99</v>
      </c>
      <c r="F539" t="s">
        <v>136</v>
      </c>
      <c r="G539" t="s">
        <v>113</v>
      </c>
      <c r="J539" t="s">
        <v>121</v>
      </c>
      <c r="K539">
        <v>1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T539" t="s">
        <v>1013</v>
      </c>
      <c r="X539" t="s">
        <v>183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1</v>
      </c>
      <c r="AF539" t="s">
        <v>1500</v>
      </c>
      <c r="AG539" t="s">
        <v>116</v>
      </c>
      <c r="AH539" t="s">
        <v>105</v>
      </c>
      <c r="AI539">
        <v>0</v>
      </c>
      <c r="AJ539">
        <v>1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BA539" t="s">
        <v>106</v>
      </c>
      <c r="BB539" t="e">
        <f ca="1">- _xludf.not Useful</f>
        <v>#NAME?</v>
      </c>
      <c r="BD539" t="e">
        <f ca="1">- I am _xludf.not interested in vocational education</f>
        <v>#NAME?</v>
      </c>
      <c r="BE539">
        <v>1</v>
      </c>
      <c r="BF539">
        <v>0</v>
      </c>
      <c r="BG539">
        <v>0</v>
      </c>
      <c r="BH539">
        <v>0</v>
      </c>
      <c r="BI539">
        <v>0</v>
      </c>
      <c r="BJ539">
        <v>0</v>
      </c>
      <c r="BK539">
        <v>0</v>
      </c>
      <c r="BL539">
        <v>0</v>
      </c>
      <c r="BN539" t="s">
        <v>106</v>
      </c>
      <c r="BQ539" t="e">
        <f ca="1">- Do _xludf.not _xludf.count towards a recognized qualification - Cannot afford the courses</f>
        <v>#NAME?</v>
      </c>
      <c r="BR539">
        <v>0</v>
      </c>
      <c r="BS539">
        <v>1</v>
      </c>
      <c r="BT539">
        <v>0</v>
      </c>
      <c r="BU539">
        <v>0</v>
      </c>
      <c r="BV539">
        <v>1</v>
      </c>
      <c r="BW539">
        <v>0</v>
      </c>
      <c r="BX539" t="s">
        <v>107</v>
      </c>
      <c r="BY539" t="e">
        <f ca="1">- Useful but _xludf.not as good as going to university</f>
        <v>#NAME?</v>
      </c>
      <c r="BZ539">
        <v>1</v>
      </c>
      <c r="CA539">
        <v>0</v>
      </c>
      <c r="CB539">
        <v>0</v>
      </c>
      <c r="CC539">
        <v>0</v>
      </c>
      <c r="CD539">
        <v>0</v>
      </c>
      <c r="CE539" t="s">
        <v>121</v>
      </c>
      <c r="CF539">
        <v>0</v>
      </c>
      <c r="CG539">
        <v>0</v>
      </c>
      <c r="CH539">
        <v>0</v>
      </c>
      <c r="CI539">
        <v>0</v>
      </c>
      <c r="CJ539">
        <v>0</v>
      </c>
      <c r="CK539">
        <v>0</v>
      </c>
      <c r="CL539">
        <v>1</v>
      </c>
      <c r="CM539" t="s">
        <v>1501</v>
      </c>
      <c r="CN539" t="s">
        <v>108</v>
      </c>
      <c r="CO539" t="s">
        <v>109</v>
      </c>
      <c r="CP539" t="s">
        <v>110</v>
      </c>
      <c r="CQ539">
        <v>3326957</v>
      </c>
      <c r="CR539" t="s">
        <v>1502</v>
      </c>
      <c r="CS539" t="s">
        <v>1503</v>
      </c>
      <c r="CT539">
        <v>538</v>
      </c>
    </row>
    <row r="540" spans="1:98">
      <c r="A540">
        <v>539</v>
      </c>
      <c r="B540" t="s">
        <v>135</v>
      </c>
      <c r="C540">
        <v>18</v>
      </c>
      <c r="D540" t="s">
        <v>98</v>
      </c>
      <c r="E540" t="s">
        <v>99</v>
      </c>
      <c r="F540" t="s">
        <v>120</v>
      </c>
      <c r="G540" t="s">
        <v>113</v>
      </c>
      <c r="J540" t="s">
        <v>114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1</v>
      </c>
      <c r="Q540">
        <v>0</v>
      </c>
      <c r="R540">
        <v>0</v>
      </c>
      <c r="X540" t="s">
        <v>115</v>
      </c>
      <c r="Y540">
        <v>0</v>
      </c>
      <c r="Z540">
        <v>0</v>
      </c>
      <c r="AA540">
        <v>0</v>
      </c>
      <c r="AB540">
        <v>1</v>
      </c>
      <c r="AC540">
        <v>0</v>
      </c>
      <c r="AD540">
        <v>0</v>
      </c>
      <c r="AE540">
        <v>0</v>
      </c>
      <c r="AG540" t="s">
        <v>124</v>
      </c>
      <c r="AH540" t="s">
        <v>125</v>
      </c>
      <c r="AI540">
        <v>1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R540" t="s">
        <v>106</v>
      </c>
      <c r="AS540" t="e">
        <f ca="1">- Cannot contact public servants _xludf.or Teachers</f>
        <v>#NAME?</v>
      </c>
      <c r="AT540">
        <v>0</v>
      </c>
      <c r="AU540">
        <v>0</v>
      </c>
      <c r="AV540">
        <v>1</v>
      </c>
      <c r="AW540">
        <v>0</v>
      </c>
      <c r="AX540">
        <v>0</v>
      </c>
      <c r="AY540">
        <v>0</v>
      </c>
      <c r="BA540" t="s">
        <v>106</v>
      </c>
      <c r="BB540" t="e">
        <f ca="1">- Useful but _xludf.not as good as a regular degree</f>
        <v>#NAME?</v>
      </c>
      <c r="BD540" t="e">
        <f ca="1">- Construction (builder, carpenter, electrician, blacksmith)</f>
        <v>#NAME?</v>
      </c>
      <c r="BE540">
        <v>0</v>
      </c>
      <c r="BF540">
        <v>0</v>
      </c>
      <c r="BG540">
        <v>0</v>
      </c>
      <c r="BH540">
        <v>0</v>
      </c>
      <c r="BI540">
        <v>0</v>
      </c>
      <c r="BJ540">
        <v>1</v>
      </c>
      <c r="BK540">
        <v>0</v>
      </c>
      <c r="BL540">
        <v>0</v>
      </c>
      <c r="BN540" t="s">
        <v>106</v>
      </c>
      <c r="BQ540" t="e">
        <f ca="1">- Cannot afford the courses</f>
        <v>#NAME?</v>
      </c>
      <c r="BR540">
        <v>0</v>
      </c>
      <c r="BS540">
        <v>0</v>
      </c>
      <c r="BT540">
        <v>0</v>
      </c>
      <c r="BU540">
        <v>0</v>
      </c>
      <c r="BV540">
        <v>1</v>
      </c>
      <c r="BW540">
        <v>0</v>
      </c>
      <c r="BX540" t="s">
        <v>107</v>
      </c>
      <c r="BY540" t="e">
        <f ca="1">- _xludf.not worth the _xludf.time _xludf.or money spent on it</f>
        <v>#NAME?</v>
      </c>
      <c r="BZ540">
        <v>0</v>
      </c>
      <c r="CA540">
        <v>1</v>
      </c>
      <c r="CB540">
        <v>0</v>
      </c>
      <c r="CC540">
        <v>0</v>
      </c>
      <c r="CD540">
        <v>0</v>
      </c>
      <c r="CE540" t="e">
        <f ca="1">- Friends - Teachers</f>
        <v>#NAME?</v>
      </c>
      <c r="CF540">
        <v>1</v>
      </c>
      <c r="CG540">
        <v>0</v>
      </c>
      <c r="CH540">
        <v>1</v>
      </c>
      <c r="CI540">
        <v>0</v>
      </c>
      <c r="CJ540">
        <v>0</v>
      </c>
      <c r="CK540">
        <v>0</v>
      </c>
      <c r="CL540">
        <v>0</v>
      </c>
      <c r="CN540" t="s">
        <v>108</v>
      </c>
      <c r="CO540" t="s">
        <v>109</v>
      </c>
      <c r="CP540" t="s">
        <v>110</v>
      </c>
      <c r="CQ540">
        <v>3326981</v>
      </c>
      <c r="CR540" t="s">
        <v>1504</v>
      </c>
      <c r="CS540" t="s">
        <v>1505</v>
      </c>
      <c r="CT540">
        <v>539</v>
      </c>
    </row>
    <row r="541" spans="1:98">
      <c r="A541">
        <v>540</v>
      </c>
      <c r="B541" t="s">
        <v>135</v>
      </c>
      <c r="C541">
        <v>21</v>
      </c>
      <c r="D541" t="s">
        <v>148</v>
      </c>
      <c r="E541" t="s">
        <v>99</v>
      </c>
      <c r="F541" t="s">
        <v>136</v>
      </c>
      <c r="G541" t="s">
        <v>113</v>
      </c>
      <c r="J541" t="s">
        <v>180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1</v>
      </c>
      <c r="X541" t="s">
        <v>422</v>
      </c>
      <c r="Y541">
        <v>0</v>
      </c>
      <c r="Z541">
        <v>1</v>
      </c>
      <c r="AA541">
        <v>0</v>
      </c>
      <c r="AB541">
        <v>0</v>
      </c>
      <c r="AC541">
        <v>0</v>
      </c>
      <c r="AD541">
        <v>1</v>
      </c>
      <c r="AE541">
        <v>0</v>
      </c>
      <c r="AG541" t="s">
        <v>124</v>
      </c>
      <c r="AH541" t="s">
        <v>125</v>
      </c>
      <c r="AI541">
        <v>1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R541" t="s">
        <v>106</v>
      </c>
      <c r="AS541" t="e">
        <f ca="1">- Donâ€™t have family in Syria to _xludf.help me</f>
        <v>#NAME?</v>
      </c>
      <c r="AT541">
        <v>0</v>
      </c>
      <c r="AU541">
        <v>0</v>
      </c>
      <c r="AV541">
        <v>0</v>
      </c>
      <c r="AW541">
        <v>1</v>
      </c>
      <c r="AX541">
        <v>0</v>
      </c>
      <c r="AY541">
        <v>0</v>
      </c>
      <c r="BA541" t="s">
        <v>106</v>
      </c>
      <c r="BB541" t="e">
        <f ca="1">- Useful but _xludf.not as good as a regular degree</f>
        <v>#NAME?</v>
      </c>
      <c r="BD541" t="e">
        <f ca="1">- Nursing / medical care</f>
        <v>#NAME?</v>
      </c>
      <c r="BE541">
        <v>0</v>
      </c>
      <c r="BF541">
        <v>0</v>
      </c>
      <c r="BG541">
        <v>0</v>
      </c>
      <c r="BH541">
        <v>0</v>
      </c>
      <c r="BI541">
        <v>1</v>
      </c>
      <c r="BJ541">
        <v>0</v>
      </c>
      <c r="BK541">
        <v>0</v>
      </c>
      <c r="BL541">
        <v>0</v>
      </c>
      <c r="BN541" t="s">
        <v>106</v>
      </c>
      <c r="BQ541" t="e">
        <f ca="1">- No internet connection / computer</f>
        <v>#NAME?</v>
      </c>
      <c r="BR541">
        <v>0</v>
      </c>
      <c r="BS541">
        <v>0</v>
      </c>
      <c r="BT541">
        <v>1</v>
      </c>
      <c r="BU541">
        <v>0</v>
      </c>
      <c r="BV541">
        <v>0</v>
      </c>
      <c r="BW541">
        <v>0</v>
      </c>
      <c r="BX541" t="s">
        <v>107</v>
      </c>
      <c r="BY541" t="e">
        <f ca="1">- Useful but _xludf.not as good as going to university</f>
        <v>#NAME?</v>
      </c>
      <c r="BZ541">
        <v>1</v>
      </c>
      <c r="CA541">
        <v>0</v>
      </c>
      <c r="CB541">
        <v>0</v>
      </c>
      <c r="CC541">
        <v>0</v>
      </c>
      <c r="CD541">
        <v>0</v>
      </c>
      <c r="CE541" t="e">
        <f ca="1">- Facebook groups/pages  - Teachers</f>
        <v>#NAME?</v>
      </c>
      <c r="CF541">
        <v>0</v>
      </c>
      <c r="CG541">
        <v>0</v>
      </c>
      <c r="CH541">
        <v>1</v>
      </c>
      <c r="CI541">
        <v>0</v>
      </c>
      <c r="CJ541">
        <v>0</v>
      </c>
      <c r="CK541">
        <v>1</v>
      </c>
      <c r="CL541">
        <v>0</v>
      </c>
      <c r="CN541" t="s">
        <v>108</v>
      </c>
      <c r="CO541" t="s">
        <v>109</v>
      </c>
      <c r="CP541" t="s">
        <v>110</v>
      </c>
      <c r="CQ541">
        <v>3327008</v>
      </c>
      <c r="CR541" t="s">
        <v>1506</v>
      </c>
      <c r="CS541" t="s">
        <v>1507</v>
      </c>
      <c r="CT541">
        <v>540</v>
      </c>
    </row>
    <row r="542" spans="1:98">
      <c r="A542">
        <v>541</v>
      </c>
      <c r="B542" t="s">
        <v>135</v>
      </c>
      <c r="C542">
        <v>28</v>
      </c>
      <c r="D542" t="s">
        <v>98</v>
      </c>
      <c r="E542" t="s">
        <v>99</v>
      </c>
      <c r="F542" t="s">
        <v>344</v>
      </c>
      <c r="G542" t="s">
        <v>113</v>
      </c>
      <c r="J542" t="s">
        <v>180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1</v>
      </c>
      <c r="X542" t="s">
        <v>138</v>
      </c>
      <c r="Y542">
        <v>0</v>
      </c>
      <c r="Z542">
        <v>0</v>
      </c>
      <c r="AA542">
        <v>0</v>
      </c>
      <c r="AB542">
        <v>1</v>
      </c>
      <c r="AC542">
        <v>0</v>
      </c>
      <c r="AD542">
        <v>1</v>
      </c>
      <c r="AE542">
        <v>0</v>
      </c>
      <c r="AG542" t="s">
        <v>124</v>
      </c>
      <c r="AH542" t="s">
        <v>708</v>
      </c>
      <c r="AI542">
        <v>0</v>
      </c>
      <c r="AJ542">
        <v>1</v>
      </c>
      <c r="AK542">
        <v>0</v>
      </c>
      <c r="AL542">
        <v>0</v>
      </c>
      <c r="AM542">
        <v>0</v>
      </c>
      <c r="AN542">
        <v>1</v>
      </c>
      <c r="AO542">
        <v>0</v>
      </c>
      <c r="AP542">
        <v>0</v>
      </c>
      <c r="BA542" t="s">
        <v>106</v>
      </c>
      <c r="BB542" t="e">
        <f ca="1">- _xludf.not Useful</f>
        <v>#NAME?</v>
      </c>
      <c r="BD542" t="e">
        <f ca="1">- Project Management / Accountancy - Nursing / medical care</f>
        <v>#NAME?</v>
      </c>
      <c r="BE542">
        <v>0</v>
      </c>
      <c r="BF542">
        <v>0</v>
      </c>
      <c r="BG542">
        <v>1</v>
      </c>
      <c r="BH542">
        <v>0</v>
      </c>
      <c r="BI542">
        <v>1</v>
      </c>
      <c r="BJ542">
        <v>0</v>
      </c>
      <c r="BK542">
        <v>0</v>
      </c>
      <c r="BL542">
        <v>0</v>
      </c>
      <c r="BN542" t="s">
        <v>106</v>
      </c>
      <c r="BQ542" t="e">
        <f ca="1">- _xludf.not available in _xludf.Arabic</f>
        <v>#NAME?</v>
      </c>
      <c r="BR542">
        <v>0</v>
      </c>
      <c r="BS542">
        <v>0</v>
      </c>
      <c r="BT542">
        <v>0</v>
      </c>
      <c r="BU542">
        <v>0</v>
      </c>
      <c r="BV542">
        <v>0</v>
      </c>
      <c r="BW542">
        <v>1</v>
      </c>
      <c r="BX542" t="s">
        <v>107</v>
      </c>
      <c r="BY542" t="e">
        <f ca="1">- Useful but _xludf.not as good as going to university</f>
        <v>#NAME?</v>
      </c>
      <c r="BZ542">
        <v>1</v>
      </c>
      <c r="CA542">
        <v>0</v>
      </c>
      <c r="CB542">
        <v>0</v>
      </c>
      <c r="CC542">
        <v>0</v>
      </c>
      <c r="CD542">
        <v>0</v>
      </c>
      <c r="CE542" t="e">
        <f ca="1">- Friends - Teachers</f>
        <v>#NAME?</v>
      </c>
      <c r="CF542">
        <v>1</v>
      </c>
      <c r="CG542">
        <v>0</v>
      </c>
      <c r="CH542">
        <v>1</v>
      </c>
      <c r="CI542">
        <v>0</v>
      </c>
      <c r="CJ542">
        <v>0</v>
      </c>
      <c r="CK542">
        <v>0</v>
      </c>
      <c r="CL542">
        <v>0</v>
      </c>
      <c r="CN542" t="s">
        <v>108</v>
      </c>
      <c r="CO542" t="s">
        <v>109</v>
      </c>
      <c r="CP542" t="s">
        <v>110</v>
      </c>
      <c r="CQ542">
        <v>3327009</v>
      </c>
      <c r="CR542" t="s">
        <v>1508</v>
      </c>
      <c r="CS542" t="s">
        <v>1509</v>
      </c>
      <c r="CT542">
        <v>541</v>
      </c>
    </row>
    <row r="543" spans="1:98">
      <c r="A543">
        <v>542</v>
      </c>
      <c r="B543" t="s">
        <v>135</v>
      </c>
      <c r="C543">
        <v>26</v>
      </c>
      <c r="D543" t="s">
        <v>148</v>
      </c>
      <c r="E543" t="s">
        <v>99</v>
      </c>
      <c r="F543" t="s">
        <v>149</v>
      </c>
      <c r="G543" t="s">
        <v>113</v>
      </c>
      <c r="J543" t="s">
        <v>114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1</v>
      </c>
      <c r="Q543">
        <v>0</v>
      </c>
      <c r="R543">
        <v>0</v>
      </c>
      <c r="X543" t="s">
        <v>405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1</v>
      </c>
      <c r="AE543">
        <v>0</v>
      </c>
      <c r="AG543" t="s">
        <v>124</v>
      </c>
      <c r="AH543" t="s">
        <v>117</v>
      </c>
      <c r="AI543">
        <v>0</v>
      </c>
      <c r="AJ543">
        <v>1</v>
      </c>
      <c r="AK543">
        <v>0</v>
      </c>
      <c r="AL543">
        <v>0</v>
      </c>
      <c r="AM543">
        <v>1</v>
      </c>
      <c r="AN543">
        <v>0</v>
      </c>
      <c r="AO543">
        <v>0</v>
      </c>
      <c r="AP543">
        <v>0</v>
      </c>
      <c r="BA543" t="s">
        <v>106</v>
      </c>
      <c r="BB543" t="e">
        <f ca="1">- _xludf.not Useful</f>
        <v>#NAME?</v>
      </c>
      <c r="BD543" t="e">
        <f ca="1">- I am _xludf.not interested in vocational education</f>
        <v>#NAME?</v>
      </c>
      <c r="BE543">
        <v>1</v>
      </c>
      <c r="BF543">
        <v>0</v>
      </c>
      <c r="BG543">
        <v>0</v>
      </c>
      <c r="BH543">
        <v>0</v>
      </c>
      <c r="BI543">
        <v>0</v>
      </c>
      <c r="BJ543">
        <v>0</v>
      </c>
      <c r="BK543">
        <v>0</v>
      </c>
      <c r="BL543">
        <v>0</v>
      </c>
      <c r="BN543" t="s">
        <v>106</v>
      </c>
      <c r="BQ543" t="e">
        <f ca="1">- Cannot afford the courses</f>
        <v>#NAME?</v>
      </c>
      <c r="BR543">
        <v>0</v>
      </c>
      <c r="BS543">
        <v>0</v>
      </c>
      <c r="BT543">
        <v>0</v>
      </c>
      <c r="BU543">
        <v>0</v>
      </c>
      <c r="BV543">
        <v>1</v>
      </c>
      <c r="BW543">
        <v>0</v>
      </c>
      <c r="BX543" t="s">
        <v>107</v>
      </c>
      <c r="BY543" t="e">
        <f ca="1">- Useful but _xludf.not as good as going to university</f>
        <v>#NAME?</v>
      </c>
      <c r="BZ543">
        <v>1</v>
      </c>
      <c r="CA543">
        <v>0</v>
      </c>
      <c r="CB543">
        <v>0</v>
      </c>
      <c r="CC543">
        <v>0</v>
      </c>
      <c r="CD543">
        <v>0</v>
      </c>
      <c r="CE543" t="e">
        <f ca="1">- Facebook groups/pages</f>
        <v>#NAME?</v>
      </c>
      <c r="CF543">
        <v>0</v>
      </c>
      <c r="CG543">
        <v>0</v>
      </c>
      <c r="CH543">
        <v>0</v>
      </c>
      <c r="CI543">
        <v>0</v>
      </c>
      <c r="CJ543">
        <v>0</v>
      </c>
      <c r="CK543">
        <v>1</v>
      </c>
      <c r="CL543">
        <v>0</v>
      </c>
      <c r="CN543" t="s">
        <v>108</v>
      </c>
      <c r="CO543" t="s">
        <v>109</v>
      </c>
      <c r="CP543" t="s">
        <v>110</v>
      </c>
      <c r="CQ543">
        <v>3327026</v>
      </c>
      <c r="CR543" t="s">
        <v>1510</v>
      </c>
      <c r="CS543" t="s">
        <v>1511</v>
      </c>
      <c r="CT543">
        <v>542</v>
      </c>
    </row>
    <row r="544" spans="1:98">
      <c r="A544">
        <v>543</v>
      </c>
      <c r="B544" t="s">
        <v>135</v>
      </c>
      <c r="C544">
        <v>24</v>
      </c>
      <c r="D544" t="s">
        <v>148</v>
      </c>
      <c r="E544" t="s">
        <v>99</v>
      </c>
      <c r="F544" t="s">
        <v>149</v>
      </c>
      <c r="G544" t="s">
        <v>113</v>
      </c>
      <c r="J544" t="s">
        <v>114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1</v>
      </c>
      <c r="Q544">
        <v>0</v>
      </c>
      <c r="R544">
        <v>0</v>
      </c>
      <c r="X544" t="s">
        <v>242</v>
      </c>
      <c r="Y544">
        <v>0</v>
      </c>
      <c r="Z544">
        <v>0</v>
      </c>
      <c r="AA544">
        <v>0</v>
      </c>
      <c r="AB544">
        <v>0</v>
      </c>
      <c r="AC544">
        <v>1</v>
      </c>
      <c r="AD544">
        <v>0</v>
      </c>
      <c r="AE544">
        <v>0</v>
      </c>
      <c r="AG544" t="s">
        <v>116</v>
      </c>
      <c r="AH544" t="s">
        <v>361</v>
      </c>
      <c r="AI544">
        <v>0</v>
      </c>
      <c r="AJ544">
        <v>0</v>
      </c>
      <c r="AK544">
        <v>0</v>
      </c>
      <c r="AL544">
        <v>0</v>
      </c>
      <c r="AM544">
        <v>1</v>
      </c>
      <c r="AN544">
        <v>0</v>
      </c>
      <c r="AO544">
        <v>0</v>
      </c>
      <c r="AP544">
        <v>0</v>
      </c>
      <c r="BA544" t="s">
        <v>106</v>
      </c>
      <c r="BB544" t="e">
        <f ca="1">- _xludf.not Useful</f>
        <v>#NAME?</v>
      </c>
      <c r="BD544" t="e">
        <f ca="1">- I am _xludf.not interested in vocational education</f>
        <v>#NAME?</v>
      </c>
      <c r="BE544">
        <v>1</v>
      </c>
      <c r="BF544">
        <v>0</v>
      </c>
      <c r="BG544">
        <v>0</v>
      </c>
      <c r="BH544">
        <v>0</v>
      </c>
      <c r="BI544">
        <v>0</v>
      </c>
      <c r="BJ544">
        <v>0</v>
      </c>
      <c r="BK544">
        <v>0</v>
      </c>
      <c r="BL544">
        <v>0</v>
      </c>
      <c r="BN544" t="s">
        <v>106</v>
      </c>
      <c r="BQ544" t="e">
        <f ca="1">- No internet connection / computer</f>
        <v>#NAME?</v>
      </c>
      <c r="BR544">
        <v>0</v>
      </c>
      <c r="BS544">
        <v>0</v>
      </c>
      <c r="BT544">
        <v>1</v>
      </c>
      <c r="BU544">
        <v>0</v>
      </c>
      <c r="BV544">
        <v>0</v>
      </c>
      <c r="BW544">
        <v>0</v>
      </c>
      <c r="BX544" t="s">
        <v>107</v>
      </c>
      <c r="BY544" t="e">
        <f ca="1">- Too Difficult to study alone</f>
        <v>#NAME?</v>
      </c>
      <c r="BZ544">
        <v>0</v>
      </c>
      <c r="CA544">
        <v>0</v>
      </c>
      <c r="CB544">
        <v>0</v>
      </c>
      <c r="CC544">
        <v>0</v>
      </c>
      <c r="CD544">
        <v>1</v>
      </c>
      <c r="CE544" t="e">
        <f ca="1">- Facebook groups/pages</f>
        <v>#NAME?</v>
      </c>
      <c r="CF544">
        <v>0</v>
      </c>
      <c r="CG544">
        <v>0</v>
      </c>
      <c r="CH544">
        <v>0</v>
      </c>
      <c r="CI544">
        <v>0</v>
      </c>
      <c r="CJ544">
        <v>0</v>
      </c>
      <c r="CK544">
        <v>1</v>
      </c>
      <c r="CL544">
        <v>0</v>
      </c>
      <c r="CN544" t="s">
        <v>108</v>
      </c>
      <c r="CO544" t="s">
        <v>109</v>
      </c>
      <c r="CP544" t="s">
        <v>110</v>
      </c>
      <c r="CQ544">
        <v>3330800</v>
      </c>
      <c r="CR544" t="s">
        <v>1512</v>
      </c>
      <c r="CS544" t="s">
        <v>1513</v>
      </c>
      <c r="CT544">
        <v>543</v>
      </c>
    </row>
    <row r="545" spans="1:98">
      <c r="A545">
        <v>544</v>
      </c>
      <c r="B545" t="s">
        <v>135</v>
      </c>
      <c r="C545">
        <v>21</v>
      </c>
      <c r="D545" t="s">
        <v>148</v>
      </c>
      <c r="E545" t="s">
        <v>99</v>
      </c>
      <c r="F545" t="s">
        <v>136</v>
      </c>
      <c r="G545" t="s">
        <v>175</v>
      </c>
      <c r="J545" t="s">
        <v>566</v>
      </c>
      <c r="K545">
        <v>1</v>
      </c>
      <c r="L545">
        <v>0</v>
      </c>
      <c r="M545">
        <v>0</v>
      </c>
      <c r="N545">
        <v>0</v>
      </c>
      <c r="O545">
        <v>0</v>
      </c>
      <c r="P545">
        <v>1</v>
      </c>
      <c r="Q545">
        <v>0</v>
      </c>
      <c r="R545">
        <v>0</v>
      </c>
      <c r="T545" t="s">
        <v>1514</v>
      </c>
      <c r="X545" t="s">
        <v>183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1</v>
      </c>
      <c r="AF545" t="s">
        <v>1515</v>
      </c>
      <c r="AG545" t="s">
        <v>185</v>
      </c>
      <c r="AH545" t="s">
        <v>105</v>
      </c>
      <c r="AI545">
        <v>0</v>
      </c>
      <c r="AJ545">
        <v>1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BA545" t="s">
        <v>106</v>
      </c>
      <c r="BB545" t="s">
        <v>121</v>
      </c>
      <c r="BC545" t="s">
        <v>1516</v>
      </c>
      <c r="BD545" t="s">
        <v>121</v>
      </c>
      <c r="BE545">
        <v>0</v>
      </c>
      <c r="BF545">
        <v>1</v>
      </c>
      <c r="BG545">
        <v>0</v>
      </c>
      <c r="BH545">
        <v>0</v>
      </c>
      <c r="BI545">
        <v>0</v>
      </c>
      <c r="BJ545">
        <v>0</v>
      </c>
      <c r="BK545">
        <v>0</v>
      </c>
      <c r="BL545">
        <v>0</v>
      </c>
      <c r="BM545" s="2" t="s">
        <v>1517</v>
      </c>
      <c r="BN545" t="s">
        <v>106</v>
      </c>
      <c r="BQ545" t="e">
        <f ca="1">- Do _xludf.not _xludf.count towards a recognized qualification</f>
        <v>#NAME?</v>
      </c>
      <c r="BR545">
        <v>0</v>
      </c>
      <c r="BS545">
        <v>1</v>
      </c>
      <c r="BT545">
        <v>0</v>
      </c>
      <c r="BU545">
        <v>0</v>
      </c>
      <c r="BV545">
        <v>0</v>
      </c>
      <c r="BW545">
        <v>0</v>
      </c>
      <c r="BX545" t="s">
        <v>107</v>
      </c>
      <c r="BY545" t="e">
        <f ca="1">- _xludf.not worth the _xludf.time _xludf.or money spent on it</f>
        <v>#NAME?</v>
      </c>
      <c r="BZ545">
        <v>0</v>
      </c>
      <c r="CA545">
        <v>1</v>
      </c>
      <c r="CB545">
        <v>0</v>
      </c>
      <c r="CC545">
        <v>0</v>
      </c>
      <c r="CD545">
        <v>0</v>
      </c>
      <c r="CE545" t="e">
        <f ca="1">- Friends - Teachers</f>
        <v>#NAME?</v>
      </c>
      <c r="CF545">
        <v>1</v>
      </c>
      <c r="CG545">
        <v>0</v>
      </c>
      <c r="CH545">
        <v>1</v>
      </c>
      <c r="CI545">
        <v>0</v>
      </c>
      <c r="CJ545">
        <v>0</v>
      </c>
      <c r="CK545">
        <v>0</v>
      </c>
      <c r="CL545">
        <v>0</v>
      </c>
      <c r="CN545" t="s">
        <v>108</v>
      </c>
      <c r="CO545" t="s">
        <v>109</v>
      </c>
      <c r="CP545" t="s">
        <v>110</v>
      </c>
      <c r="CQ545">
        <v>3330657</v>
      </c>
      <c r="CR545" t="s">
        <v>1518</v>
      </c>
      <c r="CS545" t="s">
        <v>1519</v>
      </c>
      <c r="CT545">
        <v>544</v>
      </c>
    </row>
    <row r="546" spans="1:98">
      <c r="A546">
        <v>545</v>
      </c>
      <c r="B546" t="s">
        <v>135</v>
      </c>
      <c r="C546">
        <v>24</v>
      </c>
      <c r="D546" t="s">
        <v>148</v>
      </c>
      <c r="E546" t="s">
        <v>142</v>
      </c>
      <c r="F546" t="s">
        <v>149</v>
      </c>
      <c r="G546" t="s">
        <v>113</v>
      </c>
      <c r="J546" t="s">
        <v>263</v>
      </c>
      <c r="K546">
        <v>0</v>
      </c>
      <c r="L546">
        <v>0</v>
      </c>
      <c r="M546">
        <v>0</v>
      </c>
      <c r="N546">
        <v>0</v>
      </c>
      <c r="O546">
        <v>1</v>
      </c>
      <c r="P546">
        <v>1</v>
      </c>
      <c r="Q546">
        <v>0</v>
      </c>
      <c r="R546">
        <v>0</v>
      </c>
      <c r="X546" t="s">
        <v>200</v>
      </c>
      <c r="Y546">
        <v>0</v>
      </c>
      <c r="Z546">
        <v>0</v>
      </c>
      <c r="AA546">
        <v>0</v>
      </c>
      <c r="AB546">
        <v>0</v>
      </c>
      <c r="AC546">
        <v>1</v>
      </c>
      <c r="AD546">
        <v>1</v>
      </c>
      <c r="AE546">
        <v>0</v>
      </c>
      <c r="AG546" t="s">
        <v>116</v>
      </c>
      <c r="AH546" t="s">
        <v>627</v>
      </c>
      <c r="AI546">
        <v>0</v>
      </c>
      <c r="AJ546">
        <v>1</v>
      </c>
      <c r="AK546">
        <v>0</v>
      </c>
      <c r="AL546">
        <v>1</v>
      </c>
      <c r="AM546">
        <v>0</v>
      </c>
      <c r="AN546">
        <v>0</v>
      </c>
      <c r="AO546">
        <v>0</v>
      </c>
      <c r="AP546">
        <v>0</v>
      </c>
      <c r="BA546" t="s">
        <v>106</v>
      </c>
      <c r="BB546" t="e">
        <f ca="1">- Useful but _xludf.not as good as a regular degree</f>
        <v>#NAME?</v>
      </c>
      <c r="BD546" t="e">
        <f ca="1">- I am _xludf.not interested in vocational education</f>
        <v>#NAME?</v>
      </c>
      <c r="BE546">
        <v>1</v>
      </c>
      <c r="BF546">
        <v>0</v>
      </c>
      <c r="BG546">
        <v>0</v>
      </c>
      <c r="BH546">
        <v>0</v>
      </c>
      <c r="BI546">
        <v>0</v>
      </c>
      <c r="BJ546">
        <v>0</v>
      </c>
      <c r="BK546">
        <v>0</v>
      </c>
      <c r="BL546">
        <v>0</v>
      </c>
      <c r="BN546" t="s">
        <v>106</v>
      </c>
      <c r="BQ546" t="e">
        <f ca="1">- Donâ€™t know how to _xludf.find/enroll in a suitable program</f>
        <v>#NAME?</v>
      </c>
      <c r="BR546">
        <v>0</v>
      </c>
      <c r="BS546">
        <v>0</v>
      </c>
      <c r="BT546">
        <v>0</v>
      </c>
      <c r="BU546">
        <v>1</v>
      </c>
      <c r="BV546">
        <v>0</v>
      </c>
      <c r="BW546">
        <v>0</v>
      </c>
      <c r="BX546" t="s">
        <v>310</v>
      </c>
      <c r="BY546" t="e">
        <f ca="1">- Useful but _xludf.not as good as going to university</f>
        <v>#NAME?</v>
      </c>
      <c r="BZ546">
        <v>1</v>
      </c>
      <c r="CA546">
        <v>0</v>
      </c>
      <c r="CB546">
        <v>0</v>
      </c>
      <c r="CC546">
        <v>0</v>
      </c>
      <c r="CD546">
        <v>0</v>
      </c>
      <c r="CE546" t="e">
        <f ca="1">- Al-Fanar Media - Teachers</f>
        <v>#NAME?</v>
      </c>
      <c r="CF546">
        <v>0</v>
      </c>
      <c r="CG546">
        <v>0</v>
      </c>
      <c r="CH546">
        <v>1</v>
      </c>
      <c r="CI546">
        <v>1</v>
      </c>
      <c r="CJ546">
        <v>0</v>
      </c>
      <c r="CK546">
        <v>0</v>
      </c>
      <c r="CL546">
        <v>0</v>
      </c>
      <c r="CN546" t="s">
        <v>108</v>
      </c>
      <c r="CO546" t="s">
        <v>109</v>
      </c>
      <c r="CP546" t="s">
        <v>110</v>
      </c>
      <c r="CQ546">
        <v>3330661</v>
      </c>
      <c r="CR546" t="s">
        <v>1520</v>
      </c>
      <c r="CS546" t="s">
        <v>1521</v>
      </c>
      <c r="CT546">
        <v>545</v>
      </c>
    </row>
    <row r="547" spans="1:98">
      <c r="A547">
        <v>546</v>
      </c>
      <c r="B547" t="s">
        <v>135</v>
      </c>
      <c r="C547">
        <v>28</v>
      </c>
      <c r="D547" t="s">
        <v>98</v>
      </c>
      <c r="E547" t="s">
        <v>227</v>
      </c>
      <c r="F547" t="s">
        <v>364</v>
      </c>
      <c r="G547" t="s">
        <v>113</v>
      </c>
      <c r="J547" t="s">
        <v>150</v>
      </c>
      <c r="K547">
        <v>0</v>
      </c>
      <c r="L547">
        <v>0</v>
      </c>
      <c r="M547">
        <v>0</v>
      </c>
      <c r="N547">
        <v>1</v>
      </c>
      <c r="O547">
        <v>0</v>
      </c>
      <c r="P547">
        <v>0</v>
      </c>
      <c r="Q547">
        <v>0</v>
      </c>
      <c r="R547">
        <v>1</v>
      </c>
      <c r="X547" t="s">
        <v>183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1</v>
      </c>
      <c r="AF547" t="s">
        <v>1522</v>
      </c>
      <c r="AG547" t="s">
        <v>124</v>
      </c>
      <c r="AH547" t="s">
        <v>708</v>
      </c>
      <c r="AI547">
        <v>0</v>
      </c>
      <c r="AJ547">
        <v>1</v>
      </c>
      <c r="AK547">
        <v>0</v>
      </c>
      <c r="AL547">
        <v>0</v>
      </c>
      <c r="AM547">
        <v>0</v>
      </c>
      <c r="AN547">
        <v>1</v>
      </c>
      <c r="AO547">
        <v>0</v>
      </c>
      <c r="AP547">
        <v>0</v>
      </c>
      <c r="BA547" t="s">
        <v>106</v>
      </c>
      <c r="BB547" t="e">
        <f ca="1">- Useful but _xludf.not as good as a regular degree</f>
        <v>#NAME?</v>
      </c>
      <c r="BD547" t="e">
        <f ca="1">- Project Management / Accountancy - Tourism / Restaurant _xludf.and hotel Management</f>
        <v>#NAME?</v>
      </c>
      <c r="BE547">
        <v>0</v>
      </c>
      <c r="BF547">
        <v>0</v>
      </c>
      <c r="BG547">
        <v>1</v>
      </c>
      <c r="BH547">
        <v>1</v>
      </c>
      <c r="BI547">
        <v>0</v>
      </c>
      <c r="BJ547">
        <v>0</v>
      </c>
      <c r="BK547">
        <v>0</v>
      </c>
      <c r="BL547">
        <v>0</v>
      </c>
      <c r="BN547" t="s">
        <v>106</v>
      </c>
      <c r="BQ547" t="e">
        <f ca="1">- Do _xludf.not _xludf.count towards a recognized qualification</f>
        <v>#NAME?</v>
      </c>
      <c r="BR547">
        <v>0</v>
      </c>
      <c r="BS547">
        <v>1</v>
      </c>
      <c r="BT547">
        <v>0</v>
      </c>
      <c r="BU547">
        <v>0</v>
      </c>
      <c r="BV547">
        <v>0</v>
      </c>
      <c r="BW547">
        <v>0</v>
      </c>
      <c r="BX547" t="s">
        <v>107</v>
      </c>
      <c r="BY547" t="e">
        <f ca="1">- Useful but _xludf.not as good as going to university</f>
        <v>#NAME?</v>
      </c>
      <c r="BZ547">
        <v>1</v>
      </c>
      <c r="CA547">
        <v>0</v>
      </c>
      <c r="CB547">
        <v>0</v>
      </c>
      <c r="CC547">
        <v>0</v>
      </c>
      <c r="CD547">
        <v>0</v>
      </c>
      <c r="CE547" t="e">
        <f ca="1">- Facebook groups/pages  - Friends</f>
        <v>#NAME?</v>
      </c>
      <c r="CF547">
        <v>1</v>
      </c>
      <c r="CG547">
        <v>0</v>
      </c>
      <c r="CH547">
        <v>0</v>
      </c>
      <c r="CI547">
        <v>0</v>
      </c>
      <c r="CJ547">
        <v>0</v>
      </c>
      <c r="CK547">
        <v>1</v>
      </c>
      <c r="CL547">
        <v>0</v>
      </c>
      <c r="CN547" t="s">
        <v>108</v>
      </c>
      <c r="CO547" t="s">
        <v>109</v>
      </c>
      <c r="CP547" t="s">
        <v>110</v>
      </c>
      <c r="CQ547">
        <v>3330683</v>
      </c>
      <c r="CR547" t="s">
        <v>1523</v>
      </c>
      <c r="CS547" t="s">
        <v>1524</v>
      </c>
      <c r="CT547">
        <v>546</v>
      </c>
    </row>
    <row r="548" spans="1:98">
      <c r="A548">
        <v>547</v>
      </c>
      <c r="B548" t="s">
        <v>135</v>
      </c>
      <c r="C548">
        <v>27</v>
      </c>
      <c r="D548" t="s">
        <v>148</v>
      </c>
      <c r="E548" t="s">
        <v>99</v>
      </c>
      <c r="F548" t="s">
        <v>149</v>
      </c>
      <c r="G548" t="s">
        <v>113</v>
      </c>
      <c r="J548" t="s">
        <v>137</v>
      </c>
      <c r="K548">
        <v>0</v>
      </c>
      <c r="L548">
        <v>0</v>
      </c>
      <c r="M548">
        <v>0</v>
      </c>
      <c r="N548">
        <v>1</v>
      </c>
      <c r="O548">
        <v>0</v>
      </c>
      <c r="P548">
        <v>1</v>
      </c>
      <c r="Q548">
        <v>0</v>
      </c>
      <c r="R548">
        <v>0</v>
      </c>
      <c r="X548" t="s">
        <v>168</v>
      </c>
      <c r="Y548">
        <v>0</v>
      </c>
      <c r="Z548">
        <v>0</v>
      </c>
      <c r="AA548">
        <v>0</v>
      </c>
      <c r="AB548">
        <v>1</v>
      </c>
      <c r="AC548">
        <v>0</v>
      </c>
      <c r="AD548">
        <v>0</v>
      </c>
      <c r="AE548">
        <v>1</v>
      </c>
      <c r="AF548" t="s">
        <v>200</v>
      </c>
      <c r="AG548" t="s">
        <v>116</v>
      </c>
      <c r="AH548" t="s">
        <v>105</v>
      </c>
      <c r="AI548">
        <v>0</v>
      </c>
      <c r="AJ548">
        <v>1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BA548" t="s">
        <v>106</v>
      </c>
      <c r="BB548" t="e">
        <f ca="1">- Useful but _xludf.not as good as a regular degree</f>
        <v>#NAME?</v>
      </c>
      <c r="BD548" t="e">
        <f ca="1">- Project Management / Accountancy</f>
        <v>#NAME?</v>
      </c>
      <c r="BE548">
        <v>0</v>
      </c>
      <c r="BF548">
        <v>0</v>
      </c>
      <c r="BG548">
        <v>1</v>
      </c>
      <c r="BH548">
        <v>0</v>
      </c>
      <c r="BI548">
        <v>0</v>
      </c>
      <c r="BJ548">
        <v>0</v>
      </c>
      <c r="BK548">
        <v>0</v>
      </c>
      <c r="BL548">
        <v>0</v>
      </c>
      <c r="BN548" t="s">
        <v>127</v>
      </c>
      <c r="BO548" t="s">
        <v>121</v>
      </c>
      <c r="BP548" t="s">
        <v>1525</v>
      </c>
      <c r="BX548" t="s">
        <v>107</v>
      </c>
      <c r="BY548" t="e">
        <f ca="1">- Very Useful, as good as a regular degree</f>
        <v>#NAME?</v>
      </c>
      <c r="BZ548">
        <v>0</v>
      </c>
      <c r="CA548">
        <v>0</v>
      </c>
      <c r="CB548">
        <v>1</v>
      </c>
      <c r="CC548">
        <v>0</v>
      </c>
      <c r="CD548">
        <v>0</v>
      </c>
      <c r="CE548" t="e">
        <f ca="1">- Facebook groups/pages  - Friends</f>
        <v>#NAME?</v>
      </c>
      <c r="CF548">
        <v>1</v>
      </c>
      <c r="CG548">
        <v>0</v>
      </c>
      <c r="CH548">
        <v>0</v>
      </c>
      <c r="CI548">
        <v>0</v>
      </c>
      <c r="CJ548">
        <v>0</v>
      </c>
      <c r="CK548">
        <v>1</v>
      </c>
      <c r="CL548">
        <v>0</v>
      </c>
      <c r="CN548" t="s">
        <v>108</v>
      </c>
      <c r="CO548" t="s">
        <v>109</v>
      </c>
      <c r="CP548" t="s">
        <v>110</v>
      </c>
      <c r="CQ548">
        <v>3330713</v>
      </c>
      <c r="CR548" t="s">
        <v>1526</v>
      </c>
      <c r="CS548" t="s">
        <v>1527</v>
      </c>
      <c r="CT548">
        <v>547</v>
      </c>
    </row>
    <row r="549" spans="1:98">
      <c r="A549">
        <v>548</v>
      </c>
      <c r="B549" t="s">
        <v>135</v>
      </c>
      <c r="C549">
        <v>24</v>
      </c>
      <c r="D549" t="s">
        <v>98</v>
      </c>
      <c r="E549" t="s">
        <v>99</v>
      </c>
      <c r="F549" t="s">
        <v>136</v>
      </c>
      <c r="G549" t="s">
        <v>113</v>
      </c>
      <c r="J549" t="s">
        <v>114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1</v>
      </c>
      <c r="Q549">
        <v>0</v>
      </c>
      <c r="R549">
        <v>0</v>
      </c>
      <c r="X549" t="s">
        <v>200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1</v>
      </c>
      <c r="AG549" t="s">
        <v>124</v>
      </c>
      <c r="AH549" t="s">
        <v>121</v>
      </c>
      <c r="AI549">
        <v>0</v>
      </c>
      <c r="AJ549">
        <v>0</v>
      </c>
      <c r="AK549">
        <v>1</v>
      </c>
      <c r="AL549">
        <v>0</v>
      </c>
      <c r="AM549">
        <v>0</v>
      </c>
      <c r="AN549">
        <v>0</v>
      </c>
      <c r="AO549">
        <v>0</v>
      </c>
      <c r="AP549">
        <v>0</v>
      </c>
      <c r="AQ549" t="s">
        <v>287</v>
      </c>
      <c r="BA549" t="s">
        <v>106</v>
      </c>
      <c r="BB549" t="e">
        <f ca="1">- Useful but _xludf.not as good as a regular degree</f>
        <v>#NAME?</v>
      </c>
      <c r="BD549" t="e">
        <f ca="1">- Project Management / Accountancy</f>
        <v>#NAME?</v>
      </c>
      <c r="BE549">
        <v>0</v>
      </c>
      <c r="BF549">
        <v>0</v>
      </c>
      <c r="BG549">
        <v>1</v>
      </c>
      <c r="BH549">
        <v>0</v>
      </c>
      <c r="BI549">
        <v>0</v>
      </c>
      <c r="BJ549">
        <v>0</v>
      </c>
      <c r="BK549">
        <v>0</v>
      </c>
      <c r="BL549">
        <v>0</v>
      </c>
      <c r="BN549" t="s">
        <v>106</v>
      </c>
      <c r="BQ549" t="e">
        <f ca="1">- Donâ€™t know how to _xludf.find/enroll in a suitable program</f>
        <v>#NAME?</v>
      </c>
      <c r="BR549">
        <v>0</v>
      </c>
      <c r="BS549">
        <v>0</v>
      </c>
      <c r="BT549">
        <v>0</v>
      </c>
      <c r="BU549">
        <v>1</v>
      </c>
      <c r="BV549">
        <v>0</v>
      </c>
      <c r="BW549">
        <v>0</v>
      </c>
      <c r="BX549" t="s">
        <v>107</v>
      </c>
      <c r="BY549" t="e">
        <f ca="1">- Too Difficult to study alone</f>
        <v>#NAME?</v>
      </c>
      <c r="BZ549">
        <v>0</v>
      </c>
      <c r="CA549">
        <v>0</v>
      </c>
      <c r="CB549">
        <v>0</v>
      </c>
      <c r="CC549">
        <v>0</v>
      </c>
      <c r="CD549">
        <v>1</v>
      </c>
      <c r="CE549" t="e">
        <f ca="1">- Facebook groups/pages  - Friends</f>
        <v>#NAME?</v>
      </c>
      <c r="CF549">
        <v>1</v>
      </c>
      <c r="CG549">
        <v>0</v>
      </c>
      <c r="CH549">
        <v>0</v>
      </c>
      <c r="CI549">
        <v>0</v>
      </c>
      <c r="CJ549">
        <v>0</v>
      </c>
      <c r="CK549">
        <v>1</v>
      </c>
      <c r="CL549">
        <v>0</v>
      </c>
      <c r="CN549" t="s">
        <v>108</v>
      </c>
      <c r="CO549" t="s">
        <v>109</v>
      </c>
      <c r="CP549" t="s">
        <v>110</v>
      </c>
      <c r="CQ549">
        <v>3330772</v>
      </c>
      <c r="CR549" t="s">
        <v>1528</v>
      </c>
      <c r="CS549" t="s">
        <v>1529</v>
      </c>
      <c r="CT549">
        <v>548</v>
      </c>
    </row>
    <row r="550" spans="1:98">
      <c r="A550">
        <v>549</v>
      </c>
      <c r="B550" t="s">
        <v>135</v>
      </c>
      <c r="C550">
        <v>24</v>
      </c>
      <c r="D550" t="s">
        <v>148</v>
      </c>
      <c r="E550" t="s">
        <v>99</v>
      </c>
      <c r="F550" t="s">
        <v>364</v>
      </c>
      <c r="G550" t="s">
        <v>113</v>
      </c>
      <c r="J550" t="s">
        <v>180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1</v>
      </c>
      <c r="X550" t="s">
        <v>495</v>
      </c>
      <c r="Y550">
        <v>0</v>
      </c>
      <c r="Z550">
        <v>0</v>
      </c>
      <c r="AA550">
        <v>1</v>
      </c>
      <c r="AB550">
        <v>0</v>
      </c>
      <c r="AC550">
        <v>0</v>
      </c>
      <c r="AD550">
        <v>0</v>
      </c>
      <c r="AE550">
        <v>0</v>
      </c>
      <c r="AG550" t="s">
        <v>124</v>
      </c>
      <c r="AH550" t="s">
        <v>767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1</v>
      </c>
      <c r="AO550">
        <v>0</v>
      </c>
      <c r="AP550">
        <v>0</v>
      </c>
      <c r="BA550" t="s">
        <v>106</v>
      </c>
      <c r="BB550" t="e">
        <f ca="1">- _xludf.not Useful</f>
        <v>#NAME?</v>
      </c>
      <c r="BD550" t="e">
        <f ca="1">- I am _xludf.not interested in vocational education</f>
        <v>#NAME?</v>
      </c>
      <c r="BE550">
        <v>1</v>
      </c>
      <c r="BF550">
        <v>0</v>
      </c>
      <c r="BG550">
        <v>0</v>
      </c>
      <c r="BH550">
        <v>0</v>
      </c>
      <c r="BI550">
        <v>0</v>
      </c>
      <c r="BJ550">
        <v>0</v>
      </c>
      <c r="BK550">
        <v>0</v>
      </c>
      <c r="BL550">
        <v>0</v>
      </c>
      <c r="BN550" t="s">
        <v>106</v>
      </c>
      <c r="BQ550" t="e">
        <f ca="1">- No internet connection / computer</f>
        <v>#NAME?</v>
      </c>
      <c r="BR550">
        <v>0</v>
      </c>
      <c r="BS550">
        <v>0</v>
      </c>
      <c r="BT550">
        <v>1</v>
      </c>
      <c r="BU550">
        <v>0</v>
      </c>
      <c r="BV550">
        <v>0</v>
      </c>
      <c r="BW550">
        <v>0</v>
      </c>
      <c r="BX550" t="s">
        <v>107</v>
      </c>
      <c r="BY550" t="e">
        <f ca="1">- Too Difficult to study alone</f>
        <v>#NAME?</v>
      </c>
      <c r="BZ550">
        <v>0</v>
      </c>
      <c r="CA550">
        <v>0</v>
      </c>
      <c r="CB550">
        <v>0</v>
      </c>
      <c r="CC550">
        <v>0</v>
      </c>
      <c r="CD550">
        <v>1</v>
      </c>
      <c r="CE550" t="e">
        <f ca="1">- DUBARAH</f>
        <v>#NAME?</v>
      </c>
      <c r="CF550">
        <v>0</v>
      </c>
      <c r="CG550">
        <v>1</v>
      </c>
      <c r="CH550">
        <v>0</v>
      </c>
      <c r="CI550">
        <v>0</v>
      </c>
      <c r="CJ550">
        <v>0</v>
      </c>
      <c r="CK550">
        <v>0</v>
      </c>
      <c r="CL550">
        <v>0</v>
      </c>
      <c r="CN550" t="s">
        <v>108</v>
      </c>
      <c r="CO550" t="s">
        <v>109</v>
      </c>
      <c r="CP550" t="s">
        <v>110</v>
      </c>
      <c r="CQ550">
        <v>3330856</v>
      </c>
      <c r="CR550" t="s">
        <v>1530</v>
      </c>
      <c r="CS550" t="s">
        <v>1531</v>
      </c>
      <c r="CT550">
        <v>549</v>
      </c>
    </row>
    <row r="551" spans="1:98">
      <c r="A551">
        <v>550</v>
      </c>
      <c r="B551" t="s">
        <v>135</v>
      </c>
      <c r="C551">
        <v>27</v>
      </c>
      <c r="D551" t="s">
        <v>98</v>
      </c>
      <c r="E551" t="s">
        <v>99</v>
      </c>
      <c r="F551" t="s">
        <v>364</v>
      </c>
      <c r="G551" t="s">
        <v>113</v>
      </c>
      <c r="J551" t="s">
        <v>318</v>
      </c>
      <c r="K551">
        <v>0</v>
      </c>
      <c r="L551">
        <v>0</v>
      </c>
      <c r="M551">
        <v>1</v>
      </c>
      <c r="N551">
        <v>0</v>
      </c>
      <c r="O551">
        <v>0</v>
      </c>
      <c r="P551">
        <v>0</v>
      </c>
      <c r="Q551">
        <v>0</v>
      </c>
      <c r="R551">
        <v>0</v>
      </c>
      <c r="X551" t="s">
        <v>405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1</v>
      </c>
      <c r="AE551">
        <v>0</v>
      </c>
      <c r="AG551" t="s">
        <v>124</v>
      </c>
      <c r="AH551" t="s">
        <v>1532</v>
      </c>
      <c r="AI551">
        <v>0</v>
      </c>
      <c r="AJ551">
        <v>0</v>
      </c>
      <c r="AK551">
        <v>0</v>
      </c>
      <c r="AL551">
        <v>1</v>
      </c>
      <c r="AM551">
        <v>0</v>
      </c>
      <c r="AN551">
        <v>0</v>
      </c>
      <c r="AO551">
        <v>1</v>
      </c>
      <c r="AP551">
        <v>0</v>
      </c>
      <c r="BA551" t="s">
        <v>106</v>
      </c>
      <c r="BB551" t="e">
        <f ca="1">- Very Useful _xludf.and provides a job opportunity _xludf.right away.</f>
        <v>#NAME?</v>
      </c>
      <c r="BD551" t="e">
        <f ca="1">- Project Management / Accountancy - Nursing / medical care</f>
        <v>#NAME?</v>
      </c>
      <c r="BE551">
        <v>0</v>
      </c>
      <c r="BF551">
        <v>0</v>
      </c>
      <c r="BG551">
        <v>1</v>
      </c>
      <c r="BH551">
        <v>0</v>
      </c>
      <c r="BI551">
        <v>1</v>
      </c>
      <c r="BJ551">
        <v>0</v>
      </c>
      <c r="BK551">
        <v>0</v>
      </c>
      <c r="BL551">
        <v>0</v>
      </c>
      <c r="BN551" t="s">
        <v>106</v>
      </c>
      <c r="BQ551" t="e">
        <f ca="1">- Donâ€™t know how to _xludf.find/enroll in a suitable program</f>
        <v>#NAME?</v>
      </c>
      <c r="BR551">
        <v>0</v>
      </c>
      <c r="BS551">
        <v>0</v>
      </c>
      <c r="BT551">
        <v>0</v>
      </c>
      <c r="BU551">
        <v>1</v>
      </c>
      <c r="BV551">
        <v>0</v>
      </c>
      <c r="BW551">
        <v>0</v>
      </c>
      <c r="BX551" t="s">
        <v>107</v>
      </c>
      <c r="BY551" t="e">
        <f ca="1">- Useful but _xludf.not as good as going to university</f>
        <v>#NAME?</v>
      </c>
      <c r="BZ551">
        <v>1</v>
      </c>
      <c r="CA551">
        <v>0</v>
      </c>
      <c r="CB551">
        <v>0</v>
      </c>
      <c r="CC551">
        <v>0</v>
      </c>
      <c r="CD551">
        <v>0</v>
      </c>
      <c r="CE551" t="e">
        <f ca="1">- Friends - Teachers</f>
        <v>#NAME?</v>
      </c>
      <c r="CF551">
        <v>1</v>
      </c>
      <c r="CG551">
        <v>0</v>
      </c>
      <c r="CH551">
        <v>1</v>
      </c>
      <c r="CI551">
        <v>0</v>
      </c>
      <c r="CJ551">
        <v>0</v>
      </c>
      <c r="CK551">
        <v>0</v>
      </c>
      <c r="CL551">
        <v>0</v>
      </c>
      <c r="CN551" t="s">
        <v>108</v>
      </c>
      <c r="CO551" t="s">
        <v>109</v>
      </c>
      <c r="CP551" t="s">
        <v>110</v>
      </c>
      <c r="CQ551">
        <v>3330900</v>
      </c>
      <c r="CR551" t="s">
        <v>1533</v>
      </c>
      <c r="CS551" t="s">
        <v>1534</v>
      </c>
      <c r="CT551">
        <v>550</v>
      </c>
    </row>
    <row r="552" spans="1:98">
      <c r="A552">
        <v>551</v>
      </c>
      <c r="B552" t="s">
        <v>135</v>
      </c>
      <c r="C552">
        <v>18</v>
      </c>
      <c r="D552" t="s">
        <v>98</v>
      </c>
      <c r="E552" t="s">
        <v>99</v>
      </c>
      <c r="F552" t="s">
        <v>136</v>
      </c>
      <c r="G552" t="s">
        <v>175</v>
      </c>
      <c r="J552" t="s">
        <v>162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1</v>
      </c>
      <c r="R552">
        <v>0</v>
      </c>
      <c r="X552" t="s">
        <v>115</v>
      </c>
      <c r="Y552">
        <v>0</v>
      </c>
      <c r="Z552">
        <v>0</v>
      </c>
      <c r="AA552">
        <v>0</v>
      </c>
      <c r="AB552">
        <v>1</v>
      </c>
      <c r="AC552">
        <v>0</v>
      </c>
      <c r="AD552">
        <v>0</v>
      </c>
      <c r="AE552">
        <v>0</v>
      </c>
      <c r="AG552" t="s">
        <v>124</v>
      </c>
      <c r="AH552" t="s">
        <v>105</v>
      </c>
      <c r="AI552">
        <v>0</v>
      </c>
      <c r="AJ552">
        <v>1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BA552" t="s">
        <v>106</v>
      </c>
      <c r="BB552" t="e">
        <f ca="1">- _xludf.not Useful</f>
        <v>#NAME?</v>
      </c>
      <c r="BD552" t="e">
        <f ca="1">- I am _xludf.not interested in vocational education</f>
        <v>#NAME?</v>
      </c>
      <c r="BE552">
        <v>1</v>
      </c>
      <c r="BF552">
        <v>0</v>
      </c>
      <c r="BG552">
        <v>0</v>
      </c>
      <c r="BH552">
        <v>0</v>
      </c>
      <c r="BI552">
        <v>0</v>
      </c>
      <c r="BJ552">
        <v>0</v>
      </c>
      <c r="BK552">
        <v>0</v>
      </c>
      <c r="BL552">
        <v>0</v>
      </c>
      <c r="BN552" t="s">
        <v>106</v>
      </c>
      <c r="BQ552" t="e">
        <f ca="1">- Do _xludf.not _xludf.count towards a recognized qualification</f>
        <v>#NAME?</v>
      </c>
      <c r="BR552">
        <v>0</v>
      </c>
      <c r="BS552">
        <v>1</v>
      </c>
      <c r="BT552">
        <v>0</v>
      </c>
      <c r="BU552">
        <v>0</v>
      </c>
      <c r="BV552">
        <v>0</v>
      </c>
      <c r="BW552">
        <v>0</v>
      </c>
      <c r="BX552" t="s">
        <v>107</v>
      </c>
      <c r="BY552" t="e">
        <f ca="1">- Useful but _xludf.not as good as going to university</f>
        <v>#NAME?</v>
      </c>
      <c r="BZ552">
        <v>1</v>
      </c>
      <c r="CA552">
        <v>0</v>
      </c>
      <c r="CB552">
        <v>0</v>
      </c>
      <c r="CC552">
        <v>0</v>
      </c>
      <c r="CD552">
        <v>0</v>
      </c>
      <c r="CE552" t="e">
        <f ca="1">- Teachers</f>
        <v>#NAME?</v>
      </c>
      <c r="CF552">
        <v>0</v>
      </c>
      <c r="CG552">
        <v>0</v>
      </c>
      <c r="CH552">
        <v>1</v>
      </c>
      <c r="CI552">
        <v>0</v>
      </c>
      <c r="CJ552">
        <v>0</v>
      </c>
      <c r="CK552">
        <v>0</v>
      </c>
      <c r="CL552">
        <v>0</v>
      </c>
      <c r="CN552" t="s">
        <v>108</v>
      </c>
      <c r="CO552" t="s">
        <v>109</v>
      </c>
      <c r="CP552" t="s">
        <v>110</v>
      </c>
      <c r="CQ552">
        <v>3330922</v>
      </c>
      <c r="CR552" t="s">
        <v>1535</v>
      </c>
      <c r="CS552" t="s">
        <v>1536</v>
      </c>
      <c r="CT552">
        <v>551</v>
      </c>
    </row>
    <row r="553" spans="1:98">
      <c r="A553">
        <v>552</v>
      </c>
      <c r="B553" t="s">
        <v>135</v>
      </c>
      <c r="C553">
        <v>20</v>
      </c>
      <c r="D553" t="s">
        <v>148</v>
      </c>
      <c r="E553" t="s">
        <v>99</v>
      </c>
      <c r="F553" t="s">
        <v>136</v>
      </c>
      <c r="G553" t="s">
        <v>101</v>
      </c>
      <c r="H553" t="s">
        <v>1251</v>
      </c>
      <c r="U553" t="s">
        <v>162</v>
      </c>
      <c r="AG553" t="s">
        <v>104</v>
      </c>
      <c r="AH553" t="s">
        <v>105</v>
      </c>
      <c r="AI553">
        <v>0</v>
      </c>
      <c r="AJ553">
        <v>1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BA553" t="s">
        <v>106</v>
      </c>
      <c r="BB553" t="e">
        <f ca="1">- Useful but _xludf.not as good as a regular degree</f>
        <v>#NAME?</v>
      </c>
      <c r="BD553" t="e">
        <f ca="1">- I am _xludf.not interested in vocational education</f>
        <v>#NAME?</v>
      </c>
      <c r="BE553">
        <v>1</v>
      </c>
      <c r="BF553">
        <v>0</v>
      </c>
      <c r="BG553">
        <v>0</v>
      </c>
      <c r="BH553">
        <v>0</v>
      </c>
      <c r="BI553">
        <v>0</v>
      </c>
      <c r="BJ553">
        <v>0</v>
      </c>
      <c r="BK553">
        <v>0</v>
      </c>
      <c r="BL553">
        <v>0</v>
      </c>
      <c r="BN553" t="s">
        <v>106</v>
      </c>
      <c r="BQ553" t="e">
        <f ca="1">- Do _xludf.not _xludf.count towards a recognized qualification</f>
        <v>#NAME?</v>
      </c>
      <c r="BR553">
        <v>0</v>
      </c>
      <c r="BS553">
        <v>1</v>
      </c>
      <c r="BT553">
        <v>0</v>
      </c>
      <c r="BU553">
        <v>0</v>
      </c>
      <c r="BV553">
        <v>0</v>
      </c>
      <c r="BW553">
        <v>0</v>
      </c>
      <c r="BX553" t="s">
        <v>107</v>
      </c>
      <c r="BY553" t="e">
        <f ca="1">- Useful but _xludf.not as good as going to university</f>
        <v>#NAME?</v>
      </c>
      <c r="BZ553">
        <v>1</v>
      </c>
      <c r="CA553">
        <v>0</v>
      </c>
      <c r="CB553">
        <v>0</v>
      </c>
      <c r="CC553">
        <v>0</v>
      </c>
      <c r="CD553">
        <v>0</v>
      </c>
      <c r="CE553" t="e">
        <f ca="1">- Facebook groups/pages</f>
        <v>#NAME?</v>
      </c>
      <c r="CF553">
        <v>0</v>
      </c>
      <c r="CG553">
        <v>0</v>
      </c>
      <c r="CH553">
        <v>0</v>
      </c>
      <c r="CI553">
        <v>0</v>
      </c>
      <c r="CJ553">
        <v>0</v>
      </c>
      <c r="CK553">
        <v>1</v>
      </c>
      <c r="CL553">
        <v>0</v>
      </c>
      <c r="CN553" t="s">
        <v>108</v>
      </c>
      <c r="CO553" t="s">
        <v>109</v>
      </c>
      <c r="CP553" t="s">
        <v>110</v>
      </c>
      <c r="CQ553">
        <v>3330976</v>
      </c>
      <c r="CR553" t="s">
        <v>1537</v>
      </c>
      <c r="CS553" t="s">
        <v>1538</v>
      </c>
      <c r="CT553">
        <v>552</v>
      </c>
    </row>
    <row r="554" spans="1:98">
      <c r="A554">
        <v>553</v>
      </c>
      <c r="B554" t="s">
        <v>135</v>
      </c>
      <c r="C554">
        <v>19</v>
      </c>
      <c r="D554" t="s">
        <v>98</v>
      </c>
      <c r="E554" t="s">
        <v>99</v>
      </c>
      <c r="F554" t="s">
        <v>136</v>
      </c>
      <c r="G554" t="s">
        <v>101</v>
      </c>
      <c r="H554" t="s">
        <v>102</v>
      </c>
      <c r="U554" t="s">
        <v>103</v>
      </c>
      <c r="AG554" t="s">
        <v>104</v>
      </c>
      <c r="AH554" t="s">
        <v>105</v>
      </c>
      <c r="AI554">
        <v>0</v>
      </c>
      <c r="AJ554">
        <v>1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BA554" t="s">
        <v>106</v>
      </c>
      <c r="BB554" t="e">
        <f ca="1">- _xludf.not Useful</f>
        <v>#NAME?</v>
      </c>
      <c r="BD554" t="e">
        <f ca="1">- I am _xludf.not interested in vocational education</f>
        <v>#NAME?</v>
      </c>
      <c r="BE554">
        <v>1</v>
      </c>
      <c r="BF554">
        <v>0</v>
      </c>
      <c r="BG554">
        <v>0</v>
      </c>
      <c r="BH554">
        <v>0</v>
      </c>
      <c r="BI554">
        <v>0</v>
      </c>
      <c r="BJ554">
        <v>0</v>
      </c>
      <c r="BK554">
        <v>0</v>
      </c>
      <c r="BL554">
        <v>0</v>
      </c>
      <c r="BN554" t="s">
        <v>106</v>
      </c>
      <c r="BQ554" t="e">
        <f ca="1">- _xludf.not available in subjects I want to study</f>
        <v>#NAME?</v>
      </c>
      <c r="BR554">
        <v>1</v>
      </c>
      <c r="BS554">
        <v>0</v>
      </c>
      <c r="BT554">
        <v>0</v>
      </c>
      <c r="BU554">
        <v>0</v>
      </c>
      <c r="BV554">
        <v>0</v>
      </c>
      <c r="BW554">
        <v>0</v>
      </c>
      <c r="BX554" t="s">
        <v>243</v>
      </c>
      <c r="BY554" t="e">
        <f ca="1">- Useful but _xludf.not as good as going to university</f>
        <v>#NAME?</v>
      </c>
      <c r="BZ554">
        <v>1</v>
      </c>
      <c r="CA554">
        <v>0</v>
      </c>
      <c r="CB554">
        <v>0</v>
      </c>
      <c r="CC554">
        <v>0</v>
      </c>
      <c r="CD554">
        <v>0</v>
      </c>
      <c r="CE554" t="e">
        <f ca="1">- Twitter</f>
        <v>#NAME?</v>
      </c>
      <c r="CF554">
        <v>0</v>
      </c>
      <c r="CG554">
        <v>0</v>
      </c>
      <c r="CH554">
        <v>0</v>
      </c>
      <c r="CI554">
        <v>0</v>
      </c>
      <c r="CJ554">
        <v>1</v>
      </c>
      <c r="CK554">
        <v>0</v>
      </c>
      <c r="CL554">
        <v>0</v>
      </c>
      <c r="CN554" t="s">
        <v>108</v>
      </c>
      <c r="CO554" t="s">
        <v>109</v>
      </c>
      <c r="CP554" t="s">
        <v>110</v>
      </c>
      <c r="CQ554">
        <v>3331025</v>
      </c>
      <c r="CR554" t="s">
        <v>1539</v>
      </c>
      <c r="CS554" t="s">
        <v>1540</v>
      </c>
      <c r="CT554">
        <v>553</v>
      </c>
    </row>
    <row r="555" spans="1:98">
      <c r="A555">
        <v>554</v>
      </c>
      <c r="B555" t="s">
        <v>135</v>
      </c>
      <c r="C555">
        <v>20</v>
      </c>
      <c r="D555" t="s">
        <v>98</v>
      </c>
      <c r="E555" t="s">
        <v>1541</v>
      </c>
      <c r="F555" t="s">
        <v>100</v>
      </c>
      <c r="G555" t="s">
        <v>113</v>
      </c>
      <c r="J555" t="s">
        <v>222</v>
      </c>
      <c r="K555">
        <v>1</v>
      </c>
      <c r="L555">
        <v>0</v>
      </c>
      <c r="M555">
        <v>0</v>
      </c>
      <c r="N555">
        <v>1</v>
      </c>
      <c r="O555">
        <v>0</v>
      </c>
      <c r="P555">
        <v>0</v>
      </c>
      <c r="Q555">
        <v>0</v>
      </c>
      <c r="R555">
        <v>0</v>
      </c>
      <c r="T555" t="s">
        <v>246</v>
      </c>
      <c r="X555" t="s">
        <v>242</v>
      </c>
      <c r="Y555">
        <v>0</v>
      </c>
      <c r="Z555">
        <v>0</v>
      </c>
      <c r="AA555">
        <v>0</v>
      </c>
      <c r="AB555">
        <v>0</v>
      </c>
      <c r="AC555">
        <v>1</v>
      </c>
      <c r="AD555">
        <v>0</v>
      </c>
      <c r="AE555">
        <v>0</v>
      </c>
      <c r="AG555" t="s">
        <v>124</v>
      </c>
      <c r="AH555" t="s">
        <v>105</v>
      </c>
      <c r="AI555">
        <v>0</v>
      </c>
      <c r="AJ555">
        <v>1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BA555" t="s">
        <v>106</v>
      </c>
      <c r="BB555" t="e">
        <f ca="1">- Useful but _xludf.not as good as a regular degree</f>
        <v>#NAME?</v>
      </c>
      <c r="BD555" t="e">
        <f ca="1">- Project Management / Accountancy</f>
        <v>#NAME?</v>
      </c>
      <c r="BE555">
        <v>0</v>
      </c>
      <c r="BF555">
        <v>0</v>
      </c>
      <c r="BG555">
        <v>1</v>
      </c>
      <c r="BH555">
        <v>0</v>
      </c>
      <c r="BI555">
        <v>0</v>
      </c>
      <c r="BJ555">
        <v>0</v>
      </c>
      <c r="BK555">
        <v>0</v>
      </c>
      <c r="BL555">
        <v>0</v>
      </c>
      <c r="BN555" t="s">
        <v>106</v>
      </c>
      <c r="BQ555" t="e">
        <f ca="1">- _xludf.not available in subjects I want to study</f>
        <v>#NAME?</v>
      </c>
      <c r="BR555">
        <v>1</v>
      </c>
      <c r="BS555">
        <v>0</v>
      </c>
      <c r="BT555">
        <v>0</v>
      </c>
      <c r="BU555">
        <v>0</v>
      </c>
      <c r="BV555">
        <v>0</v>
      </c>
      <c r="BW555">
        <v>0</v>
      </c>
      <c r="BX555" t="s">
        <v>243</v>
      </c>
      <c r="BY555" t="e">
        <f ca="1">- Useful but _xludf.not as good as going to university  - Difficult to access</f>
        <v>#NAME?</v>
      </c>
      <c r="BZ555">
        <v>1</v>
      </c>
      <c r="CA555">
        <v>0</v>
      </c>
      <c r="CB555">
        <v>0</v>
      </c>
      <c r="CC555">
        <v>1</v>
      </c>
      <c r="CD555">
        <v>0</v>
      </c>
      <c r="CE555" t="e">
        <f ca="1">- Facebook groups/pages  - Friends</f>
        <v>#NAME?</v>
      </c>
      <c r="CF555">
        <v>1</v>
      </c>
      <c r="CG555">
        <v>0</v>
      </c>
      <c r="CH555">
        <v>0</v>
      </c>
      <c r="CI555">
        <v>0</v>
      </c>
      <c r="CJ555">
        <v>0</v>
      </c>
      <c r="CK555">
        <v>1</v>
      </c>
      <c r="CL555">
        <v>0</v>
      </c>
      <c r="CN555" t="s">
        <v>108</v>
      </c>
      <c r="CO555" t="s">
        <v>109</v>
      </c>
      <c r="CP555" t="s">
        <v>110</v>
      </c>
      <c r="CQ555">
        <v>3331091</v>
      </c>
      <c r="CR555" t="s">
        <v>1542</v>
      </c>
      <c r="CS555" t="s">
        <v>1543</v>
      </c>
      <c r="CT555">
        <v>554</v>
      </c>
    </row>
    <row r="556" spans="1:98">
      <c r="A556">
        <v>555</v>
      </c>
      <c r="B556" t="s">
        <v>135</v>
      </c>
      <c r="C556">
        <v>19</v>
      </c>
      <c r="D556" t="s">
        <v>98</v>
      </c>
      <c r="E556" t="s">
        <v>99</v>
      </c>
      <c r="F556" t="s">
        <v>136</v>
      </c>
      <c r="G556" t="s">
        <v>113</v>
      </c>
      <c r="J556" t="s">
        <v>286</v>
      </c>
      <c r="K556">
        <v>0</v>
      </c>
      <c r="L556">
        <v>0</v>
      </c>
      <c r="M556">
        <v>0</v>
      </c>
      <c r="N556">
        <v>0</v>
      </c>
      <c r="O556">
        <v>1</v>
      </c>
      <c r="P556">
        <v>0</v>
      </c>
      <c r="Q556">
        <v>0</v>
      </c>
      <c r="R556">
        <v>0</v>
      </c>
      <c r="X556" t="s">
        <v>115</v>
      </c>
      <c r="Y556">
        <v>0</v>
      </c>
      <c r="Z556">
        <v>0</v>
      </c>
      <c r="AA556">
        <v>0</v>
      </c>
      <c r="AB556">
        <v>1</v>
      </c>
      <c r="AC556">
        <v>0</v>
      </c>
      <c r="AD556">
        <v>0</v>
      </c>
      <c r="AE556">
        <v>0</v>
      </c>
      <c r="AG556" t="s">
        <v>124</v>
      </c>
      <c r="AH556" t="s">
        <v>105</v>
      </c>
      <c r="AI556">
        <v>0</v>
      </c>
      <c r="AJ556">
        <v>1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BA556" t="s">
        <v>106</v>
      </c>
      <c r="BB556" t="e">
        <f ca="1">- _xludf.not Useful</f>
        <v>#NAME?</v>
      </c>
      <c r="BD556" t="e">
        <f ca="1">- I am _xludf.not interested in vocational education</f>
        <v>#NAME?</v>
      </c>
      <c r="BE556">
        <v>1</v>
      </c>
      <c r="BF556">
        <v>0</v>
      </c>
      <c r="BG556">
        <v>0</v>
      </c>
      <c r="BH556">
        <v>0</v>
      </c>
      <c r="BI556">
        <v>0</v>
      </c>
      <c r="BJ556">
        <v>0</v>
      </c>
      <c r="BK556">
        <v>0</v>
      </c>
      <c r="BL556">
        <v>0</v>
      </c>
      <c r="BN556" t="s">
        <v>106</v>
      </c>
      <c r="BQ556" t="e">
        <f ca="1">- Do _xludf.not _xludf.count towards a recognized qualification</f>
        <v>#NAME?</v>
      </c>
      <c r="BR556">
        <v>0</v>
      </c>
      <c r="BS556">
        <v>1</v>
      </c>
      <c r="BT556">
        <v>0</v>
      </c>
      <c r="BU556">
        <v>0</v>
      </c>
      <c r="BV556">
        <v>0</v>
      </c>
      <c r="BW556">
        <v>0</v>
      </c>
      <c r="BX556" t="s">
        <v>107</v>
      </c>
      <c r="BY556" t="e">
        <f ca="1">- Difficult to access</f>
        <v>#NAME?</v>
      </c>
      <c r="BZ556">
        <v>0</v>
      </c>
      <c r="CA556">
        <v>0</v>
      </c>
      <c r="CB556">
        <v>0</v>
      </c>
      <c r="CC556">
        <v>1</v>
      </c>
      <c r="CD556">
        <v>0</v>
      </c>
      <c r="CE556" t="e">
        <f ca="1">- Friends - Teachers</f>
        <v>#NAME?</v>
      </c>
      <c r="CF556">
        <v>1</v>
      </c>
      <c r="CG556">
        <v>0</v>
      </c>
      <c r="CH556">
        <v>1</v>
      </c>
      <c r="CI556">
        <v>0</v>
      </c>
      <c r="CJ556">
        <v>0</v>
      </c>
      <c r="CK556">
        <v>0</v>
      </c>
      <c r="CL556">
        <v>0</v>
      </c>
      <c r="CN556" t="s">
        <v>108</v>
      </c>
      <c r="CO556" t="s">
        <v>109</v>
      </c>
      <c r="CP556" t="s">
        <v>110</v>
      </c>
      <c r="CQ556">
        <v>3331142</v>
      </c>
      <c r="CR556" t="s">
        <v>1544</v>
      </c>
      <c r="CS556" t="s">
        <v>1545</v>
      </c>
      <c r="CT556">
        <v>555</v>
      </c>
    </row>
    <row r="557" spans="1:98">
      <c r="A557">
        <v>556</v>
      </c>
      <c r="B557" t="s">
        <v>135</v>
      </c>
      <c r="C557">
        <v>21</v>
      </c>
      <c r="D557" t="s">
        <v>148</v>
      </c>
      <c r="E557" t="s">
        <v>99</v>
      </c>
      <c r="F557" t="s">
        <v>100</v>
      </c>
      <c r="G557" t="s">
        <v>113</v>
      </c>
      <c r="J557" t="s">
        <v>374</v>
      </c>
      <c r="K557">
        <v>0</v>
      </c>
      <c r="L557">
        <v>0</v>
      </c>
      <c r="M557">
        <v>1</v>
      </c>
      <c r="N557">
        <v>1</v>
      </c>
      <c r="O557">
        <v>0</v>
      </c>
      <c r="P557">
        <v>0</v>
      </c>
      <c r="Q557">
        <v>0</v>
      </c>
      <c r="R557">
        <v>0</v>
      </c>
      <c r="X557" t="s">
        <v>200</v>
      </c>
      <c r="Y557">
        <v>0</v>
      </c>
      <c r="Z557">
        <v>0</v>
      </c>
      <c r="AA557">
        <v>0</v>
      </c>
      <c r="AB557">
        <v>0</v>
      </c>
      <c r="AC557">
        <v>1</v>
      </c>
      <c r="AD557">
        <v>1</v>
      </c>
      <c r="AE557">
        <v>0</v>
      </c>
      <c r="AG557" t="s">
        <v>124</v>
      </c>
      <c r="AH557" t="s">
        <v>105</v>
      </c>
      <c r="AI557">
        <v>0</v>
      </c>
      <c r="AJ557">
        <v>1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BA557" t="s">
        <v>106</v>
      </c>
      <c r="BB557" t="e">
        <f ca="1">- Useful but _xludf.not as good as a regular degree</f>
        <v>#NAME?</v>
      </c>
      <c r="BD557" t="e">
        <f ca="1">- Project Management / Accountancy - Nursing / medical care</f>
        <v>#NAME?</v>
      </c>
      <c r="BE557">
        <v>0</v>
      </c>
      <c r="BF557">
        <v>0</v>
      </c>
      <c r="BG557">
        <v>1</v>
      </c>
      <c r="BH557">
        <v>0</v>
      </c>
      <c r="BI557">
        <v>1</v>
      </c>
      <c r="BJ557">
        <v>0</v>
      </c>
      <c r="BK557">
        <v>0</v>
      </c>
      <c r="BL557">
        <v>0</v>
      </c>
      <c r="BN557" t="s">
        <v>106</v>
      </c>
      <c r="BQ557" t="e">
        <f ca="1">- No internet connection / computer</f>
        <v>#NAME?</v>
      </c>
      <c r="BR557">
        <v>0</v>
      </c>
      <c r="BS557">
        <v>0</v>
      </c>
      <c r="BT557">
        <v>1</v>
      </c>
      <c r="BU557">
        <v>0</v>
      </c>
      <c r="BV557">
        <v>0</v>
      </c>
      <c r="BW557">
        <v>0</v>
      </c>
      <c r="BX557" t="s">
        <v>107</v>
      </c>
      <c r="BY557" t="e">
        <f ca="1">- Useful but _xludf.not as good as going to university</f>
        <v>#NAME?</v>
      </c>
      <c r="BZ557">
        <v>1</v>
      </c>
      <c r="CA557">
        <v>0</v>
      </c>
      <c r="CB557">
        <v>0</v>
      </c>
      <c r="CC557">
        <v>0</v>
      </c>
      <c r="CD557">
        <v>0</v>
      </c>
      <c r="CE557" t="e">
        <f ca="1">- Facebook groups/pages  - Friends</f>
        <v>#NAME?</v>
      </c>
      <c r="CF557">
        <v>1</v>
      </c>
      <c r="CG557">
        <v>0</v>
      </c>
      <c r="CH557">
        <v>0</v>
      </c>
      <c r="CI557">
        <v>0</v>
      </c>
      <c r="CJ557">
        <v>0</v>
      </c>
      <c r="CK557">
        <v>1</v>
      </c>
      <c r="CL557">
        <v>0</v>
      </c>
      <c r="CN557" t="s">
        <v>108</v>
      </c>
      <c r="CO557" t="s">
        <v>109</v>
      </c>
      <c r="CP557" t="s">
        <v>110</v>
      </c>
      <c r="CQ557">
        <v>3331197</v>
      </c>
      <c r="CR557" t="s">
        <v>1546</v>
      </c>
      <c r="CS557" t="s">
        <v>1547</v>
      </c>
      <c r="CT557">
        <v>556</v>
      </c>
    </row>
    <row r="558" spans="1:98">
      <c r="A558">
        <v>557</v>
      </c>
      <c r="B558" t="s">
        <v>135</v>
      </c>
      <c r="C558">
        <v>25</v>
      </c>
      <c r="D558" t="s">
        <v>98</v>
      </c>
      <c r="E558" t="s">
        <v>99</v>
      </c>
      <c r="F558" t="s">
        <v>136</v>
      </c>
      <c r="G558" t="s">
        <v>113</v>
      </c>
      <c r="J558" t="s">
        <v>114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1</v>
      </c>
      <c r="Q558">
        <v>0</v>
      </c>
      <c r="R558">
        <v>0</v>
      </c>
      <c r="X558" t="s">
        <v>1242</v>
      </c>
      <c r="Y558">
        <v>1</v>
      </c>
      <c r="Z558">
        <v>0</v>
      </c>
      <c r="AA558">
        <v>0</v>
      </c>
      <c r="AB558">
        <v>0</v>
      </c>
      <c r="AC558">
        <v>0</v>
      </c>
      <c r="AD558">
        <v>1</v>
      </c>
      <c r="AE558">
        <v>0</v>
      </c>
      <c r="AG558" t="s">
        <v>124</v>
      </c>
      <c r="AH558" t="s">
        <v>125</v>
      </c>
      <c r="AI558">
        <v>1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R558" t="s">
        <v>106</v>
      </c>
      <c r="AS558" t="e">
        <f ca="1">- Retrieving papers is expensive _xludf.now _xludf.and I Do _xludf.not have the money - have to go in person but can _xludf.not go _xludf.for security reasons</f>
        <v>#NAME?</v>
      </c>
      <c r="AT558">
        <v>0</v>
      </c>
      <c r="AU558">
        <v>1</v>
      </c>
      <c r="AV558">
        <v>0</v>
      </c>
      <c r="AW558">
        <v>0</v>
      </c>
      <c r="AX558">
        <v>1</v>
      </c>
      <c r="AY558">
        <v>0</v>
      </c>
      <c r="BA558" t="s">
        <v>106</v>
      </c>
      <c r="BB558" t="e">
        <f ca="1">- Very Useful _xludf.and provides a job opportunity _xludf.right away.</f>
        <v>#NAME?</v>
      </c>
      <c r="BD558" t="e">
        <f ca="1">- Nursing / medical care</f>
        <v>#NAME?</v>
      </c>
      <c r="BE558">
        <v>0</v>
      </c>
      <c r="BF558">
        <v>0</v>
      </c>
      <c r="BG558">
        <v>0</v>
      </c>
      <c r="BH558">
        <v>0</v>
      </c>
      <c r="BI558">
        <v>1</v>
      </c>
      <c r="BJ558">
        <v>0</v>
      </c>
      <c r="BK558">
        <v>0</v>
      </c>
      <c r="BL558">
        <v>0</v>
      </c>
      <c r="BN558" t="s">
        <v>106</v>
      </c>
      <c r="BQ558" t="e">
        <f ca="1">- No internet connection / computer</f>
        <v>#NAME?</v>
      </c>
      <c r="BR558">
        <v>0</v>
      </c>
      <c r="BS558">
        <v>0</v>
      </c>
      <c r="BT558">
        <v>1</v>
      </c>
      <c r="BU558">
        <v>0</v>
      </c>
      <c r="BV558">
        <v>0</v>
      </c>
      <c r="BW558">
        <v>0</v>
      </c>
      <c r="BX558" t="s">
        <v>107</v>
      </c>
      <c r="BY558" t="s">
        <v>139</v>
      </c>
      <c r="BZ558">
        <v>1</v>
      </c>
      <c r="CA558">
        <v>0</v>
      </c>
      <c r="CB558">
        <v>0</v>
      </c>
      <c r="CC558">
        <v>0</v>
      </c>
      <c r="CD558">
        <v>1</v>
      </c>
      <c r="CE558" t="e">
        <f ca="1">- Facebook groups/pages  - Teachers</f>
        <v>#NAME?</v>
      </c>
      <c r="CF558">
        <v>0</v>
      </c>
      <c r="CG558">
        <v>0</v>
      </c>
      <c r="CH558">
        <v>1</v>
      </c>
      <c r="CI558">
        <v>0</v>
      </c>
      <c r="CJ558">
        <v>0</v>
      </c>
      <c r="CK558">
        <v>1</v>
      </c>
      <c r="CL558">
        <v>0</v>
      </c>
      <c r="CN558" t="s">
        <v>108</v>
      </c>
      <c r="CO558" t="s">
        <v>109</v>
      </c>
      <c r="CP558" t="s">
        <v>110</v>
      </c>
      <c r="CQ558">
        <v>3331324</v>
      </c>
      <c r="CR558" t="s">
        <v>1548</v>
      </c>
      <c r="CS558" t="s">
        <v>1549</v>
      </c>
      <c r="CT558">
        <v>557</v>
      </c>
    </row>
    <row r="559" spans="1:98">
      <c r="A559">
        <v>558</v>
      </c>
      <c r="B559" t="s">
        <v>135</v>
      </c>
      <c r="C559">
        <v>21</v>
      </c>
      <c r="D559" t="s">
        <v>98</v>
      </c>
      <c r="E559" t="s">
        <v>227</v>
      </c>
      <c r="F559" t="s">
        <v>100</v>
      </c>
      <c r="G559" t="s">
        <v>113</v>
      </c>
      <c r="J559" t="s">
        <v>103</v>
      </c>
      <c r="K559">
        <v>0</v>
      </c>
      <c r="L559">
        <v>0</v>
      </c>
      <c r="M559">
        <v>0</v>
      </c>
      <c r="N559">
        <v>1</v>
      </c>
      <c r="O559">
        <v>0</v>
      </c>
      <c r="P559">
        <v>0</v>
      </c>
      <c r="Q559">
        <v>0</v>
      </c>
      <c r="R559">
        <v>0</v>
      </c>
      <c r="X559" t="s">
        <v>242</v>
      </c>
      <c r="Y559">
        <v>0</v>
      </c>
      <c r="Z559">
        <v>0</v>
      </c>
      <c r="AA559">
        <v>0</v>
      </c>
      <c r="AB559">
        <v>0</v>
      </c>
      <c r="AC559">
        <v>1</v>
      </c>
      <c r="AD559">
        <v>0</v>
      </c>
      <c r="AE559">
        <v>0</v>
      </c>
      <c r="AG559" t="s">
        <v>116</v>
      </c>
      <c r="AH559" t="s">
        <v>105</v>
      </c>
      <c r="AI559">
        <v>0</v>
      </c>
      <c r="AJ559">
        <v>1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BA559" t="s">
        <v>106</v>
      </c>
      <c r="BB559" t="e">
        <f ca="1">- Very Useful _xludf.and provides a job opportunity _xludf.right away.</f>
        <v>#NAME?</v>
      </c>
      <c r="BD559" t="e">
        <f ca="1">- Project Management / Accountancy</f>
        <v>#NAME?</v>
      </c>
      <c r="BE559">
        <v>0</v>
      </c>
      <c r="BF559">
        <v>0</v>
      </c>
      <c r="BG559">
        <v>1</v>
      </c>
      <c r="BH559">
        <v>0</v>
      </c>
      <c r="BI559">
        <v>0</v>
      </c>
      <c r="BJ559">
        <v>0</v>
      </c>
      <c r="BK559">
        <v>0</v>
      </c>
      <c r="BL559">
        <v>0</v>
      </c>
      <c r="BN559" t="s">
        <v>106</v>
      </c>
      <c r="BQ559" t="e">
        <f ca="1">- No internet connection / computer</f>
        <v>#NAME?</v>
      </c>
      <c r="BR559">
        <v>0</v>
      </c>
      <c r="BS559">
        <v>0</v>
      </c>
      <c r="BT559">
        <v>1</v>
      </c>
      <c r="BU559">
        <v>0</v>
      </c>
      <c r="BV559">
        <v>0</v>
      </c>
      <c r="BW559">
        <v>0</v>
      </c>
      <c r="BX559" t="s">
        <v>107</v>
      </c>
      <c r="BY559" t="e">
        <f ca="1">- Useful but _xludf.not as good as going to university</f>
        <v>#NAME?</v>
      </c>
      <c r="BZ559">
        <v>1</v>
      </c>
      <c r="CA559">
        <v>0</v>
      </c>
      <c r="CB559">
        <v>0</v>
      </c>
      <c r="CC559">
        <v>0</v>
      </c>
      <c r="CD559">
        <v>0</v>
      </c>
      <c r="CE559" t="e">
        <f ca="1">- Facebook groups/pages</f>
        <v>#NAME?</v>
      </c>
      <c r="CF559">
        <v>0</v>
      </c>
      <c r="CG559">
        <v>0</v>
      </c>
      <c r="CH559">
        <v>0</v>
      </c>
      <c r="CI559">
        <v>0</v>
      </c>
      <c r="CJ559">
        <v>0</v>
      </c>
      <c r="CK559">
        <v>1</v>
      </c>
      <c r="CL559">
        <v>0</v>
      </c>
      <c r="CN559" t="s">
        <v>108</v>
      </c>
      <c r="CO559" t="s">
        <v>109</v>
      </c>
      <c r="CP559" t="s">
        <v>110</v>
      </c>
      <c r="CQ559">
        <v>3331391</v>
      </c>
      <c r="CR559" t="s">
        <v>1550</v>
      </c>
      <c r="CS559" t="s">
        <v>1551</v>
      </c>
      <c r="CT559">
        <v>558</v>
      </c>
    </row>
    <row r="560" spans="1:98">
      <c r="A560">
        <v>559</v>
      </c>
      <c r="B560" t="s">
        <v>135</v>
      </c>
      <c r="C560">
        <v>26</v>
      </c>
      <c r="D560" t="s">
        <v>148</v>
      </c>
      <c r="E560" t="s">
        <v>227</v>
      </c>
      <c r="F560" t="s">
        <v>100</v>
      </c>
      <c r="G560" t="s">
        <v>113</v>
      </c>
      <c r="J560" t="s">
        <v>286</v>
      </c>
      <c r="K560">
        <v>0</v>
      </c>
      <c r="L560">
        <v>0</v>
      </c>
      <c r="M560">
        <v>0</v>
      </c>
      <c r="N560">
        <v>0</v>
      </c>
      <c r="O560">
        <v>1</v>
      </c>
      <c r="P560">
        <v>0</v>
      </c>
      <c r="Q560">
        <v>0</v>
      </c>
      <c r="R560">
        <v>0</v>
      </c>
      <c r="X560" t="s">
        <v>405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1</v>
      </c>
      <c r="AE560">
        <v>0</v>
      </c>
      <c r="AG560" t="s">
        <v>124</v>
      </c>
      <c r="AH560" t="s">
        <v>125</v>
      </c>
      <c r="AI560">
        <v>1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R560" t="s">
        <v>106</v>
      </c>
      <c r="AS560" t="e">
        <f ca="1">- Donâ€™t have family in Syria to _xludf.help me</f>
        <v>#NAME?</v>
      </c>
      <c r="AT560">
        <v>0</v>
      </c>
      <c r="AU560">
        <v>0</v>
      </c>
      <c r="AV560">
        <v>0</v>
      </c>
      <c r="AW560">
        <v>1</v>
      </c>
      <c r="AX560">
        <v>0</v>
      </c>
      <c r="AY560">
        <v>0</v>
      </c>
      <c r="BA560" t="s">
        <v>106</v>
      </c>
      <c r="BB560" t="e">
        <f ca="1">- _xludf.not Useful</f>
        <v>#NAME?</v>
      </c>
      <c r="BD560" t="e">
        <f ca="1">- I am _xludf.not interested in vocational education</f>
        <v>#NAME?</v>
      </c>
      <c r="BE560">
        <v>1</v>
      </c>
      <c r="BF560">
        <v>0</v>
      </c>
      <c r="BG560">
        <v>0</v>
      </c>
      <c r="BH560">
        <v>0</v>
      </c>
      <c r="BI560">
        <v>0</v>
      </c>
      <c r="BJ560">
        <v>0</v>
      </c>
      <c r="BK560">
        <v>0</v>
      </c>
      <c r="BL560">
        <v>0</v>
      </c>
      <c r="BN560" t="s">
        <v>106</v>
      </c>
      <c r="BQ560" t="e">
        <f ca="1">- No internet connection / computer</f>
        <v>#NAME?</v>
      </c>
      <c r="BR560">
        <v>0</v>
      </c>
      <c r="BS560">
        <v>0</v>
      </c>
      <c r="BT560">
        <v>1</v>
      </c>
      <c r="BU560">
        <v>0</v>
      </c>
      <c r="BV560">
        <v>0</v>
      </c>
      <c r="BW560">
        <v>0</v>
      </c>
      <c r="BX560" t="s">
        <v>107</v>
      </c>
      <c r="BY560" t="s">
        <v>139</v>
      </c>
      <c r="BZ560">
        <v>1</v>
      </c>
      <c r="CA560">
        <v>0</v>
      </c>
      <c r="CB560">
        <v>0</v>
      </c>
      <c r="CC560">
        <v>0</v>
      </c>
      <c r="CD560">
        <v>1</v>
      </c>
      <c r="CE560" t="e">
        <f ca="1">- Facebook groups/pages</f>
        <v>#NAME?</v>
      </c>
      <c r="CF560">
        <v>0</v>
      </c>
      <c r="CG560">
        <v>0</v>
      </c>
      <c r="CH560">
        <v>0</v>
      </c>
      <c r="CI560">
        <v>0</v>
      </c>
      <c r="CJ560">
        <v>0</v>
      </c>
      <c r="CK560">
        <v>1</v>
      </c>
      <c r="CL560">
        <v>0</v>
      </c>
      <c r="CN560" t="s">
        <v>108</v>
      </c>
      <c r="CO560" t="s">
        <v>109</v>
      </c>
      <c r="CP560" t="s">
        <v>110</v>
      </c>
      <c r="CQ560">
        <v>3331435</v>
      </c>
      <c r="CR560" t="s">
        <v>1552</v>
      </c>
      <c r="CS560" t="s">
        <v>1553</v>
      </c>
      <c r="CT560">
        <v>559</v>
      </c>
    </row>
    <row r="561" spans="1:98">
      <c r="A561">
        <v>560</v>
      </c>
      <c r="B561" t="s">
        <v>135</v>
      </c>
      <c r="C561">
        <v>19</v>
      </c>
      <c r="D561" t="s">
        <v>98</v>
      </c>
      <c r="E561" t="s">
        <v>227</v>
      </c>
      <c r="F561" t="s">
        <v>136</v>
      </c>
      <c r="G561" t="s">
        <v>113</v>
      </c>
      <c r="J561" t="s">
        <v>103</v>
      </c>
      <c r="K561">
        <v>0</v>
      </c>
      <c r="L561">
        <v>0</v>
      </c>
      <c r="M561">
        <v>0</v>
      </c>
      <c r="N561">
        <v>1</v>
      </c>
      <c r="O561">
        <v>0</v>
      </c>
      <c r="P561">
        <v>0</v>
      </c>
      <c r="Q561">
        <v>0</v>
      </c>
      <c r="R561">
        <v>0</v>
      </c>
      <c r="X561" t="s">
        <v>115</v>
      </c>
      <c r="Y561">
        <v>0</v>
      </c>
      <c r="Z561">
        <v>0</v>
      </c>
      <c r="AA561">
        <v>0</v>
      </c>
      <c r="AB561">
        <v>1</v>
      </c>
      <c r="AC561">
        <v>0</v>
      </c>
      <c r="AD561">
        <v>0</v>
      </c>
      <c r="AE561">
        <v>0</v>
      </c>
      <c r="AG561" t="s">
        <v>124</v>
      </c>
      <c r="AH561" t="s">
        <v>125</v>
      </c>
      <c r="AI561">
        <v>1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R561" t="s">
        <v>106</v>
      </c>
      <c r="AS561" t="e">
        <f ca="1">- Donâ€™t have family in Syria to _xludf.help me - have to go in person but can _xludf.not go _xludf.for security reasons</f>
        <v>#NAME?</v>
      </c>
      <c r="AT561">
        <v>0</v>
      </c>
      <c r="AU561">
        <v>1</v>
      </c>
      <c r="AV561">
        <v>0</v>
      </c>
      <c r="AW561">
        <v>1</v>
      </c>
      <c r="AX561">
        <v>0</v>
      </c>
      <c r="AY561">
        <v>0</v>
      </c>
      <c r="BA561" t="s">
        <v>106</v>
      </c>
      <c r="BB561" t="e">
        <f ca="1">- Very Useful _xludf.and provides a job opportunity _xludf.right away.</f>
        <v>#NAME?</v>
      </c>
      <c r="BD561" t="e">
        <f ca="1">- Nursing / medical care</f>
        <v>#NAME?</v>
      </c>
      <c r="BE561">
        <v>0</v>
      </c>
      <c r="BF561">
        <v>0</v>
      </c>
      <c r="BG561">
        <v>0</v>
      </c>
      <c r="BH561">
        <v>0</v>
      </c>
      <c r="BI561">
        <v>1</v>
      </c>
      <c r="BJ561">
        <v>0</v>
      </c>
      <c r="BK561">
        <v>0</v>
      </c>
      <c r="BL561">
        <v>0</v>
      </c>
      <c r="BN561" t="s">
        <v>106</v>
      </c>
      <c r="BQ561" t="e">
        <f ca="1">- No internet connection / computer</f>
        <v>#NAME?</v>
      </c>
      <c r="BR561">
        <v>0</v>
      </c>
      <c r="BS561">
        <v>0</v>
      </c>
      <c r="BT561">
        <v>1</v>
      </c>
      <c r="BU561">
        <v>0</v>
      </c>
      <c r="BV561">
        <v>0</v>
      </c>
      <c r="BW561">
        <v>0</v>
      </c>
      <c r="BX561" t="s">
        <v>107</v>
      </c>
      <c r="BY561" t="s">
        <v>139</v>
      </c>
      <c r="BZ561">
        <v>1</v>
      </c>
      <c r="CA561">
        <v>0</v>
      </c>
      <c r="CB561">
        <v>0</v>
      </c>
      <c r="CC561">
        <v>0</v>
      </c>
      <c r="CD561">
        <v>1</v>
      </c>
      <c r="CE561" t="e">
        <f ca="1">- Facebook groups/pages</f>
        <v>#NAME?</v>
      </c>
      <c r="CF561">
        <v>0</v>
      </c>
      <c r="CG561">
        <v>0</v>
      </c>
      <c r="CH561">
        <v>0</v>
      </c>
      <c r="CI561">
        <v>0</v>
      </c>
      <c r="CJ561">
        <v>0</v>
      </c>
      <c r="CK561">
        <v>1</v>
      </c>
      <c r="CL561">
        <v>0</v>
      </c>
      <c r="CN561" t="s">
        <v>108</v>
      </c>
      <c r="CO561" t="s">
        <v>109</v>
      </c>
      <c r="CP561" t="s">
        <v>110</v>
      </c>
      <c r="CQ561">
        <v>3331453</v>
      </c>
      <c r="CR561" t="s">
        <v>1554</v>
      </c>
      <c r="CS561" t="s">
        <v>1555</v>
      </c>
      <c r="CT561">
        <v>560</v>
      </c>
    </row>
    <row r="562" spans="1:98">
      <c r="A562">
        <v>561</v>
      </c>
      <c r="B562" t="s">
        <v>135</v>
      </c>
      <c r="C562">
        <v>25</v>
      </c>
      <c r="D562" t="s">
        <v>98</v>
      </c>
      <c r="E562" t="s">
        <v>227</v>
      </c>
      <c r="F562" t="s">
        <v>136</v>
      </c>
      <c r="G562" t="s">
        <v>113</v>
      </c>
      <c r="J562" t="s">
        <v>103</v>
      </c>
      <c r="K562">
        <v>0</v>
      </c>
      <c r="L562">
        <v>0</v>
      </c>
      <c r="M562">
        <v>0</v>
      </c>
      <c r="N562">
        <v>1</v>
      </c>
      <c r="O562">
        <v>0</v>
      </c>
      <c r="P562">
        <v>0</v>
      </c>
      <c r="Q562">
        <v>0</v>
      </c>
      <c r="R562">
        <v>0</v>
      </c>
      <c r="X562" t="s">
        <v>405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1</v>
      </c>
      <c r="AE562">
        <v>0</v>
      </c>
      <c r="AG562" t="s">
        <v>124</v>
      </c>
      <c r="AH562" t="s">
        <v>125</v>
      </c>
      <c r="AI562">
        <v>1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R562" t="s">
        <v>106</v>
      </c>
      <c r="AS562" t="e">
        <f ca="1">- have to go in person but can _xludf.not go _xludf.for security reasons</f>
        <v>#NAME?</v>
      </c>
      <c r="AT562">
        <v>0</v>
      </c>
      <c r="AU562">
        <v>1</v>
      </c>
      <c r="AV562">
        <v>0</v>
      </c>
      <c r="AW562">
        <v>0</v>
      </c>
      <c r="AX562">
        <v>0</v>
      </c>
      <c r="AY562">
        <v>0</v>
      </c>
      <c r="BA562" t="s">
        <v>106</v>
      </c>
      <c r="BB562" t="e">
        <f ca="1">- _xludf.not Useful</f>
        <v>#NAME?</v>
      </c>
      <c r="BD562" t="e">
        <f ca="1">- I am _xludf.not interested in vocational education</f>
        <v>#NAME?</v>
      </c>
      <c r="BE562">
        <v>1</v>
      </c>
      <c r="BF562">
        <v>0</v>
      </c>
      <c r="BG562">
        <v>0</v>
      </c>
      <c r="BH562">
        <v>0</v>
      </c>
      <c r="BI562">
        <v>0</v>
      </c>
      <c r="BJ562">
        <v>0</v>
      </c>
      <c r="BK562">
        <v>0</v>
      </c>
      <c r="BL562">
        <v>0</v>
      </c>
      <c r="BN562" t="s">
        <v>106</v>
      </c>
      <c r="BQ562" t="e">
        <f ca="1">- No internet connection / computer</f>
        <v>#NAME?</v>
      </c>
      <c r="BR562">
        <v>0</v>
      </c>
      <c r="BS562">
        <v>0</v>
      </c>
      <c r="BT562">
        <v>1</v>
      </c>
      <c r="BU562">
        <v>0</v>
      </c>
      <c r="BV562">
        <v>0</v>
      </c>
      <c r="BW562">
        <v>0</v>
      </c>
      <c r="BX562" t="s">
        <v>107</v>
      </c>
      <c r="BY562" t="e">
        <f ca="1">- Useful but _xludf.not as good as going to university</f>
        <v>#NAME?</v>
      </c>
      <c r="BZ562">
        <v>1</v>
      </c>
      <c r="CA562">
        <v>0</v>
      </c>
      <c r="CB562">
        <v>0</v>
      </c>
      <c r="CC562">
        <v>0</v>
      </c>
      <c r="CD562">
        <v>0</v>
      </c>
      <c r="CE562" t="e">
        <f ca="1">- Facebook groups/pages</f>
        <v>#NAME?</v>
      </c>
      <c r="CF562">
        <v>0</v>
      </c>
      <c r="CG562">
        <v>0</v>
      </c>
      <c r="CH562">
        <v>0</v>
      </c>
      <c r="CI562">
        <v>0</v>
      </c>
      <c r="CJ562">
        <v>0</v>
      </c>
      <c r="CK562">
        <v>1</v>
      </c>
      <c r="CL562">
        <v>0</v>
      </c>
      <c r="CN562" t="s">
        <v>108</v>
      </c>
      <c r="CO562" t="s">
        <v>109</v>
      </c>
      <c r="CP562" t="s">
        <v>110</v>
      </c>
      <c r="CQ562">
        <v>3331464</v>
      </c>
      <c r="CR562" t="s">
        <v>1556</v>
      </c>
      <c r="CS562" t="s">
        <v>1557</v>
      </c>
      <c r="CT562">
        <v>561</v>
      </c>
    </row>
    <row r="563" spans="1:98">
      <c r="A563">
        <v>562</v>
      </c>
      <c r="B563" t="s">
        <v>135</v>
      </c>
      <c r="C563">
        <v>24</v>
      </c>
      <c r="D563" t="s">
        <v>148</v>
      </c>
      <c r="E563" t="s">
        <v>99</v>
      </c>
      <c r="F563" t="s">
        <v>100</v>
      </c>
      <c r="G563" t="s">
        <v>113</v>
      </c>
      <c r="J563" t="s">
        <v>121</v>
      </c>
      <c r="K563">
        <v>1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T563" t="s">
        <v>1558</v>
      </c>
      <c r="X563" t="s">
        <v>242</v>
      </c>
      <c r="Y563">
        <v>0</v>
      </c>
      <c r="Z563">
        <v>0</v>
      </c>
      <c r="AA563">
        <v>0</v>
      </c>
      <c r="AB563">
        <v>0</v>
      </c>
      <c r="AC563">
        <v>1</v>
      </c>
      <c r="AD563">
        <v>0</v>
      </c>
      <c r="AE563">
        <v>0</v>
      </c>
      <c r="AG563" t="s">
        <v>124</v>
      </c>
      <c r="AH563" t="s">
        <v>105</v>
      </c>
      <c r="AI563">
        <v>0</v>
      </c>
      <c r="AJ563">
        <v>1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BA563" t="s">
        <v>106</v>
      </c>
      <c r="BB563" t="e">
        <f ca="1">- Useful but _xludf.not as good as a regular degree</f>
        <v>#NAME?</v>
      </c>
      <c r="BD563" t="e">
        <f ca="1">- Project Management / Accountancy - Nursing / medical care</f>
        <v>#NAME?</v>
      </c>
      <c r="BE563">
        <v>0</v>
      </c>
      <c r="BF563">
        <v>0</v>
      </c>
      <c r="BG563">
        <v>1</v>
      </c>
      <c r="BH563">
        <v>0</v>
      </c>
      <c r="BI563">
        <v>1</v>
      </c>
      <c r="BJ563">
        <v>0</v>
      </c>
      <c r="BK563">
        <v>0</v>
      </c>
      <c r="BL563">
        <v>0</v>
      </c>
      <c r="BN563" t="s">
        <v>106</v>
      </c>
      <c r="BQ563" t="e">
        <f ca="1">- _xludf.not available in _xludf.Arabic - Cannot afford the courses</f>
        <v>#NAME?</v>
      </c>
      <c r="BR563">
        <v>0</v>
      </c>
      <c r="BS563">
        <v>0</v>
      </c>
      <c r="BT563">
        <v>0</v>
      </c>
      <c r="BU563">
        <v>0</v>
      </c>
      <c r="BV563">
        <v>1</v>
      </c>
      <c r="BW563">
        <v>1</v>
      </c>
      <c r="BX563" t="s">
        <v>107</v>
      </c>
      <c r="BY563" t="e">
        <f ca="1">- Useful but _xludf.not as good as going to university</f>
        <v>#NAME?</v>
      </c>
      <c r="BZ563">
        <v>1</v>
      </c>
      <c r="CA563">
        <v>0</v>
      </c>
      <c r="CB563">
        <v>0</v>
      </c>
      <c r="CC563">
        <v>0</v>
      </c>
      <c r="CD563">
        <v>0</v>
      </c>
      <c r="CE563" t="e">
        <f ca="1">- Facebook groups/pages</f>
        <v>#NAME?</v>
      </c>
      <c r="CF563">
        <v>0</v>
      </c>
      <c r="CG563">
        <v>0</v>
      </c>
      <c r="CH563">
        <v>0</v>
      </c>
      <c r="CI563">
        <v>0</v>
      </c>
      <c r="CJ563">
        <v>0</v>
      </c>
      <c r="CK563">
        <v>1</v>
      </c>
      <c r="CL563">
        <v>0</v>
      </c>
      <c r="CN563" t="s">
        <v>108</v>
      </c>
      <c r="CO563" t="s">
        <v>109</v>
      </c>
      <c r="CP563" t="s">
        <v>110</v>
      </c>
      <c r="CQ563">
        <v>3331543</v>
      </c>
      <c r="CR563" t="s">
        <v>1559</v>
      </c>
      <c r="CS563" t="s">
        <v>1560</v>
      </c>
      <c r="CT563">
        <v>562</v>
      </c>
    </row>
    <row r="564" spans="1:98">
      <c r="A564">
        <v>563</v>
      </c>
      <c r="B564" t="s">
        <v>135</v>
      </c>
      <c r="C564">
        <v>19</v>
      </c>
      <c r="D564" t="s">
        <v>98</v>
      </c>
      <c r="E564" t="s">
        <v>99</v>
      </c>
      <c r="F564" t="s">
        <v>136</v>
      </c>
      <c r="G564" t="s">
        <v>101</v>
      </c>
      <c r="H564" t="s">
        <v>102</v>
      </c>
      <c r="U564" t="s">
        <v>121</v>
      </c>
      <c r="W564" t="s">
        <v>1013</v>
      </c>
      <c r="AG564" t="s">
        <v>104</v>
      </c>
      <c r="AH564" t="s">
        <v>105</v>
      </c>
      <c r="AI564">
        <v>0</v>
      </c>
      <c r="AJ564">
        <v>1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BA564" t="s">
        <v>106</v>
      </c>
      <c r="BB564" t="e">
        <f ca="1">- Useful but _xludf.not as good as a regular degree</f>
        <v>#NAME?</v>
      </c>
      <c r="BD564" t="e">
        <f ca="1">- Tourism / Restaurant _xludf.and hotel Management</f>
        <v>#NAME?</v>
      </c>
      <c r="BE564">
        <v>0</v>
      </c>
      <c r="BF564">
        <v>0</v>
      </c>
      <c r="BG564">
        <v>0</v>
      </c>
      <c r="BH564">
        <v>1</v>
      </c>
      <c r="BI564">
        <v>0</v>
      </c>
      <c r="BJ564">
        <v>0</v>
      </c>
      <c r="BK564">
        <v>0</v>
      </c>
      <c r="BL564">
        <v>0</v>
      </c>
      <c r="BN564" t="s">
        <v>106</v>
      </c>
      <c r="BQ564" t="e">
        <f ca="1">- _xludf.not available in subjects I want to study</f>
        <v>#NAME?</v>
      </c>
      <c r="BR564">
        <v>1</v>
      </c>
      <c r="BS564">
        <v>0</v>
      </c>
      <c r="BT564">
        <v>0</v>
      </c>
      <c r="BU564">
        <v>0</v>
      </c>
      <c r="BV564">
        <v>0</v>
      </c>
      <c r="BW564">
        <v>0</v>
      </c>
      <c r="BX564" t="s">
        <v>243</v>
      </c>
      <c r="BY564" t="s">
        <v>139</v>
      </c>
      <c r="BZ564">
        <v>1</v>
      </c>
      <c r="CA564">
        <v>0</v>
      </c>
      <c r="CB564">
        <v>0</v>
      </c>
      <c r="CC564">
        <v>0</v>
      </c>
      <c r="CD564">
        <v>1</v>
      </c>
      <c r="CE564" t="e">
        <f ca="1">- Facebook groups/pages  - Friends</f>
        <v>#NAME?</v>
      </c>
      <c r="CF564">
        <v>1</v>
      </c>
      <c r="CG564">
        <v>0</v>
      </c>
      <c r="CH564">
        <v>0</v>
      </c>
      <c r="CI564">
        <v>0</v>
      </c>
      <c r="CJ564">
        <v>0</v>
      </c>
      <c r="CK564">
        <v>1</v>
      </c>
      <c r="CL564">
        <v>0</v>
      </c>
      <c r="CN564" t="s">
        <v>108</v>
      </c>
      <c r="CO564" t="s">
        <v>109</v>
      </c>
      <c r="CP564" t="s">
        <v>110</v>
      </c>
      <c r="CQ564">
        <v>3331610</v>
      </c>
      <c r="CR564" t="s">
        <v>1561</v>
      </c>
      <c r="CS564" t="s">
        <v>1562</v>
      </c>
      <c r="CT564">
        <v>563</v>
      </c>
    </row>
    <row r="565" spans="1:98">
      <c r="A565">
        <v>564</v>
      </c>
      <c r="B565" t="s">
        <v>135</v>
      </c>
      <c r="C565">
        <v>27</v>
      </c>
      <c r="D565" t="s">
        <v>98</v>
      </c>
      <c r="E565" t="s">
        <v>142</v>
      </c>
      <c r="F565" t="s">
        <v>364</v>
      </c>
      <c r="G565" t="s">
        <v>113</v>
      </c>
      <c r="J565" t="s">
        <v>318</v>
      </c>
      <c r="K565">
        <v>0</v>
      </c>
      <c r="L565">
        <v>0</v>
      </c>
      <c r="M565">
        <v>1</v>
      </c>
      <c r="N565">
        <v>0</v>
      </c>
      <c r="O565">
        <v>0</v>
      </c>
      <c r="P565">
        <v>0</v>
      </c>
      <c r="Q565">
        <v>0</v>
      </c>
      <c r="R565">
        <v>0</v>
      </c>
      <c r="X565" t="s">
        <v>495</v>
      </c>
      <c r="Y565">
        <v>0</v>
      </c>
      <c r="Z565">
        <v>0</v>
      </c>
      <c r="AA565">
        <v>1</v>
      </c>
      <c r="AB565">
        <v>0</v>
      </c>
      <c r="AC565">
        <v>0</v>
      </c>
      <c r="AD565">
        <v>0</v>
      </c>
      <c r="AE565">
        <v>0</v>
      </c>
      <c r="AG565" t="s">
        <v>124</v>
      </c>
      <c r="AH565" t="s">
        <v>349</v>
      </c>
      <c r="AI565">
        <v>0</v>
      </c>
      <c r="AJ565">
        <v>1</v>
      </c>
      <c r="AK565">
        <v>0</v>
      </c>
      <c r="AL565">
        <v>0</v>
      </c>
      <c r="AM565">
        <v>0</v>
      </c>
      <c r="AN565">
        <v>0</v>
      </c>
      <c r="AO565">
        <v>1</v>
      </c>
      <c r="AP565">
        <v>0</v>
      </c>
      <c r="BA565" t="s">
        <v>106</v>
      </c>
      <c r="BB565" t="e">
        <f ca="1">- Useful but _xludf.not as good as a regular degree</f>
        <v>#NAME?</v>
      </c>
      <c r="BD565" t="e">
        <f ca="1">- Project Management / Accountancy - Tourism / Restaurant _xludf.and hotel Management</f>
        <v>#NAME?</v>
      </c>
      <c r="BE565">
        <v>0</v>
      </c>
      <c r="BF565">
        <v>0</v>
      </c>
      <c r="BG565">
        <v>1</v>
      </c>
      <c r="BH565">
        <v>1</v>
      </c>
      <c r="BI565">
        <v>0</v>
      </c>
      <c r="BJ565">
        <v>0</v>
      </c>
      <c r="BK565">
        <v>0</v>
      </c>
      <c r="BL565">
        <v>0</v>
      </c>
      <c r="BN565" t="s">
        <v>106</v>
      </c>
      <c r="BQ565" t="e">
        <f ca="1">- _xludf.not available in subjects I want to study</f>
        <v>#NAME?</v>
      </c>
      <c r="BR565">
        <v>1</v>
      </c>
      <c r="BS565">
        <v>0</v>
      </c>
      <c r="BT565">
        <v>0</v>
      </c>
      <c r="BU565">
        <v>0</v>
      </c>
      <c r="BV565">
        <v>0</v>
      </c>
      <c r="BW565">
        <v>0</v>
      </c>
      <c r="BX565" t="s">
        <v>243</v>
      </c>
      <c r="BY565" t="e">
        <f ca="1">- Useful but _xludf.not as good as going to university</f>
        <v>#NAME?</v>
      </c>
      <c r="BZ565">
        <v>1</v>
      </c>
      <c r="CA565">
        <v>0</v>
      </c>
      <c r="CB565">
        <v>0</v>
      </c>
      <c r="CC565">
        <v>0</v>
      </c>
      <c r="CD565">
        <v>0</v>
      </c>
      <c r="CE565" t="e">
        <f ca="1">- Facebook groups/pages  - Friends</f>
        <v>#NAME?</v>
      </c>
      <c r="CF565">
        <v>1</v>
      </c>
      <c r="CG565">
        <v>0</v>
      </c>
      <c r="CH565">
        <v>0</v>
      </c>
      <c r="CI565">
        <v>0</v>
      </c>
      <c r="CJ565">
        <v>0</v>
      </c>
      <c r="CK565">
        <v>1</v>
      </c>
      <c r="CL565">
        <v>0</v>
      </c>
      <c r="CN565" t="s">
        <v>108</v>
      </c>
      <c r="CO565" t="s">
        <v>109</v>
      </c>
      <c r="CP565" t="s">
        <v>110</v>
      </c>
      <c r="CQ565">
        <v>3337293</v>
      </c>
      <c r="CR565" t="s">
        <v>1563</v>
      </c>
      <c r="CS565" t="s">
        <v>1564</v>
      </c>
      <c r="CT565">
        <v>564</v>
      </c>
    </row>
    <row r="566" spans="1:98">
      <c r="A566">
        <v>565</v>
      </c>
      <c r="B566" t="s">
        <v>135</v>
      </c>
      <c r="C566">
        <v>23</v>
      </c>
      <c r="D566" t="s">
        <v>98</v>
      </c>
      <c r="E566" t="s">
        <v>99</v>
      </c>
      <c r="F566" t="s">
        <v>100</v>
      </c>
      <c r="G566" t="s">
        <v>101</v>
      </c>
      <c r="H566" t="s">
        <v>102</v>
      </c>
      <c r="U566" t="s">
        <v>103</v>
      </c>
      <c r="AG566" t="s">
        <v>104</v>
      </c>
      <c r="AH566" t="s">
        <v>105</v>
      </c>
      <c r="AI566">
        <v>0</v>
      </c>
      <c r="AJ566">
        <v>1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BA566" t="s">
        <v>106</v>
      </c>
      <c r="BB566" t="e">
        <f ca="1">- _xludf.not Useful</f>
        <v>#NAME?</v>
      </c>
      <c r="BD566" t="e">
        <f ca="1">- I am _xludf.not interested in vocational education</f>
        <v>#NAME?</v>
      </c>
      <c r="BE566">
        <v>1</v>
      </c>
      <c r="BF566">
        <v>0</v>
      </c>
      <c r="BG566">
        <v>0</v>
      </c>
      <c r="BH566">
        <v>0</v>
      </c>
      <c r="BI566">
        <v>0</v>
      </c>
      <c r="BJ566">
        <v>0</v>
      </c>
      <c r="BK566">
        <v>0</v>
      </c>
      <c r="BL566">
        <v>0</v>
      </c>
      <c r="BN566" t="s">
        <v>106</v>
      </c>
      <c r="BQ566" t="e">
        <f ca="1">- Do _xludf.not _xludf.count towards a recognized qualification</f>
        <v>#NAME?</v>
      </c>
      <c r="BR566">
        <v>0</v>
      </c>
      <c r="BS566">
        <v>1</v>
      </c>
      <c r="BT566">
        <v>0</v>
      </c>
      <c r="BU566">
        <v>0</v>
      </c>
      <c r="BV566">
        <v>0</v>
      </c>
      <c r="BW566">
        <v>0</v>
      </c>
      <c r="BX566" t="s">
        <v>107</v>
      </c>
      <c r="BY566" t="e">
        <f ca="1">- Useful but _xludf.not as good as going to university</f>
        <v>#NAME?</v>
      </c>
      <c r="BZ566">
        <v>1</v>
      </c>
      <c r="CA566">
        <v>0</v>
      </c>
      <c r="CB566">
        <v>0</v>
      </c>
      <c r="CC566">
        <v>0</v>
      </c>
      <c r="CD566">
        <v>0</v>
      </c>
      <c r="CE566" t="e">
        <f ca="1">- Facebook groups/pages</f>
        <v>#NAME?</v>
      </c>
      <c r="CF566">
        <v>0</v>
      </c>
      <c r="CG566">
        <v>0</v>
      </c>
      <c r="CH566">
        <v>0</v>
      </c>
      <c r="CI566">
        <v>0</v>
      </c>
      <c r="CJ566">
        <v>0</v>
      </c>
      <c r="CK566">
        <v>1</v>
      </c>
      <c r="CL566">
        <v>0</v>
      </c>
      <c r="CN566" t="s">
        <v>108</v>
      </c>
      <c r="CO566" t="s">
        <v>109</v>
      </c>
      <c r="CP566" t="s">
        <v>110</v>
      </c>
      <c r="CQ566">
        <v>3337986</v>
      </c>
      <c r="CR566" t="s">
        <v>1565</v>
      </c>
      <c r="CS566" t="s">
        <v>1566</v>
      </c>
      <c r="CT566">
        <v>565</v>
      </c>
    </row>
    <row r="567" spans="1:98">
      <c r="A567">
        <v>566</v>
      </c>
      <c r="B567" t="s">
        <v>135</v>
      </c>
      <c r="C567">
        <v>22</v>
      </c>
      <c r="D567" t="s">
        <v>98</v>
      </c>
      <c r="E567" t="s">
        <v>99</v>
      </c>
      <c r="F567" t="s">
        <v>120</v>
      </c>
      <c r="G567" t="s">
        <v>113</v>
      </c>
      <c r="J567" t="s">
        <v>114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1</v>
      </c>
      <c r="Q567">
        <v>0</v>
      </c>
      <c r="R567">
        <v>0</v>
      </c>
      <c r="X567" t="s">
        <v>368</v>
      </c>
      <c r="Y567">
        <v>0</v>
      </c>
      <c r="Z567">
        <v>1</v>
      </c>
      <c r="AA567">
        <v>0</v>
      </c>
      <c r="AB567">
        <v>0</v>
      </c>
      <c r="AC567">
        <v>0</v>
      </c>
      <c r="AD567">
        <v>0</v>
      </c>
      <c r="AE567">
        <v>0</v>
      </c>
      <c r="AG567" t="s">
        <v>124</v>
      </c>
      <c r="AH567" t="s">
        <v>125</v>
      </c>
      <c r="AI567">
        <v>1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R567" t="s">
        <v>106</v>
      </c>
      <c r="AS567" t="e">
        <f ca="1">- Donâ€™t have family in Syria to _xludf.help me</f>
        <v>#NAME?</v>
      </c>
      <c r="AT567">
        <v>0</v>
      </c>
      <c r="AU567">
        <v>0</v>
      </c>
      <c r="AV567">
        <v>0</v>
      </c>
      <c r="AW567">
        <v>1</v>
      </c>
      <c r="AX567">
        <v>0</v>
      </c>
      <c r="AY567">
        <v>0</v>
      </c>
      <c r="BA567" t="s">
        <v>106</v>
      </c>
      <c r="BB567" t="e">
        <f ca="1">- Very Useful _xludf.and provides a job opportunity _xludf.right away.</f>
        <v>#NAME?</v>
      </c>
      <c r="BD567" t="e">
        <f ca="1">- Tourism / Restaurant _xludf.and hotel Management</f>
        <v>#NAME?</v>
      </c>
      <c r="BE567">
        <v>0</v>
      </c>
      <c r="BF567">
        <v>0</v>
      </c>
      <c r="BG567">
        <v>0</v>
      </c>
      <c r="BH567">
        <v>1</v>
      </c>
      <c r="BI567">
        <v>0</v>
      </c>
      <c r="BJ567">
        <v>0</v>
      </c>
      <c r="BK567">
        <v>0</v>
      </c>
      <c r="BL567">
        <v>0</v>
      </c>
      <c r="BN567" t="s">
        <v>106</v>
      </c>
      <c r="BQ567" t="e">
        <f ca="1">- Do _xludf.not _xludf.count towards a recognized qualification</f>
        <v>#NAME?</v>
      </c>
      <c r="BR567">
        <v>0</v>
      </c>
      <c r="BS567">
        <v>1</v>
      </c>
      <c r="BT567">
        <v>0</v>
      </c>
      <c r="BU567">
        <v>0</v>
      </c>
      <c r="BV567">
        <v>0</v>
      </c>
      <c r="BW567">
        <v>0</v>
      </c>
      <c r="BX567" t="s">
        <v>107</v>
      </c>
      <c r="BY567" t="e">
        <f ca="1">- Useful but _xludf.not as good as going to university  - Difficult to access</f>
        <v>#NAME?</v>
      </c>
      <c r="BZ567">
        <v>1</v>
      </c>
      <c r="CA567">
        <v>0</v>
      </c>
      <c r="CB567">
        <v>0</v>
      </c>
      <c r="CC567">
        <v>1</v>
      </c>
      <c r="CD567">
        <v>0</v>
      </c>
      <c r="CE567" t="e">
        <f ca="1">- Facebook groups/pages  - Friends</f>
        <v>#NAME?</v>
      </c>
      <c r="CF567">
        <v>1</v>
      </c>
      <c r="CG567">
        <v>0</v>
      </c>
      <c r="CH567">
        <v>0</v>
      </c>
      <c r="CI567">
        <v>0</v>
      </c>
      <c r="CJ567">
        <v>0</v>
      </c>
      <c r="CK567">
        <v>1</v>
      </c>
      <c r="CL567">
        <v>0</v>
      </c>
      <c r="CN567" t="s">
        <v>108</v>
      </c>
      <c r="CO567" t="s">
        <v>109</v>
      </c>
      <c r="CP567" t="s">
        <v>110</v>
      </c>
      <c r="CQ567">
        <v>3339040</v>
      </c>
      <c r="CR567" t="s">
        <v>1567</v>
      </c>
      <c r="CS567" t="s">
        <v>1568</v>
      </c>
      <c r="CT567">
        <v>566</v>
      </c>
    </row>
    <row r="568" spans="1:98">
      <c r="A568">
        <v>567</v>
      </c>
      <c r="B568" t="s">
        <v>135</v>
      </c>
      <c r="C568">
        <v>21</v>
      </c>
      <c r="D568" t="s">
        <v>98</v>
      </c>
      <c r="E568" t="s">
        <v>99</v>
      </c>
      <c r="F568" t="s">
        <v>100</v>
      </c>
      <c r="G568" t="s">
        <v>175</v>
      </c>
      <c r="J568" t="s">
        <v>162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1</v>
      </c>
      <c r="R568">
        <v>0</v>
      </c>
      <c r="X568" t="s">
        <v>115</v>
      </c>
      <c r="Y568">
        <v>0</v>
      </c>
      <c r="Z568">
        <v>0</v>
      </c>
      <c r="AA568">
        <v>0</v>
      </c>
      <c r="AB568">
        <v>1</v>
      </c>
      <c r="AC568">
        <v>0</v>
      </c>
      <c r="AD568">
        <v>0</v>
      </c>
      <c r="AE568">
        <v>0</v>
      </c>
      <c r="AG568" t="s">
        <v>124</v>
      </c>
      <c r="AH568" t="s">
        <v>105</v>
      </c>
      <c r="AI568">
        <v>0</v>
      </c>
      <c r="AJ568">
        <v>1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BA568" t="s">
        <v>106</v>
      </c>
      <c r="BB568" t="e">
        <f ca="1">- Useful but _xludf.not as good as a regular degree</f>
        <v>#NAME?</v>
      </c>
      <c r="BD568" t="e">
        <f ca="1">- Mechanics _xludf.and machinery</f>
        <v>#NAME?</v>
      </c>
      <c r="BE568">
        <v>0</v>
      </c>
      <c r="BF568">
        <v>0</v>
      </c>
      <c r="BG568">
        <v>0</v>
      </c>
      <c r="BH568">
        <v>0</v>
      </c>
      <c r="BI568">
        <v>0</v>
      </c>
      <c r="BJ568">
        <v>0</v>
      </c>
      <c r="BK568">
        <v>1</v>
      </c>
      <c r="BL568">
        <v>0</v>
      </c>
      <c r="BN568" t="s">
        <v>106</v>
      </c>
      <c r="BQ568" t="e">
        <f ca="1">- No internet connection / computer</f>
        <v>#NAME?</v>
      </c>
      <c r="BR568">
        <v>0</v>
      </c>
      <c r="BS568">
        <v>0</v>
      </c>
      <c r="BT568">
        <v>1</v>
      </c>
      <c r="BU568">
        <v>0</v>
      </c>
      <c r="BV568">
        <v>0</v>
      </c>
      <c r="BW568">
        <v>0</v>
      </c>
      <c r="BX568" t="s">
        <v>107</v>
      </c>
      <c r="BY568" t="e">
        <f ca="1">- Useful but _xludf.not as good as going to university</f>
        <v>#NAME?</v>
      </c>
      <c r="BZ568">
        <v>1</v>
      </c>
      <c r="CA568">
        <v>0</v>
      </c>
      <c r="CB568">
        <v>0</v>
      </c>
      <c r="CC568">
        <v>0</v>
      </c>
      <c r="CD568">
        <v>0</v>
      </c>
      <c r="CE568" t="e">
        <f ca="1">- Facebook groups/pages  - Teachers</f>
        <v>#NAME?</v>
      </c>
      <c r="CF568">
        <v>0</v>
      </c>
      <c r="CG568">
        <v>0</v>
      </c>
      <c r="CH568">
        <v>1</v>
      </c>
      <c r="CI568">
        <v>0</v>
      </c>
      <c r="CJ568">
        <v>0</v>
      </c>
      <c r="CK568">
        <v>1</v>
      </c>
      <c r="CL568">
        <v>0</v>
      </c>
      <c r="CN568" t="s">
        <v>108</v>
      </c>
      <c r="CO568" t="s">
        <v>109</v>
      </c>
      <c r="CP568" t="s">
        <v>110</v>
      </c>
      <c r="CQ568">
        <v>3339054</v>
      </c>
      <c r="CR568" t="s">
        <v>1569</v>
      </c>
      <c r="CS568" t="s">
        <v>1570</v>
      </c>
      <c r="CT568">
        <v>567</v>
      </c>
    </row>
    <row r="569" spans="1:98">
      <c r="A569">
        <v>568</v>
      </c>
      <c r="B569" t="s">
        <v>135</v>
      </c>
      <c r="C569">
        <v>24</v>
      </c>
      <c r="D569" t="s">
        <v>148</v>
      </c>
      <c r="E569" t="s">
        <v>99</v>
      </c>
      <c r="F569" t="s">
        <v>100</v>
      </c>
      <c r="G569" t="s">
        <v>113</v>
      </c>
      <c r="J569" t="s">
        <v>180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1</v>
      </c>
      <c r="X569" t="s">
        <v>405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1</v>
      </c>
      <c r="AE569">
        <v>0</v>
      </c>
      <c r="AG569" t="s">
        <v>124</v>
      </c>
      <c r="AH569" t="s">
        <v>121</v>
      </c>
      <c r="AI569">
        <v>0</v>
      </c>
      <c r="AJ569">
        <v>0</v>
      </c>
      <c r="AK569">
        <v>1</v>
      </c>
      <c r="AL569">
        <v>0</v>
      </c>
      <c r="AM569">
        <v>0</v>
      </c>
      <c r="AN569">
        <v>0</v>
      </c>
      <c r="AO569">
        <v>0</v>
      </c>
      <c r="AP569">
        <v>0</v>
      </c>
      <c r="AQ569" t="s">
        <v>287</v>
      </c>
      <c r="BA569" t="s">
        <v>106</v>
      </c>
      <c r="BB569" t="e">
        <f ca="1">- Useful but _xludf.not as good as a regular degree</f>
        <v>#NAME?</v>
      </c>
      <c r="BD569" t="e">
        <f ca="1">- Project Management / Accountancy</f>
        <v>#NAME?</v>
      </c>
      <c r="BE569">
        <v>0</v>
      </c>
      <c r="BF569">
        <v>0</v>
      </c>
      <c r="BG569">
        <v>1</v>
      </c>
      <c r="BH569">
        <v>0</v>
      </c>
      <c r="BI569">
        <v>0</v>
      </c>
      <c r="BJ569">
        <v>0</v>
      </c>
      <c r="BK569">
        <v>0</v>
      </c>
      <c r="BL569">
        <v>0</v>
      </c>
      <c r="BN569" t="s">
        <v>106</v>
      </c>
      <c r="BQ569" t="e">
        <f ca="1">- Cannot afford the courses</f>
        <v>#NAME?</v>
      </c>
      <c r="BR569">
        <v>0</v>
      </c>
      <c r="BS569">
        <v>0</v>
      </c>
      <c r="BT569">
        <v>0</v>
      </c>
      <c r="BU569">
        <v>0</v>
      </c>
      <c r="BV569">
        <v>1</v>
      </c>
      <c r="BW569">
        <v>0</v>
      </c>
      <c r="BX569" t="s">
        <v>107</v>
      </c>
      <c r="BY569" t="e">
        <f ca="1">- Useful but _xludf.not as good as going to university</f>
        <v>#NAME?</v>
      </c>
      <c r="BZ569">
        <v>1</v>
      </c>
      <c r="CA569">
        <v>0</v>
      </c>
      <c r="CB569">
        <v>0</v>
      </c>
      <c r="CC569">
        <v>0</v>
      </c>
      <c r="CD569">
        <v>0</v>
      </c>
      <c r="CE569" t="e">
        <f ca="1">- DUBARAH - Friends</f>
        <v>#NAME?</v>
      </c>
      <c r="CF569">
        <v>1</v>
      </c>
      <c r="CG569">
        <v>1</v>
      </c>
      <c r="CH569">
        <v>0</v>
      </c>
      <c r="CI569">
        <v>0</v>
      </c>
      <c r="CJ569">
        <v>0</v>
      </c>
      <c r="CK569">
        <v>0</v>
      </c>
      <c r="CL569">
        <v>0</v>
      </c>
      <c r="CN569" t="s">
        <v>108</v>
      </c>
      <c r="CO569" t="s">
        <v>109</v>
      </c>
      <c r="CP569" t="s">
        <v>110</v>
      </c>
      <c r="CQ569">
        <v>3339123</v>
      </c>
      <c r="CR569" t="s">
        <v>1571</v>
      </c>
      <c r="CS569" t="s">
        <v>1572</v>
      </c>
      <c r="CT569">
        <v>568</v>
      </c>
    </row>
    <row r="570" spans="1:98">
      <c r="A570">
        <v>569</v>
      </c>
      <c r="B570" t="s">
        <v>135</v>
      </c>
      <c r="C570">
        <v>26</v>
      </c>
      <c r="D570" t="s">
        <v>98</v>
      </c>
      <c r="E570" t="s">
        <v>99</v>
      </c>
      <c r="F570" t="s">
        <v>100</v>
      </c>
      <c r="G570" t="s">
        <v>113</v>
      </c>
      <c r="J570" t="s">
        <v>228</v>
      </c>
      <c r="K570">
        <v>0</v>
      </c>
      <c r="L570">
        <v>0</v>
      </c>
      <c r="M570">
        <v>0</v>
      </c>
      <c r="N570">
        <v>1</v>
      </c>
      <c r="O570">
        <v>0</v>
      </c>
      <c r="P570">
        <v>0</v>
      </c>
      <c r="Q570">
        <v>1</v>
      </c>
      <c r="R570">
        <v>0</v>
      </c>
      <c r="X570" t="s">
        <v>1242</v>
      </c>
      <c r="Y570">
        <v>1</v>
      </c>
      <c r="Z570">
        <v>0</v>
      </c>
      <c r="AA570">
        <v>0</v>
      </c>
      <c r="AB570">
        <v>0</v>
      </c>
      <c r="AC570">
        <v>0</v>
      </c>
      <c r="AD570">
        <v>1</v>
      </c>
      <c r="AE570">
        <v>0</v>
      </c>
      <c r="AG570" t="s">
        <v>124</v>
      </c>
      <c r="AH570" t="s">
        <v>125</v>
      </c>
      <c r="AI570">
        <v>1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R570" t="s">
        <v>106</v>
      </c>
      <c r="AS570" t="e">
        <f ca="1">- Donâ€™t have family in Syria to _xludf.help me - have to go in person but can _xludf.not go _xludf.for security reasons</f>
        <v>#NAME?</v>
      </c>
      <c r="AT570">
        <v>0</v>
      </c>
      <c r="AU570">
        <v>1</v>
      </c>
      <c r="AV570">
        <v>0</v>
      </c>
      <c r="AW570">
        <v>1</v>
      </c>
      <c r="AX570">
        <v>0</v>
      </c>
      <c r="AY570">
        <v>0</v>
      </c>
      <c r="BA570" t="s">
        <v>106</v>
      </c>
      <c r="BB570" t="e">
        <f ca="1">- Useful but _xludf.not as good as a regular degree</f>
        <v>#NAME?</v>
      </c>
      <c r="BD570" t="e">
        <f ca="1">- Project Management / Accountancy</f>
        <v>#NAME?</v>
      </c>
      <c r="BE570">
        <v>0</v>
      </c>
      <c r="BF570">
        <v>0</v>
      </c>
      <c r="BG570">
        <v>1</v>
      </c>
      <c r="BH570">
        <v>0</v>
      </c>
      <c r="BI570">
        <v>0</v>
      </c>
      <c r="BJ570">
        <v>0</v>
      </c>
      <c r="BK570">
        <v>0</v>
      </c>
      <c r="BL570">
        <v>0</v>
      </c>
      <c r="BN570" t="s">
        <v>106</v>
      </c>
      <c r="BQ570" t="e">
        <f ca="1">- Cannot afford the courses</f>
        <v>#NAME?</v>
      </c>
      <c r="BR570">
        <v>0</v>
      </c>
      <c r="BS570">
        <v>0</v>
      </c>
      <c r="BT570">
        <v>0</v>
      </c>
      <c r="BU570">
        <v>0</v>
      </c>
      <c r="BV570">
        <v>1</v>
      </c>
      <c r="BW570">
        <v>0</v>
      </c>
      <c r="BX570" t="s">
        <v>107</v>
      </c>
      <c r="BY570" t="e">
        <f ca="1">- _xludf.not worth the _xludf.time _xludf.or money spent on it</f>
        <v>#NAME?</v>
      </c>
      <c r="BZ570">
        <v>0</v>
      </c>
      <c r="CA570">
        <v>1</v>
      </c>
      <c r="CB570">
        <v>0</v>
      </c>
      <c r="CC570">
        <v>0</v>
      </c>
      <c r="CD570">
        <v>0</v>
      </c>
      <c r="CE570" t="e">
        <f ca="1">- Facebook groups/pages  - Teachers</f>
        <v>#NAME?</v>
      </c>
      <c r="CF570">
        <v>0</v>
      </c>
      <c r="CG570">
        <v>0</v>
      </c>
      <c r="CH570">
        <v>1</v>
      </c>
      <c r="CI570">
        <v>0</v>
      </c>
      <c r="CJ570">
        <v>0</v>
      </c>
      <c r="CK570">
        <v>1</v>
      </c>
      <c r="CL570">
        <v>0</v>
      </c>
      <c r="CN570" t="s">
        <v>108</v>
      </c>
      <c r="CO570" t="s">
        <v>109</v>
      </c>
      <c r="CP570" t="s">
        <v>110</v>
      </c>
      <c r="CQ570">
        <v>3339145</v>
      </c>
      <c r="CR570" t="s">
        <v>1573</v>
      </c>
      <c r="CS570" t="s">
        <v>1574</v>
      </c>
      <c r="CT570">
        <v>569</v>
      </c>
    </row>
    <row r="571" spans="1:98">
      <c r="A571">
        <v>570</v>
      </c>
      <c r="B571" t="s">
        <v>135</v>
      </c>
      <c r="C571">
        <v>24</v>
      </c>
      <c r="D571" t="s">
        <v>148</v>
      </c>
      <c r="E571" t="s">
        <v>99</v>
      </c>
      <c r="F571" t="s">
        <v>149</v>
      </c>
      <c r="G571" t="s">
        <v>113</v>
      </c>
      <c r="J571" t="s">
        <v>162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1</v>
      </c>
      <c r="R571">
        <v>0</v>
      </c>
      <c r="X571" t="s">
        <v>405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1</v>
      </c>
      <c r="AE571">
        <v>0</v>
      </c>
      <c r="AG571" t="s">
        <v>124</v>
      </c>
      <c r="AH571" t="s">
        <v>105</v>
      </c>
      <c r="AI571">
        <v>0</v>
      </c>
      <c r="AJ571">
        <v>1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BA571" t="s">
        <v>106</v>
      </c>
      <c r="BB571" t="e">
        <f ca="1">- Useful but _xludf.not as good as a regular degree</f>
        <v>#NAME?</v>
      </c>
      <c r="BD571" t="e">
        <f ca="1">- Nursing / medical care</f>
        <v>#NAME?</v>
      </c>
      <c r="BE571">
        <v>0</v>
      </c>
      <c r="BF571">
        <v>0</v>
      </c>
      <c r="BG571">
        <v>0</v>
      </c>
      <c r="BH571">
        <v>0</v>
      </c>
      <c r="BI571">
        <v>1</v>
      </c>
      <c r="BJ571">
        <v>0</v>
      </c>
      <c r="BK571">
        <v>0</v>
      </c>
      <c r="BL571">
        <v>0</v>
      </c>
      <c r="BN571" t="s">
        <v>106</v>
      </c>
      <c r="BQ571" t="e">
        <f ca="1">- Do _xludf.not _xludf.count towards a recognized qualification</f>
        <v>#NAME?</v>
      </c>
      <c r="BR571">
        <v>0</v>
      </c>
      <c r="BS571">
        <v>1</v>
      </c>
      <c r="BT571">
        <v>0</v>
      </c>
      <c r="BU571">
        <v>0</v>
      </c>
      <c r="BV571">
        <v>0</v>
      </c>
      <c r="BW571">
        <v>0</v>
      </c>
      <c r="BX571" t="s">
        <v>107</v>
      </c>
      <c r="BY571" t="e">
        <f ca="1">- Useful but _xludf.not as good as going to university</f>
        <v>#NAME?</v>
      </c>
      <c r="BZ571">
        <v>1</v>
      </c>
      <c r="CA571">
        <v>0</v>
      </c>
      <c r="CB571">
        <v>0</v>
      </c>
      <c r="CC571">
        <v>0</v>
      </c>
      <c r="CD571">
        <v>0</v>
      </c>
      <c r="CE571" t="e">
        <f ca="1">- Facebook groups/pages DUBARAH</f>
        <v>#NAME?</v>
      </c>
      <c r="CF571">
        <v>0</v>
      </c>
      <c r="CG571">
        <v>1</v>
      </c>
      <c r="CH571">
        <v>0</v>
      </c>
      <c r="CI571">
        <v>0</v>
      </c>
      <c r="CJ571">
        <v>0</v>
      </c>
      <c r="CK571">
        <v>1</v>
      </c>
      <c r="CL571">
        <v>0</v>
      </c>
      <c r="CN571" t="s">
        <v>108</v>
      </c>
      <c r="CO571" t="s">
        <v>109</v>
      </c>
      <c r="CP571" t="s">
        <v>110</v>
      </c>
      <c r="CQ571">
        <v>3339155</v>
      </c>
      <c r="CR571" t="s">
        <v>1575</v>
      </c>
      <c r="CS571" t="s">
        <v>1576</v>
      </c>
      <c r="CT571">
        <v>570</v>
      </c>
    </row>
    <row r="572" spans="1:98">
      <c r="A572">
        <v>571</v>
      </c>
      <c r="B572" t="s">
        <v>135</v>
      </c>
      <c r="C572">
        <v>19</v>
      </c>
      <c r="D572" t="s">
        <v>98</v>
      </c>
      <c r="E572" t="s">
        <v>99</v>
      </c>
      <c r="F572" t="s">
        <v>136</v>
      </c>
      <c r="G572" t="s">
        <v>113</v>
      </c>
      <c r="J572" t="s">
        <v>180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1</v>
      </c>
      <c r="X572" t="s">
        <v>115</v>
      </c>
      <c r="Y572">
        <v>0</v>
      </c>
      <c r="Z572">
        <v>0</v>
      </c>
      <c r="AA572">
        <v>0</v>
      </c>
      <c r="AB572">
        <v>1</v>
      </c>
      <c r="AC572">
        <v>0</v>
      </c>
      <c r="AD572">
        <v>0</v>
      </c>
      <c r="AE572">
        <v>0</v>
      </c>
      <c r="AG572" t="s">
        <v>124</v>
      </c>
      <c r="AH572" t="s">
        <v>121</v>
      </c>
      <c r="AI572">
        <v>0</v>
      </c>
      <c r="AJ572">
        <v>0</v>
      </c>
      <c r="AK572">
        <v>1</v>
      </c>
      <c r="AL572">
        <v>0</v>
      </c>
      <c r="AM572">
        <v>0</v>
      </c>
      <c r="AN572">
        <v>0</v>
      </c>
      <c r="AO572">
        <v>0</v>
      </c>
      <c r="AP572">
        <v>0</v>
      </c>
      <c r="AQ572" t="s">
        <v>1395</v>
      </c>
      <c r="BA572" t="s">
        <v>106</v>
      </c>
      <c r="BB572" t="e">
        <f ca="1">- Useful but _xludf.not as good as a regular degree</f>
        <v>#NAME?</v>
      </c>
      <c r="BD572" t="e">
        <f ca="1">- Nursing / medical care</f>
        <v>#NAME?</v>
      </c>
      <c r="BE572">
        <v>0</v>
      </c>
      <c r="BF572">
        <v>0</v>
      </c>
      <c r="BG572">
        <v>0</v>
      </c>
      <c r="BH572">
        <v>0</v>
      </c>
      <c r="BI572">
        <v>1</v>
      </c>
      <c r="BJ572">
        <v>0</v>
      </c>
      <c r="BK572">
        <v>0</v>
      </c>
      <c r="BL572">
        <v>0</v>
      </c>
      <c r="BN572" t="s">
        <v>106</v>
      </c>
      <c r="BQ572" t="e">
        <f ca="1">- No internet connection / computer</f>
        <v>#NAME?</v>
      </c>
      <c r="BR572">
        <v>0</v>
      </c>
      <c r="BS572">
        <v>0</v>
      </c>
      <c r="BT572">
        <v>1</v>
      </c>
      <c r="BU572">
        <v>0</v>
      </c>
      <c r="BV572">
        <v>0</v>
      </c>
      <c r="BW572">
        <v>0</v>
      </c>
      <c r="BX572" t="s">
        <v>107</v>
      </c>
      <c r="BY572" t="e">
        <f ca="1">- Useful but _xludf.not as good as going to university</f>
        <v>#NAME?</v>
      </c>
      <c r="BZ572">
        <v>1</v>
      </c>
      <c r="CA572">
        <v>0</v>
      </c>
      <c r="CB572">
        <v>0</v>
      </c>
      <c r="CC572">
        <v>0</v>
      </c>
      <c r="CD572">
        <v>0</v>
      </c>
      <c r="CE572" t="e">
        <f ca="1">- Friends - Teachers</f>
        <v>#NAME?</v>
      </c>
      <c r="CF572">
        <v>1</v>
      </c>
      <c r="CG572">
        <v>0</v>
      </c>
      <c r="CH572">
        <v>1</v>
      </c>
      <c r="CI572">
        <v>0</v>
      </c>
      <c r="CJ572">
        <v>0</v>
      </c>
      <c r="CK572">
        <v>0</v>
      </c>
      <c r="CL572">
        <v>0</v>
      </c>
      <c r="CN572" t="s">
        <v>108</v>
      </c>
      <c r="CO572" t="s">
        <v>109</v>
      </c>
      <c r="CP572" t="s">
        <v>110</v>
      </c>
      <c r="CQ572">
        <v>3339167</v>
      </c>
      <c r="CR572" t="s">
        <v>1577</v>
      </c>
      <c r="CS572" t="s">
        <v>1578</v>
      </c>
      <c r="CT572">
        <v>571</v>
      </c>
    </row>
    <row r="573" spans="1:98">
      <c r="A573">
        <v>572</v>
      </c>
      <c r="B573" t="s">
        <v>135</v>
      </c>
      <c r="C573">
        <v>20</v>
      </c>
      <c r="D573" t="s">
        <v>98</v>
      </c>
      <c r="E573" t="s">
        <v>99</v>
      </c>
      <c r="F573" t="s">
        <v>136</v>
      </c>
      <c r="G573" t="s">
        <v>113</v>
      </c>
      <c r="J573" t="s">
        <v>114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1</v>
      </c>
      <c r="Q573">
        <v>0</v>
      </c>
      <c r="R573">
        <v>0</v>
      </c>
      <c r="X573" t="s">
        <v>123</v>
      </c>
      <c r="Y573">
        <v>0</v>
      </c>
      <c r="Z573">
        <v>1</v>
      </c>
      <c r="AA573">
        <v>0</v>
      </c>
      <c r="AB573">
        <v>1</v>
      </c>
      <c r="AC573">
        <v>0</v>
      </c>
      <c r="AD573">
        <v>0</v>
      </c>
      <c r="AE573">
        <v>0</v>
      </c>
      <c r="AG573" t="s">
        <v>124</v>
      </c>
      <c r="AH573" t="s">
        <v>121</v>
      </c>
      <c r="AI573">
        <v>0</v>
      </c>
      <c r="AJ573">
        <v>0</v>
      </c>
      <c r="AK573">
        <v>1</v>
      </c>
      <c r="AL573">
        <v>0</v>
      </c>
      <c r="AM573">
        <v>0</v>
      </c>
      <c r="AN573">
        <v>0</v>
      </c>
      <c r="AO573">
        <v>0</v>
      </c>
      <c r="AP573">
        <v>0</v>
      </c>
      <c r="AQ573" t="s">
        <v>287</v>
      </c>
      <c r="BA573" t="s">
        <v>106</v>
      </c>
      <c r="BB573" t="e">
        <f ca="1">- Very Useful _xludf.and provides a job opportunity _xludf.right away.</f>
        <v>#NAME?</v>
      </c>
      <c r="BD573" t="e">
        <f ca="1">- Construction (builder, carpenter, electrician, blacksmith)</f>
        <v>#NAME?</v>
      </c>
      <c r="BE573">
        <v>0</v>
      </c>
      <c r="BF573">
        <v>0</v>
      </c>
      <c r="BG573">
        <v>0</v>
      </c>
      <c r="BH573">
        <v>0</v>
      </c>
      <c r="BI573">
        <v>0</v>
      </c>
      <c r="BJ573">
        <v>1</v>
      </c>
      <c r="BK573">
        <v>0</v>
      </c>
      <c r="BL573">
        <v>0</v>
      </c>
      <c r="BN573" t="s">
        <v>106</v>
      </c>
      <c r="BQ573" t="e">
        <f ca="1">- No internet connection / computer</f>
        <v>#NAME?</v>
      </c>
      <c r="BR573">
        <v>0</v>
      </c>
      <c r="BS573">
        <v>0</v>
      </c>
      <c r="BT573">
        <v>1</v>
      </c>
      <c r="BU573">
        <v>0</v>
      </c>
      <c r="BV573">
        <v>0</v>
      </c>
      <c r="BW573">
        <v>0</v>
      </c>
      <c r="BX573" t="s">
        <v>107</v>
      </c>
      <c r="BY573" t="e">
        <f ca="1">- Too Difficult to study alone</f>
        <v>#NAME?</v>
      </c>
      <c r="BZ573">
        <v>0</v>
      </c>
      <c r="CA573">
        <v>0</v>
      </c>
      <c r="CB573">
        <v>0</v>
      </c>
      <c r="CC573">
        <v>0</v>
      </c>
      <c r="CD573">
        <v>1</v>
      </c>
      <c r="CE573" t="e">
        <f ca="1">- Facebook groups/pages  - Friends</f>
        <v>#NAME?</v>
      </c>
      <c r="CF573">
        <v>1</v>
      </c>
      <c r="CG573">
        <v>0</v>
      </c>
      <c r="CH573">
        <v>0</v>
      </c>
      <c r="CI573">
        <v>0</v>
      </c>
      <c r="CJ573">
        <v>0</v>
      </c>
      <c r="CK573">
        <v>1</v>
      </c>
      <c r="CL573">
        <v>0</v>
      </c>
      <c r="CN573" t="s">
        <v>108</v>
      </c>
      <c r="CO573" t="s">
        <v>109</v>
      </c>
      <c r="CP573" t="s">
        <v>110</v>
      </c>
      <c r="CQ573">
        <v>3339191</v>
      </c>
      <c r="CR573" t="s">
        <v>1579</v>
      </c>
      <c r="CS573" t="s">
        <v>1580</v>
      </c>
      <c r="CT573">
        <v>572</v>
      </c>
    </row>
    <row r="574" spans="1:98">
      <c r="A574">
        <v>573</v>
      </c>
      <c r="B574" t="s">
        <v>135</v>
      </c>
      <c r="C574">
        <v>24</v>
      </c>
      <c r="D574" t="s">
        <v>98</v>
      </c>
      <c r="E574" t="s">
        <v>99</v>
      </c>
      <c r="F574" t="s">
        <v>120</v>
      </c>
      <c r="G574" t="s">
        <v>113</v>
      </c>
      <c r="J574" t="s">
        <v>180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1</v>
      </c>
      <c r="X574" t="s">
        <v>368</v>
      </c>
      <c r="Y574">
        <v>0</v>
      </c>
      <c r="Z574">
        <v>1</v>
      </c>
      <c r="AA574">
        <v>0</v>
      </c>
      <c r="AB574">
        <v>0</v>
      </c>
      <c r="AC574">
        <v>0</v>
      </c>
      <c r="AD574">
        <v>0</v>
      </c>
      <c r="AE574">
        <v>0</v>
      </c>
      <c r="AG574" t="s">
        <v>124</v>
      </c>
      <c r="AH574" t="s">
        <v>125</v>
      </c>
      <c r="AI574">
        <v>1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R574" t="s">
        <v>127</v>
      </c>
      <c r="AS574" t="e">
        <f ca="1">- Cannot contact public servants _xludf.or Teachers</f>
        <v>#NAME?</v>
      </c>
      <c r="AT574">
        <v>0</v>
      </c>
      <c r="AU574">
        <v>0</v>
      </c>
      <c r="AV574">
        <v>1</v>
      </c>
      <c r="AW574">
        <v>0</v>
      </c>
      <c r="AX574">
        <v>0</v>
      </c>
      <c r="AY574">
        <v>0</v>
      </c>
      <c r="BA574" t="s">
        <v>106</v>
      </c>
      <c r="BB574" t="e">
        <f ca="1">- Useful but _xludf.not as good as a regular degree</f>
        <v>#NAME?</v>
      </c>
      <c r="BD574" t="e">
        <f ca="1">- Project Management / Accountancy</f>
        <v>#NAME?</v>
      </c>
      <c r="BE574">
        <v>0</v>
      </c>
      <c r="BF574">
        <v>0</v>
      </c>
      <c r="BG574">
        <v>1</v>
      </c>
      <c r="BH574">
        <v>0</v>
      </c>
      <c r="BI574">
        <v>0</v>
      </c>
      <c r="BJ574">
        <v>0</v>
      </c>
      <c r="BK574">
        <v>0</v>
      </c>
      <c r="BL574">
        <v>0</v>
      </c>
      <c r="BN574" t="s">
        <v>106</v>
      </c>
      <c r="BQ574" t="e">
        <f ca="1">- Cannot afford the courses</f>
        <v>#NAME?</v>
      </c>
      <c r="BR574">
        <v>0</v>
      </c>
      <c r="BS574">
        <v>0</v>
      </c>
      <c r="BT574">
        <v>0</v>
      </c>
      <c r="BU574">
        <v>0</v>
      </c>
      <c r="BV574">
        <v>1</v>
      </c>
      <c r="BW574">
        <v>0</v>
      </c>
      <c r="BX574" t="s">
        <v>107</v>
      </c>
      <c r="BY574" t="e">
        <f ca="1">- _xludf.not worth the _xludf.time _xludf.or money spent on it</f>
        <v>#NAME?</v>
      </c>
      <c r="BZ574">
        <v>0</v>
      </c>
      <c r="CA574">
        <v>1</v>
      </c>
      <c r="CB574">
        <v>0</v>
      </c>
      <c r="CC574">
        <v>0</v>
      </c>
      <c r="CD574">
        <v>0</v>
      </c>
      <c r="CE574" t="e">
        <f ca="1">- Facebook groups/pages  - Teachers</f>
        <v>#NAME?</v>
      </c>
      <c r="CF574">
        <v>0</v>
      </c>
      <c r="CG574">
        <v>0</v>
      </c>
      <c r="CH574">
        <v>1</v>
      </c>
      <c r="CI574">
        <v>0</v>
      </c>
      <c r="CJ574">
        <v>0</v>
      </c>
      <c r="CK574">
        <v>1</v>
      </c>
      <c r="CL574">
        <v>0</v>
      </c>
      <c r="CN574" t="s">
        <v>108</v>
      </c>
      <c r="CO574" t="s">
        <v>109</v>
      </c>
      <c r="CP574" t="s">
        <v>110</v>
      </c>
      <c r="CQ574">
        <v>3339213</v>
      </c>
      <c r="CR574" t="s">
        <v>1581</v>
      </c>
      <c r="CS574" t="s">
        <v>1582</v>
      </c>
      <c r="CT574">
        <v>573</v>
      </c>
    </row>
    <row r="575" spans="1:98">
      <c r="A575">
        <v>574</v>
      </c>
      <c r="B575" t="s">
        <v>135</v>
      </c>
      <c r="C575">
        <v>25</v>
      </c>
      <c r="D575" t="s">
        <v>98</v>
      </c>
      <c r="E575" t="s">
        <v>99</v>
      </c>
      <c r="F575" t="s">
        <v>364</v>
      </c>
      <c r="G575" t="s">
        <v>113</v>
      </c>
      <c r="J575" t="s">
        <v>162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1</v>
      </c>
      <c r="R575">
        <v>0</v>
      </c>
      <c r="X575" t="s">
        <v>252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1</v>
      </c>
      <c r="AE575">
        <v>0</v>
      </c>
      <c r="AG575" t="s">
        <v>124</v>
      </c>
      <c r="AH575" t="s">
        <v>349</v>
      </c>
      <c r="AI575">
        <v>0</v>
      </c>
      <c r="AJ575">
        <v>1</v>
      </c>
      <c r="AK575">
        <v>0</v>
      </c>
      <c r="AL575">
        <v>0</v>
      </c>
      <c r="AM575">
        <v>0</v>
      </c>
      <c r="AN575">
        <v>0</v>
      </c>
      <c r="AO575">
        <v>1</v>
      </c>
      <c r="AP575">
        <v>0</v>
      </c>
      <c r="BA575" t="s">
        <v>106</v>
      </c>
      <c r="BB575" t="e">
        <f ca="1">- _xludf.not Useful</f>
        <v>#NAME?</v>
      </c>
      <c r="BD575" t="e">
        <f ca="1">- I am _xludf.not interested in vocational education</f>
        <v>#NAME?</v>
      </c>
      <c r="BE575">
        <v>1</v>
      </c>
      <c r="BF575">
        <v>0</v>
      </c>
      <c r="BG575">
        <v>0</v>
      </c>
      <c r="BH575">
        <v>0</v>
      </c>
      <c r="BI575">
        <v>0</v>
      </c>
      <c r="BJ575">
        <v>0</v>
      </c>
      <c r="BK575">
        <v>0</v>
      </c>
      <c r="BL575">
        <v>0</v>
      </c>
      <c r="BN575" t="s">
        <v>106</v>
      </c>
      <c r="BQ575" t="e">
        <f ca="1">- No internet connection / computer</f>
        <v>#NAME?</v>
      </c>
      <c r="BR575">
        <v>0</v>
      </c>
      <c r="BS575">
        <v>0</v>
      </c>
      <c r="BT575">
        <v>1</v>
      </c>
      <c r="BU575">
        <v>0</v>
      </c>
      <c r="BV575">
        <v>0</v>
      </c>
      <c r="BW575">
        <v>0</v>
      </c>
      <c r="BX575" t="s">
        <v>107</v>
      </c>
      <c r="BY575" t="e">
        <f ca="1">- Difficult to access</f>
        <v>#NAME?</v>
      </c>
      <c r="BZ575">
        <v>0</v>
      </c>
      <c r="CA575">
        <v>0</v>
      </c>
      <c r="CB575">
        <v>0</v>
      </c>
      <c r="CC575">
        <v>1</v>
      </c>
      <c r="CD575">
        <v>0</v>
      </c>
      <c r="CE575" t="e">
        <f ca="1">- Facebook groups/pages  - Twitter</f>
        <v>#NAME?</v>
      </c>
      <c r="CF575">
        <v>0</v>
      </c>
      <c r="CG575">
        <v>0</v>
      </c>
      <c r="CH575">
        <v>0</v>
      </c>
      <c r="CI575">
        <v>0</v>
      </c>
      <c r="CJ575">
        <v>1</v>
      </c>
      <c r="CK575">
        <v>1</v>
      </c>
      <c r="CL575">
        <v>0</v>
      </c>
      <c r="CN575" t="s">
        <v>108</v>
      </c>
      <c r="CO575" t="s">
        <v>109</v>
      </c>
      <c r="CP575" t="s">
        <v>110</v>
      </c>
      <c r="CQ575">
        <v>3339230</v>
      </c>
      <c r="CR575" t="s">
        <v>1583</v>
      </c>
      <c r="CS575" t="s">
        <v>1584</v>
      </c>
      <c r="CT575">
        <v>574</v>
      </c>
    </row>
    <row r="576" spans="1:98">
      <c r="A576">
        <v>575</v>
      </c>
      <c r="B576" t="s">
        <v>135</v>
      </c>
      <c r="C576">
        <v>19</v>
      </c>
      <c r="D576" t="s">
        <v>98</v>
      </c>
      <c r="E576" t="s">
        <v>99</v>
      </c>
      <c r="F576" t="s">
        <v>136</v>
      </c>
      <c r="G576" t="s">
        <v>113</v>
      </c>
      <c r="J576" t="s">
        <v>157</v>
      </c>
      <c r="K576">
        <v>1</v>
      </c>
      <c r="L576">
        <v>0</v>
      </c>
      <c r="M576">
        <v>0</v>
      </c>
      <c r="N576">
        <v>0</v>
      </c>
      <c r="O576">
        <v>1</v>
      </c>
      <c r="P576">
        <v>0</v>
      </c>
      <c r="Q576">
        <v>0</v>
      </c>
      <c r="R576">
        <v>0</v>
      </c>
      <c r="T576" t="s">
        <v>1585</v>
      </c>
      <c r="X576" t="s">
        <v>368</v>
      </c>
      <c r="Y576">
        <v>0</v>
      </c>
      <c r="Z576">
        <v>1</v>
      </c>
      <c r="AA576">
        <v>0</v>
      </c>
      <c r="AB576">
        <v>0</v>
      </c>
      <c r="AC576">
        <v>0</v>
      </c>
      <c r="AD576">
        <v>0</v>
      </c>
      <c r="AE576">
        <v>0</v>
      </c>
      <c r="AG576" t="s">
        <v>124</v>
      </c>
      <c r="AH576" t="s">
        <v>121</v>
      </c>
      <c r="AI576">
        <v>0</v>
      </c>
      <c r="AJ576">
        <v>0</v>
      </c>
      <c r="AK576">
        <v>1</v>
      </c>
      <c r="AL576">
        <v>0</v>
      </c>
      <c r="AM576">
        <v>0</v>
      </c>
      <c r="AN576">
        <v>0</v>
      </c>
      <c r="AO576">
        <v>0</v>
      </c>
      <c r="AP576">
        <v>0</v>
      </c>
      <c r="AQ576" t="s">
        <v>287</v>
      </c>
      <c r="BA576" t="s">
        <v>106</v>
      </c>
      <c r="BB576" t="e">
        <f ca="1">- _xludf.not Useful</f>
        <v>#NAME?</v>
      </c>
      <c r="BD576" t="s">
        <v>121</v>
      </c>
      <c r="BE576">
        <v>0</v>
      </c>
      <c r="BF576">
        <v>1</v>
      </c>
      <c r="BG576">
        <v>0</v>
      </c>
      <c r="BH576">
        <v>0</v>
      </c>
      <c r="BI576">
        <v>0</v>
      </c>
      <c r="BJ576">
        <v>0</v>
      </c>
      <c r="BK576">
        <v>0</v>
      </c>
      <c r="BL576">
        <v>0</v>
      </c>
      <c r="BM576" t="s">
        <v>1586</v>
      </c>
      <c r="BN576" t="s">
        <v>106</v>
      </c>
      <c r="BQ576" t="e">
        <f ca="1">- _xludf.not available in subjects I want to study</f>
        <v>#NAME?</v>
      </c>
      <c r="BR576">
        <v>1</v>
      </c>
      <c r="BS576">
        <v>0</v>
      </c>
      <c r="BT576">
        <v>0</v>
      </c>
      <c r="BU576">
        <v>0</v>
      </c>
      <c r="BV576">
        <v>0</v>
      </c>
      <c r="BW576">
        <v>0</v>
      </c>
      <c r="BX576" t="s">
        <v>107</v>
      </c>
      <c r="BY576" t="e">
        <f ca="1">- _xludf.not worth the _xludf.time _xludf.or money spent on it</f>
        <v>#NAME?</v>
      </c>
      <c r="BZ576">
        <v>0</v>
      </c>
      <c r="CA576">
        <v>1</v>
      </c>
      <c r="CB576">
        <v>0</v>
      </c>
      <c r="CC576">
        <v>0</v>
      </c>
      <c r="CD576">
        <v>0</v>
      </c>
      <c r="CE576" t="e">
        <f ca="1">- Friends</f>
        <v>#NAME?</v>
      </c>
      <c r="CF576">
        <v>1</v>
      </c>
      <c r="CG576">
        <v>0</v>
      </c>
      <c r="CH576">
        <v>0</v>
      </c>
      <c r="CI576">
        <v>0</v>
      </c>
      <c r="CJ576">
        <v>0</v>
      </c>
      <c r="CK576">
        <v>0</v>
      </c>
      <c r="CL576">
        <v>0</v>
      </c>
      <c r="CN576" t="s">
        <v>108</v>
      </c>
      <c r="CO576" t="s">
        <v>109</v>
      </c>
      <c r="CP576" t="s">
        <v>110</v>
      </c>
      <c r="CQ576">
        <v>3339272</v>
      </c>
      <c r="CR576" t="s">
        <v>1587</v>
      </c>
      <c r="CS576" t="s">
        <v>1588</v>
      </c>
      <c r="CT576">
        <v>575</v>
      </c>
    </row>
    <row r="577" spans="1:98">
      <c r="A577">
        <v>576</v>
      </c>
      <c r="B577" t="s">
        <v>135</v>
      </c>
      <c r="C577">
        <v>17</v>
      </c>
      <c r="D577" t="s">
        <v>148</v>
      </c>
      <c r="E577" t="s">
        <v>99</v>
      </c>
      <c r="F577" t="s">
        <v>136</v>
      </c>
      <c r="G577" t="s">
        <v>175</v>
      </c>
      <c r="J577" t="s">
        <v>409</v>
      </c>
      <c r="K577">
        <v>0</v>
      </c>
      <c r="L577">
        <v>0</v>
      </c>
      <c r="M577">
        <v>0</v>
      </c>
      <c r="N577">
        <v>0</v>
      </c>
      <c r="O577">
        <v>1</v>
      </c>
      <c r="P577">
        <v>0</v>
      </c>
      <c r="Q577">
        <v>0</v>
      </c>
      <c r="R577">
        <v>1</v>
      </c>
      <c r="X577" t="s">
        <v>368</v>
      </c>
      <c r="Y577">
        <v>0</v>
      </c>
      <c r="Z577">
        <v>1</v>
      </c>
      <c r="AA577">
        <v>0</v>
      </c>
      <c r="AB577">
        <v>0</v>
      </c>
      <c r="AC577">
        <v>0</v>
      </c>
      <c r="AD577">
        <v>0</v>
      </c>
      <c r="AE577">
        <v>0</v>
      </c>
      <c r="AG577" t="s">
        <v>124</v>
      </c>
      <c r="AH577" t="s">
        <v>121</v>
      </c>
      <c r="AI577">
        <v>0</v>
      </c>
      <c r="AJ577">
        <v>0</v>
      </c>
      <c r="AK577">
        <v>1</v>
      </c>
      <c r="AL577">
        <v>0</v>
      </c>
      <c r="AM577">
        <v>0</v>
      </c>
      <c r="AN577">
        <v>0</v>
      </c>
      <c r="AO577">
        <v>0</v>
      </c>
      <c r="AP577">
        <v>0</v>
      </c>
      <c r="AQ577" t="s">
        <v>287</v>
      </c>
      <c r="BA577" t="s">
        <v>106</v>
      </c>
      <c r="BB577" t="e">
        <f ca="1">- Useful but _xludf.not as good as a regular degree</f>
        <v>#NAME?</v>
      </c>
      <c r="BD577" t="e">
        <f ca="1">- I am _xludf.not interested in vocational education</f>
        <v>#NAME?</v>
      </c>
      <c r="BE577">
        <v>1</v>
      </c>
      <c r="BF577">
        <v>0</v>
      </c>
      <c r="BG577">
        <v>0</v>
      </c>
      <c r="BH577">
        <v>0</v>
      </c>
      <c r="BI577">
        <v>0</v>
      </c>
      <c r="BJ577">
        <v>0</v>
      </c>
      <c r="BK577">
        <v>0</v>
      </c>
      <c r="BL577">
        <v>0</v>
      </c>
      <c r="BN577" t="s">
        <v>106</v>
      </c>
      <c r="BQ577" t="e">
        <f ca="1">- No internet connection / computer</f>
        <v>#NAME?</v>
      </c>
      <c r="BR577">
        <v>0</v>
      </c>
      <c r="BS577">
        <v>0</v>
      </c>
      <c r="BT577">
        <v>1</v>
      </c>
      <c r="BU577">
        <v>0</v>
      </c>
      <c r="BV577">
        <v>0</v>
      </c>
      <c r="BW577">
        <v>0</v>
      </c>
      <c r="BX577" t="s">
        <v>107</v>
      </c>
      <c r="BY577" t="e">
        <f ca="1">- Useful but _xludf.not as good as going to university</f>
        <v>#NAME?</v>
      </c>
      <c r="BZ577">
        <v>1</v>
      </c>
      <c r="CA577">
        <v>0</v>
      </c>
      <c r="CB577">
        <v>0</v>
      </c>
      <c r="CC577">
        <v>0</v>
      </c>
      <c r="CD577">
        <v>0</v>
      </c>
      <c r="CE577" t="e">
        <f ca="1">- Facebook groups/pages  - Friends</f>
        <v>#NAME?</v>
      </c>
      <c r="CF577">
        <v>1</v>
      </c>
      <c r="CG577">
        <v>0</v>
      </c>
      <c r="CH577">
        <v>0</v>
      </c>
      <c r="CI577">
        <v>0</v>
      </c>
      <c r="CJ577">
        <v>0</v>
      </c>
      <c r="CK577">
        <v>1</v>
      </c>
      <c r="CL577">
        <v>0</v>
      </c>
      <c r="CN577" t="s">
        <v>108</v>
      </c>
      <c r="CO577" t="s">
        <v>109</v>
      </c>
      <c r="CP577" t="s">
        <v>110</v>
      </c>
      <c r="CQ577">
        <v>3339328</v>
      </c>
      <c r="CR577" t="s">
        <v>1589</v>
      </c>
      <c r="CS577" t="s">
        <v>1590</v>
      </c>
      <c r="CT577">
        <v>576</v>
      </c>
    </row>
    <row r="578" spans="1:98">
      <c r="A578">
        <v>577</v>
      </c>
      <c r="B578" t="s">
        <v>135</v>
      </c>
      <c r="C578">
        <v>28</v>
      </c>
      <c r="D578" t="s">
        <v>148</v>
      </c>
      <c r="E578" t="s">
        <v>99</v>
      </c>
      <c r="F578" t="s">
        <v>136</v>
      </c>
      <c r="G578" t="s">
        <v>113</v>
      </c>
      <c r="J578" t="s">
        <v>569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1</v>
      </c>
      <c r="Q578">
        <v>0</v>
      </c>
      <c r="R578">
        <v>1</v>
      </c>
      <c r="X578" t="s">
        <v>123</v>
      </c>
      <c r="Y578">
        <v>0</v>
      </c>
      <c r="Z578">
        <v>1</v>
      </c>
      <c r="AA578">
        <v>0</v>
      </c>
      <c r="AB578">
        <v>1</v>
      </c>
      <c r="AC578">
        <v>0</v>
      </c>
      <c r="AD578">
        <v>0</v>
      </c>
      <c r="AE578">
        <v>0</v>
      </c>
      <c r="AG578" t="s">
        <v>124</v>
      </c>
      <c r="AH578" t="s">
        <v>121</v>
      </c>
      <c r="AI578">
        <v>0</v>
      </c>
      <c r="AJ578">
        <v>0</v>
      </c>
      <c r="AK578">
        <v>1</v>
      </c>
      <c r="AL578">
        <v>0</v>
      </c>
      <c r="AM578">
        <v>0</v>
      </c>
      <c r="AN578">
        <v>0</v>
      </c>
      <c r="AO578">
        <v>0</v>
      </c>
      <c r="AP578">
        <v>0</v>
      </c>
      <c r="AQ578" t="s">
        <v>287</v>
      </c>
      <c r="BA578" t="s">
        <v>106</v>
      </c>
      <c r="BB578" t="e">
        <f ca="1">- Useful but _xludf.not as good as a regular degree</f>
        <v>#NAME?</v>
      </c>
      <c r="BD578" t="e">
        <f ca="1">- I am _xludf.not interested in vocational education</f>
        <v>#NAME?</v>
      </c>
      <c r="BE578">
        <v>1</v>
      </c>
      <c r="BF578">
        <v>0</v>
      </c>
      <c r="BG578">
        <v>0</v>
      </c>
      <c r="BH578">
        <v>0</v>
      </c>
      <c r="BI578">
        <v>0</v>
      </c>
      <c r="BJ578">
        <v>0</v>
      </c>
      <c r="BK578">
        <v>0</v>
      </c>
      <c r="BL578">
        <v>0</v>
      </c>
      <c r="BN578" t="s">
        <v>106</v>
      </c>
      <c r="BQ578" t="e">
        <f ca="1">- Cannot afford the courses</f>
        <v>#NAME?</v>
      </c>
      <c r="BR578">
        <v>0</v>
      </c>
      <c r="BS578">
        <v>0</v>
      </c>
      <c r="BT578">
        <v>0</v>
      </c>
      <c r="BU578">
        <v>0</v>
      </c>
      <c r="BV578">
        <v>1</v>
      </c>
      <c r="BW578">
        <v>0</v>
      </c>
      <c r="BX578" t="s">
        <v>107</v>
      </c>
      <c r="BY578" t="e">
        <f ca="1">- Useful but _xludf.not as good as going to university</f>
        <v>#NAME?</v>
      </c>
      <c r="BZ578">
        <v>1</v>
      </c>
      <c r="CA578">
        <v>0</v>
      </c>
      <c r="CB578">
        <v>0</v>
      </c>
      <c r="CC578">
        <v>0</v>
      </c>
      <c r="CD578">
        <v>0</v>
      </c>
      <c r="CE578" t="e">
        <f ca="1">- Facebook groups/pages  - Friends</f>
        <v>#NAME?</v>
      </c>
      <c r="CF578">
        <v>1</v>
      </c>
      <c r="CG578">
        <v>0</v>
      </c>
      <c r="CH578">
        <v>0</v>
      </c>
      <c r="CI578">
        <v>0</v>
      </c>
      <c r="CJ578">
        <v>0</v>
      </c>
      <c r="CK578">
        <v>1</v>
      </c>
      <c r="CL578">
        <v>0</v>
      </c>
      <c r="CN578" t="s">
        <v>108</v>
      </c>
      <c r="CO578" t="s">
        <v>109</v>
      </c>
      <c r="CP578" t="s">
        <v>110</v>
      </c>
      <c r="CQ578">
        <v>3339357</v>
      </c>
      <c r="CR578" t="s">
        <v>1591</v>
      </c>
      <c r="CS578" t="s">
        <v>1592</v>
      </c>
      <c r="CT578">
        <v>577</v>
      </c>
    </row>
    <row r="579" spans="1:98">
      <c r="A579">
        <v>578</v>
      </c>
      <c r="B579" t="s">
        <v>135</v>
      </c>
      <c r="C579">
        <v>21</v>
      </c>
      <c r="D579" t="s">
        <v>148</v>
      </c>
      <c r="E579" t="s">
        <v>99</v>
      </c>
      <c r="F579" t="s">
        <v>136</v>
      </c>
      <c r="G579" t="s">
        <v>175</v>
      </c>
      <c r="J579" t="s">
        <v>180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1</v>
      </c>
      <c r="X579" t="s">
        <v>115</v>
      </c>
      <c r="Y579">
        <v>0</v>
      </c>
      <c r="Z579">
        <v>0</v>
      </c>
      <c r="AA579">
        <v>0</v>
      </c>
      <c r="AB579">
        <v>1</v>
      </c>
      <c r="AC579">
        <v>0</v>
      </c>
      <c r="AD579">
        <v>0</v>
      </c>
      <c r="AE579">
        <v>0</v>
      </c>
      <c r="AG579" t="s">
        <v>124</v>
      </c>
      <c r="AH579" t="s">
        <v>105</v>
      </c>
      <c r="AI579">
        <v>0</v>
      </c>
      <c r="AJ579">
        <v>1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BA579" t="s">
        <v>106</v>
      </c>
      <c r="BB579" t="e">
        <f ca="1">- Useful but _xludf.not as good as a regular degree</f>
        <v>#NAME?</v>
      </c>
      <c r="BD579" t="e">
        <f ca="1">- Nursing / medical care</f>
        <v>#NAME?</v>
      </c>
      <c r="BE579">
        <v>0</v>
      </c>
      <c r="BF579">
        <v>0</v>
      </c>
      <c r="BG579">
        <v>0</v>
      </c>
      <c r="BH579">
        <v>0</v>
      </c>
      <c r="BI579">
        <v>1</v>
      </c>
      <c r="BJ579">
        <v>0</v>
      </c>
      <c r="BK579">
        <v>0</v>
      </c>
      <c r="BL579">
        <v>0</v>
      </c>
      <c r="BN579" t="s">
        <v>106</v>
      </c>
      <c r="BQ579" t="e">
        <f ca="1">- Do _xludf.not _xludf.count towards a recognized qualification</f>
        <v>#NAME?</v>
      </c>
      <c r="BR579">
        <v>0</v>
      </c>
      <c r="BS579">
        <v>1</v>
      </c>
      <c r="BT579">
        <v>0</v>
      </c>
      <c r="BU579">
        <v>0</v>
      </c>
      <c r="BV579">
        <v>0</v>
      </c>
      <c r="BW579">
        <v>0</v>
      </c>
      <c r="BX579" t="s">
        <v>107</v>
      </c>
      <c r="BY579" t="e">
        <f ca="1">- Useful but _xludf.not as good as going to university</f>
        <v>#NAME?</v>
      </c>
      <c r="BZ579">
        <v>1</v>
      </c>
      <c r="CA579">
        <v>0</v>
      </c>
      <c r="CB579">
        <v>0</v>
      </c>
      <c r="CC579">
        <v>0</v>
      </c>
      <c r="CD579">
        <v>0</v>
      </c>
      <c r="CE579" t="e">
        <f ca="1">- Facebook groups/pages  - Friends</f>
        <v>#NAME?</v>
      </c>
      <c r="CF579">
        <v>1</v>
      </c>
      <c r="CG579">
        <v>0</v>
      </c>
      <c r="CH579">
        <v>0</v>
      </c>
      <c r="CI579">
        <v>0</v>
      </c>
      <c r="CJ579">
        <v>0</v>
      </c>
      <c r="CK579">
        <v>1</v>
      </c>
      <c r="CL579">
        <v>0</v>
      </c>
      <c r="CN579" t="s">
        <v>108</v>
      </c>
      <c r="CO579" t="s">
        <v>109</v>
      </c>
      <c r="CP579" t="s">
        <v>110</v>
      </c>
      <c r="CQ579">
        <v>3339373</v>
      </c>
      <c r="CR579" t="s">
        <v>1593</v>
      </c>
      <c r="CS579" t="s">
        <v>1594</v>
      </c>
      <c r="CT579">
        <v>578</v>
      </c>
    </row>
    <row r="580" spans="1:98">
      <c r="A580">
        <v>579</v>
      </c>
      <c r="B580" t="s">
        <v>135</v>
      </c>
      <c r="C580">
        <v>20</v>
      </c>
      <c r="D580" t="s">
        <v>98</v>
      </c>
      <c r="E580" t="s">
        <v>227</v>
      </c>
      <c r="F580" t="s">
        <v>136</v>
      </c>
      <c r="G580" t="s">
        <v>175</v>
      </c>
      <c r="J580" t="s">
        <v>180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1</v>
      </c>
      <c r="X580" t="s">
        <v>115</v>
      </c>
      <c r="Y580">
        <v>0</v>
      </c>
      <c r="Z580">
        <v>0</v>
      </c>
      <c r="AA580">
        <v>0</v>
      </c>
      <c r="AB580">
        <v>1</v>
      </c>
      <c r="AC580">
        <v>0</v>
      </c>
      <c r="AD580">
        <v>0</v>
      </c>
      <c r="AE580">
        <v>0</v>
      </c>
      <c r="AG580" t="s">
        <v>124</v>
      </c>
      <c r="AH580" t="s">
        <v>105</v>
      </c>
      <c r="AI580">
        <v>0</v>
      </c>
      <c r="AJ580">
        <v>1</v>
      </c>
      <c r="AK580">
        <v>0</v>
      </c>
      <c r="AL580">
        <v>0</v>
      </c>
      <c r="AM580">
        <v>0</v>
      </c>
      <c r="AN580">
        <v>0</v>
      </c>
      <c r="AO580">
        <v>0</v>
      </c>
      <c r="AP580">
        <v>0</v>
      </c>
      <c r="BA580" t="s">
        <v>106</v>
      </c>
      <c r="BB580" t="e">
        <f ca="1">- Useful but _xludf.not as good as a regular degree</f>
        <v>#NAME?</v>
      </c>
      <c r="BD580" t="e">
        <f ca="1">- Nursing / medical care</f>
        <v>#NAME?</v>
      </c>
      <c r="BE580">
        <v>0</v>
      </c>
      <c r="BF580">
        <v>0</v>
      </c>
      <c r="BG580">
        <v>0</v>
      </c>
      <c r="BH580">
        <v>0</v>
      </c>
      <c r="BI580">
        <v>1</v>
      </c>
      <c r="BJ580">
        <v>0</v>
      </c>
      <c r="BK580">
        <v>0</v>
      </c>
      <c r="BL580">
        <v>0</v>
      </c>
      <c r="BN580" t="s">
        <v>106</v>
      </c>
      <c r="BQ580" t="e">
        <f ca="1">- Do _xludf.not _xludf.count towards a recognized qualification</f>
        <v>#NAME?</v>
      </c>
      <c r="BR580">
        <v>0</v>
      </c>
      <c r="BS580">
        <v>1</v>
      </c>
      <c r="BT580">
        <v>0</v>
      </c>
      <c r="BU580">
        <v>0</v>
      </c>
      <c r="BV580">
        <v>0</v>
      </c>
      <c r="BW580">
        <v>0</v>
      </c>
      <c r="BX580" t="s">
        <v>107</v>
      </c>
      <c r="BY580" t="e">
        <f ca="1">- Useful but _xludf.not as good as going to university</f>
        <v>#NAME?</v>
      </c>
      <c r="BZ580">
        <v>1</v>
      </c>
      <c r="CA580">
        <v>0</v>
      </c>
      <c r="CB580">
        <v>0</v>
      </c>
      <c r="CC580">
        <v>0</v>
      </c>
      <c r="CD580">
        <v>0</v>
      </c>
      <c r="CE580" t="e">
        <f ca="1">- Teachers</f>
        <v>#NAME?</v>
      </c>
      <c r="CF580">
        <v>0</v>
      </c>
      <c r="CG580">
        <v>0</v>
      </c>
      <c r="CH580">
        <v>1</v>
      </c>
      <c r="CI580">
        <v>0</v>
      </c>
      <c r="CJ580">
        <v>0</v>
      </c>
      <c r="CK580">
        <v>0</v>
      </c>
      <c r="CL580">
        <v>0</v>
      </c>
      <c r="CN580" t="s">
        <v>108</v>
      </c>
      <c r="CO580" t="s">
        <v>109</v>
      </c>
      <c r="CP580" t="s">
        <v>110</v>
      </c>
      <c r="CQ580">
        <v>3339422</v>
      </c>
      <c r="CR580" t="s">
        <v>1595</v>
      </c>
      <c r="CS580" t="s">
        <v>1596</v>
      </c>
      <c r="CT580">
        <v>579</v>
      </c>
    </row>
    <row r="581" spans="1:98">
      <c r="A581">
        <v>580</v>
      </c>
      <c r="B581" t="s">
        <v>135</v>
      </c>
      <c r="C581">
        <v>19</v>
      </c>
      <c r="D581" t="s">
        <v>148</v>
      </c>
      <c r="E581" t="s">
        <v>99</v>
      </c>
      <c r="F581" t="s">
        <v>136</v>
      </c>
      <c r="G581" t="s">
        <v>175</v>
      </c>
      <c r="J581" t="s">
        <v>286</v>
      </c>
      <c r="K581">
        <v>0</v>
      </c>
      <c r="L581">
        <v>0</v>
      </c>
      <c r="M581">
        <v>0</v>
      </c>
      <c r="N581">
        <v>0</v>
      </c>
      <c r="O581">
        <v>1</v>
      </c>
      <c r="P581">
        <v>0</v>
      </c>
      <c r="Q581">
        <v>0</v>
      </c>
      <c r="R581">
        <v>0</v>
      </c>
      <c r="X581" t="s">
        <v>115</v>
      </c>
      <c r="Y581">
        <v>0</v>
      </c>
      <c r="Z581">
        <v>0</v>
      </c>
      <c r="AA581">
        <v>0</v>
      </c>
      <c r="AB581">
        <v>1</v>
      </c>
      <c r="AC581">
        <v>0</v>
      </c>
      <c r="AD581">
        <v>0</v>
      </c>
      <c r="AE581">
        <v>0</v>
      </c>
      <c r="AG581" t="s">
        <v>124</v>
      </c>
      <c r="AH581" t="s">
        <v>105</v>
      </c>
      <c r="AI581">
        <v>0</v>
      </c>
      <c r="AJ581">
        <v>1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BA581" t="s">
        <v>106</v>
      </c>
      <c r="BB581" t="e">
        <f ca="1">- Useful but _xludf.not as good as a regular degree</f>
        <v>#NAME?</v>
      </c>
      <c r="BD581" t="e">
        <f ca="1">- Project Management / Accountancy</f>
        <v>#NAME?</v>
      </c>
      <c r="BE581">
        <v>0</v>
      </c>
      <c r="BF581">
        <v>0</v>
      </c>
      <c r="BG581">
        <v>1</v>
      </c>
      <c r="BH581">
        <v>0</v>
      </c>
      <c r="BI581">
        <v>0</v>
      </c>
      <c r="BJ581">
        <v>0</v>
      </c>
      <c r="BK581">
        <v>0</v>
      </c>
      <c r="BL581">
        <v>0</v>
      </c>
      <c r="BN581" t="s">
        <v>106</v>
      </c>
      <c r="BQ581" t="e">
        <f ca="1">- Donâ€™t know how to _xludf.find/enroll in a suitable program</f>
        <v>#NAME?</v>
      </c>
      <c r="BR581">
        <v>0</v>
      </c>
      <c r="BS581">
        <v>0</v>
      </c>
      <c r="BT581">
        <v>0</v>
      </c>
      <c r="BU581">
        <v>1</v>
      </c>
      <c r="BV581">
        <v>0</v>
      </c>
      <c r="BW581">
        <v>0</v>
      </c>
      <c r="BX581" t="s">
        <v>107</v>
      </c>
      <c r="BY581" t="e">
        <f ca="1">- _xludf.not worth the _xludf.time _xludf.or money spent on it</f>
        <v>#NAME?</v>
      </c>
      <c r="BZ581">
        <v>0</v>
      </c>
      <c r="CA581">
        <v>1</v>
      </c>
      <c r="CB581">
        <v>0</v>
      </c>
      <c r="CC581">
        <v>0</v>
      </c>
      <c r="CD581">
        <v>0</v>
      </c>
      <c r="CE581" t="e">
        <f ca="1">- Al-Fanar Media - Facebook groups/pages</f>
        <v>#NAME?</v>
      </c>
      <c r="CF581">
        <v>0</v>
      </c>
      <c r="CG581">
        <v>0</v>
      </c>
      <c r="CH581">
        <v>0</v>
      </c>
      <c r="CI581">
        <v>1</v>
      </c>
      <c r="CJ581">
        <v>0</v>
      </c>
      <c r="CK581">
        <v>1</v>
      </c>
      <c r="CL581">
        <v>0</v>
      </c>
      <c r="CN581" t="s">
        <v>108</v>
      </c>
      <c r="CO581" t="s">
        <v>109</v>
      </c>
      <c r="CP581" t="s">
        <v>110</v>
      </c>
      <c r="CQ581">
        <v>3339436</v>
      </c>
      <c r="CR581" t="s">
        <v>1597</v>
      </c>
      <c r="CS581" t="s">
        <v>1598</v>
      </c>
      <c r="CT581">
        <v>580</v>
      </c>
    </row>
    <row r="582" spans="1:98">
      <c r="A582">
        <v>581</v>
      </c>
      <c r="B582" t="s">
        <v>135</v>
      </c>
      <c r="C582">
        <v>23</v>
      </c>
      <c r="D582" t="s">
        <v>98</v>
      </c>
      <c r="E582" t="s">
        <v>227</v>
      </c>
      <c r="F582" t="s">
        <v>100</v>
      </c>
      <c r="G582" t="s">
        <v>113</v>
      </c>
      <c r="J582" t="s">
        <v>103</v>
      </c>
      <c r="K582">
        <v>0</v>
      </c>
      <c r="L582">
        <v>0</v>
      </c>
      <c r="M582">
        <v>0</v>
      </c>
      <c r="N582">
        <v>1</v>
      </c>
      <c r="O582">
        <v>0</v>
      </c>
      <c r="P582">
        <v>0</v>
      </c>
      <c r="Q582">
        <v>0</v>
      </c>
      <c r="R582">
        <v>0</v>
      </c>
      <c r="X582" t="s">
        <v>281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1</v>
      </c>
      <c r="AE582">
        <v>1</v>
      </c>
      <c r="AF582" t="s">
        <v>144</v>
      </c>
      <c r="AG582" t="s">
        <v>124</v>
      </c>
      <c r="AH582" t="s">
        <v>105</v>
      </c>
      <c r="AI582">
        <v>0</v>
      </c>
      <c r="AJ582">
        <v>1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BA582" t="s">
        <v>106</v>
      </c>
      <c r="BB582" t="e">
        <f ca="1">- Useful but _xludf.not as good as a regular degree</f>
        <v>#NAME?</v>
      </c>
      <c r="BD582" t="e">
        <f ca="1">- Mechanics _xludf.and machinery</f>
        <v>#NAME?</v>
      </c>
      <c r="BE582">
        <v>0</v>
      </c>
      <c r="BF582">
        <v>0</v>
      </c>
      <c r="BG582">
        <v>0</v>
      </c>
      <c r="BH582">
        <v>0</v>
      </c>
      <c r="BI582">
        <v>0</v>
      </c>
      <c r="BJ582">
        <v>0</v>
      </c>
      <c r="BK582">
        <v>1</v>
      </c>
      <c r="BL582">
        <v>0</v>
      </c>
      <c r="BN582" t="s">
        <v>106</v>
      </c>
      <c r="BQ582" t="e">
        <f ca="1">- Cannot afford the courses</f>
        <v>#NAME?</v>
      </c>
      <c r="BR582">
        <v>0</v>
      </c>
      <c r="BS582">
        <v>0</v>
      </c>
      <c r="BT582">
        <v>0</v>
      </c>
      <c r="BU582">
        <v>0</v>
      </c>
      <c r="BV582">
        <v>1</v>
      </c>
      <c r="BW582">
        <v>0</v>
      </c>
      <c r="BX582" t="s">
        <v>107</v>
      </c>
      <c r="BY582" t="e">
        <f ca="1">- _xludf.not worth the _xludf.time _xludf.or money spent on it</f>
        <v>#NAME?</v>
      </c>
      <c r="BZ582">
        <v>0</v>
      </c>
      <c r="CA582">
        <v>1</v>
      </c>
      <c r="CB582">
        <v>0</v>
      </c>
      <c r="CC582">
        <v>0</v>
      </c>
      <c r="CD582">
        <v>0</v>
      </c>
      <c r="CE582" t="e">
        <f ca="1">- Facebook groups/pages</f>
        <v>#NAME?</v>
      </c>
      <c r="CF582">
        <v>0</v>
      </c>
      <c r="CG582">
        <v>0</v>
      </c>
      <c r="CH582">
        <v>0</v>
      </c>
      <c r="CI582">
        <v>0</v>
      </c>
      <c r="CJ582">
        <v>0</v>
      </c>
      <c r="CK582">
        <v>1</v>
      </c>
      <c r="CL582">
        <v>0</v>
      </c>
      <c r="CN582" t="s">
        <v>108</v>
      </c>
      <c r="CO582" t="s">
        <v>109</v>
      </c>
      <c r="CP582" t="s">
        <v>110</v>
      </c>
      <c r="CQ582">
        <v>3339445</v>
      </c>
      <c r="CR582" t="s">
        <v>1599</v>
      </c>
      <c r="CS582" t="s">
        <v>1600</v>
      </c>
      <c r="CT582">
        <v>581</v>
      </c>
    </row>
    <row r="583" spans="1:98">
      <c r="A583">
        <v>582</v>
      </c>
      <c r="B583" t="s">
        <v>135</v>
      </c>
      <c r="C583">
        <v>19</v>
      </c>
      <c r="D583" t="s">
        <v>148</v>
      </c>
      <c r="E583" t="s">
        <v>99</v>
      </c>
      <c r="F583" t="s">
        <v>136</v>
      </c>
      <c r="G583" t="s">
        <v>175</v>
      </c>
      <c r="J583" t="s">
        <v>176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1</v>
      </c>
      <c r="R583">
        <v>1</v>
      </c>
      <c r="X583" t="s">
        <v>151</v>
      </c>
      <c r="Y583">
        <v>0</v>
      </c>
      <c r="Z583">
        <v>0</v>
      </c>
      <c r="AA583">
        <v>0</v>
      </c>
      <c r="AB583">
        <v>1</v>
      </c>
      <c r="AC583">
        <v>1</v>
      </c>
      <c r="AD583">
        <v>0</v>
      </c>
      <c r="AE583">
        <v>0</v>
      </c>
      <c r="AG583" t="s">
        <v>124</v>
      </c>
      <c r="AH583" t="s">
        <v>105</v>
      </c>
      <c r="AI583">
        <v>0</v>
      </c>
      <c r="AJ583">
        <v>1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BA583" t="s">
        <v>106</v>
      </c>
      <c r="BB583" t="e">
        <f ca="1">- Useful but _xludf.not as good as a regular degree</f>
        <v>#NAME?</v>
      </c>
      <c r="BD583" t="e">
        <f ca="1">- Nursing / medical care</f>
        <v>#NAME?</v>
      </c>
      <c r="BE583">
        <v>0</v>
      </c>
      <c r="BF583">
        <v>0</v>
      </c>
      <c r="BG583">
        <v>0</v>
      </c>
      <c r="BH583">
        <v>0</v>
      </c>
      <c r="BI583">
        <v>1</v>
      </c>
      <c r="BJ583">
        <v>0</v>
      </c>
      <c r="BK583">
        <v>0</v>
      </c>
      <c r="BL583">
        <v>0</v>
      </c>
      <c r="BN583" t="s">
        <v>106</v>
      </c>
      <c r="BQ583" t="e">
        <f ca="1">- No internet connection / computer</f>
        <v>#NAME?</v>
      </c>
      <c r="BR583">
        <v>0</v>
      </c>
      <c r="BS583">
        <v>0</v>
      </c>
      <c r="BT583">
        <v>1</v>
      </c>
      <c r="BU583">
        <v>0</v>
      </c>
      <c r="BV583">
        <v>0</v>
      </c>
      <c r="BW583">
        <v>0</v>
      </c>
      <c r="BX583" t="s">
        <v>107</v>
      </c>
      <c r="BY583" t="e">
        <f ca="1">- Difficult to access</f>
        <v>#NAME?</v>
      </c>
      <c r="BZ583">
        <v>0</v>
      </c>
      <c r="CA583">
        <v>0</v>
      </c>
      <c r="CB583">
        <v>0</v>
      </c>
      <c r="CC583">
        <v>1</v>
      </c>
      <c r="CD583">
        <v>0</v>
      </c>
      <c r="CE583" t="e">
        <f ca="1">- Facebook groups/pages  - Teachers</f>
        <v>#NAME?</v>
      </c>
      <c r="CF583">
        <v>0</v>
      </c>
      <c r="CG583">
        <v>0</v>
      </c>
      <c r="CH583">
        <v>1</v>
      </c>
      <c r="CI583">
        <v>0</v>
      </c>
      <c r="CJ583">
        <v>0</v>
      </c>
      <c r="CK583">
        <v>1</v>
      </c>
      <c r="CL583">
        <v>0</v>
      </c>
      <c r="CN583" t="s">
        <v>108</v>
      </c>
      <c r="CO583" t="s">
        <v>109</v>
      </c>
      <c r="CP583" t="s">
        <v>110</v>
      </c>
      <c r="CQ583">
        <v>3339500</v>
      </c>
      <c r="CR583" t="s">
        <v>1601</v>
      </c>
      <c r="CS583" t="s">
        <v>1602</v>
      </c>
      <c r="CT583">
        <v>582</v>
      </c>
    </row>
    <row r="584" spans="1:98">
      <c r="A584">
        <v>583</v>
      </c>
      <c r="B584" t="s">
        <v>135</v>
      </c>
      <c r="C584">
        <v>22</v>
      </c>
      <c r="D584" t="s">
        <v>98</v>
      </c>
      <c r="E584" t="s">
        <v>99</v>
      </c>
      <c r="F584" t="s">
        <v>136</v>
      </c>
      <c r="G584" t="s">
        <v>101</v>
      </c>
      <c r="H584" t="s">
        <v>102</v>
      </c>
      <c r="U584" t="s">
        <v>114</v>
      </c>
      <c r="AG584" t="s">
        <v>104</v>
      </c>
      <c r="AH584" t="s">
        <v>105</v>
      </c>
      <c r="AI584">
        <v>0</v>
      </c>
      <c r="AJ584">
        <v>1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BA584" t="s">
        <v>106</v>
      </c>
      <c r="BB584" t="e">
        <f ca="1">- Useful but _xludf.not as good as a regular degree</f>
        <v>#NAME?</v>
      </c>
      <c r="BD584" t="e">
        <f ca="1">- Project Management / Accountancy</f>
        <v>#NAME?</v>
      </c>
      <c r="BE584">
        <v>0</v>
      </c>
      <c r="BF584">
        <v>0</v>
      </c>
      <c r="BG584">
        <v>1</v>
      </c>
      <c r="BH584">
        <v>0</v>
      </c>
      <c r="BI584">
        <v>0</v>
      </c>
      <c r="BJ584">
        <v>0</v>
      </c>
      <c r="BK584">
        <v>0</v>
      </c>
      <c r="BL584">
        <v>0</v>
      </c>
      <c r="BN584" t="s">
        <v>106</v>
      </c>
      <c r="BQ584" t="e">
        <f ca="1">- Do _xludf.not _xludf.count towards a recognized qualification</f>
        <v>#NAME?</v>
      </c>
      <c r="BR584">
        <v>0</v>
      </c>
      <c r="BS584">
        <v>1</v>
      </c>
      <c r="BT584">
        <v>0</v>
      </c>
      <c r="BU584">
        <v>0</v>
      </c>
      <c r="BV584">
        <v>0</v>
      </c>
      <c r="BW584">
        <v>0</v>
      </c>
      <c r="BX584" t="s">
        <v>107</v>
      </c>
      <c r="BY584" t="e">
        <f ca="1">- Useful but _xludf.not as good as going to university</f>
        <v>#NAME?</v>
      </c>
      <c r="BZ584">
        <v>1</v>
      </c>
      <c r="CA584">
        <v>0</v>
      </c>
      <c r="CB584">
        <v>0</v>
      </c>
      <c r="CC584">
        <v>0</v>
      </c>
      <c r="CD584">
        <v>0</v>
      </c>
      <c r="CE584" t="e">
        <f ca="1">- Facebook groups/pages DUBARAH</f>
        <v>#NAME?</v>
      </c>
      <c r="CF584">
        <v>0</v>
      </c>
      <c r="CG584">
        <v>1</v>
      </c>
      <c r="CH584">
        <v>0</v>
      </c>
      <c r="CI584">
        <v>0</v>
      </c>
      <c r="CJ584">
        <v>0</v>
      </c>
      <c r="CK584">
        <v>1</v>
      </c>
      <c r="CL584">
        <v>0</v>
      </c>
      <c r="CN584" t="s">
        <v>108</v>
      </c>
      <c r="CO584" t="s">
        <v>109</v>
      </c>
      <c r="CP584" t="s">
        <v>110</v>
      </c>
      <c r="CQ584">
        <v>3339508</v>
      </c>
      <c r="CR584" t="s">
        <v>1603</v>
      </c>
      <c r="CS584" t="s">
        <v>1604</v>
      </c>
      <c r="CT584">
        <v>583</v>
      </c>
    </row>
    <row r="585" spans="1:98">
      <c r="A585">
        <v>584</v>
      </c>
      <c r="B585" t="s">
        <v>135</v>
      </c>
      <c r="C585">
        <v>19</v>
      </c>
      <c r="D585" t="s">
        <v>98</v>
      </c>
      <c r="E585" t="s">
        <v>99</v>
      </c>
      <c r="F585" t="s">
        <v>136</v>
      </c>
      <c r="G585" t="s">
        <v>175</v>
      </c>
      <c r="J585" t="s">
        <v>176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1</v>
      </c>
      <c r="R585">
        <v>1</v>
      </c>
      <c r="X585" t="s">
        <v>115</v>
      </c>
      <c r="Y585">
        <v>0</v>
      </c>
      <c r="Z585">
        <v>0</v>
      </c>
      <c r="AA585">
        <v>0</v>
      </c>
      <c r="AB585">
        <v>1</v>
      </c>
      <c r="AC585">
        <v>0</v>
      </c>
      <c r="AD585">
        <v>0</v>
      </c>
      <c r="AE585">
        <v>0</v>
      </c>
      <c r="AG585" t="s">
        <v>124</v>
      </c>
      <c r="AH585" t="s">
        <v>105</v>
      </c>
      <c r="AI585">
        <v>0</v>
      </c>
      <c r="AJ585">
        <v>1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BA585" t="s">
        <v>106</v>
      </c>
      <c r="BB585" t="e">
        <f ca="1">- Useful but _xludf.not as good as a regular degree</f>
        <v>#NAME?</v>
      </c>
      <c r="BD585" t="e">
        <f ca="1">- Mechanics _xludf.and machinery</f>
        <v>#NAME?</v>
      </c>
      <c r="BE585">
        <v>0</v>
      </c>
      <c r="BF585">
        <v>0</v>
      </c>
      <c r="BG585">
        <v>0</v>
      </c>
      <c r="BH585">
        <v>0</v>
      </c>
      <c r="BI585">
        <v>0</v>
      </c>
      <c r="BJ585">
        <v>0</v>
      </c>
      <c r="BK585">
        <v>1</v>
      </c>
      <c r="BL585">
        <v>0</v>
      </c>
      <c r="BN585" t="s">
        <v>106</v>
      </c>
      <c r="BQ585" t="e">
        <f ca="1">- Do _xludf.not _xludf.count towards a recognized qualification</f>
        <v>#NAME?</v>
      </c>
      <c r="BR585">
        <v>0</v>
      </c>
      <c r="BS585">
        <v>1</v>
      </c>
      <c r="BT585">
        <v>0</v>
      </c>
      <c r="BU585">
        <v>0</v>
      </c>
      <c r="BV585">
        <v>0</v>
      </c>
      <c r="BW585">
        <v>0</v>
      </c>
      <c r="BX585" t="s">
        <v>107</v>
      </c>
      <c r="BY585" t="e">
        <f ca="1">- Useful but _xludf.not as good as going to university</f>
        <v>#NAME?</v>
      </c>
      <c r="BZ585">
        <v>1</v>
      </c>
      <c r="CA585">
        <v>0</v>
      </c>
      <c r="CB585">
        <v>0</v>
      </c>
      <c r="CC585">
        <v>0</v>
      </c>
      <c r="CD585">
        <v>0</v>
      </c>
      <c r="CE585" t="e">
        <f ca="1">- Facebook groups/pages  - Teachers</f>
        <v>#NAME?</v>
      </c>
      <c r="CF585">
        <v>0</v>
      </c>
      <c r="CG585">
        <v>0</v>
      </c>
      <c r="CH585">
        <v>1</v>
      </c>
      <c r="CI585">
        <v>0</v>
      </c>
      <c r="CJ585">
        <v>0</v>
      </c>
      <c r="CK585">
        <v>1</v>
      </c>
      <c r="CL585">
        <v>0</v>
      </c>
      <c r="CN585" t="s">
        <v>108</v>
      </c>
      <c r="CO585" t="s">
        <v>109</v>
      </c>
      <c r="CP585" t="s">
        <v>110</v>
      </c>
      <c r="CQ585">
        <v>3339514</v>
      </c>
      <c r="CR585" t="s">
        <v>1605</v>
      </c>
      <c r="CS585" t="s">
        <v>1606</v>
      </c>
      <c r="CT585">
        <v>584</v>
      </c>
    </row>
    <row r="586" spans="1:98">
      <c r="A586">
        <v>585</v>
      </c>
      <c r="B586" t="s">
        <v>135</v>
      </c>
      <c r="C586">
        <v>20</v>
      </c>
      <c r="D586" t="s">
        <v>98</v>
      </c>
      <c r="E586" t="s">
        <v>99</v>
      </c>
      <c r="F586" t="s">
        <v>136</v>
      </c>
      <c r="G586" t="s">
        <v>113</v>
      </c>
      <c r="J586" t="s">
        <v>162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1</v>
      </c>
      <c r="R586">
        <v>0</v>
      </c>
      <c r="X586" t="s">
        <v>368</v>
      </c>
      <c r="Y586">
        <v>0</v>
      </c>
      <c r="Z586">
        <v>1</v>
      </c>
      <c r="AA586">
        <v>0</v>
      </c>
      <c r="AB586">
        <v>0</v>
      </c>
      <c r="AC586">
        <v>0</v>
      </c>
      <c r="AD586">
        <v>0</v>
      </c>
      <c r="AE586">
        <v>0</v>
      </c>
      <c r="AG586" t="s">
        <v>124</v>
      </c>
      <c r="AH586" t="s">
        <v>125</v>
      </c>
      <c r="AI586">
        <v>1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AR586" t="s">
        <v>106</v>
      </c>
      <c r="AS586" t="e">
        <f ca="1">- Cannot contact public servants _xludf.or Teachers</f>
        <v>#NAME?</v>
      </c>
      <c r="AT586">
        <v>0</v>
      </c>
      <c r="AU586">
        <v>0</v>
      </c>
      <c r="AV586">
        <v>1</v>
      </c>
      <c r="AW586">
        <v>0</v>
      </c>
      <c r="AX586">
        <v>0</v>
      </c>
      <c r="AY586">
        <v>0</v>
      </c>
      <c r="BA586" t="s">
        <v>106</v>
      </c>
      <c r="BB586" t="e">
        <f ca="1">- Very Useful _xludf.and provides a job opportunity _xludf.right away.</f>
        <v>#NAME?</v>
      </c>
      <c r="BD586" t="e">
        <f ca="1">- Construction (builder, carpenter, electrician, blacksmith)</f>
        <v>#NAME?</v>
      </c>
      <c r="BE586">
        <v>0</v>
      </c>
      <c r="BF586">
        <v>0</v>
      </c>
      <c r="BG586">
        <v>0</v>
      </c>
      <c r="BH586">
        <v>0</v>
      </c>
      <c r="BI586">
        <v>0</v>
      </c>
      <c r="BJ586">
        <v>1</v>
      </c>
      <c r="BK586">
        <v>0</v>
      </c>
      <c r="BL586">
        <v>0</v>
      </c>
      <c r="BN586" t="s">
        <v>106</v>
      </c>
      <c r="BQ586" t="e">
        <f ca="1">- _xludf.not available in subjects I want to study</f>
        <v>#NAME?</v>
      </c>
      <c r="BR586">
        <v>1</v>
      </c>
      <c r="BS586">
        <v>0</v>
      </c>
      <c r="BT586">
        <v>0</v>
      </c>
      <c r="BU586">
        <v>0</v>
      </c>
      <c r="BV586">
        <v>0</v>
      </c>
      <c r="BW586">
        <v>0</v>
      </c>
      <c r="BX586" t="s">
        <v>107</v>
      </c>
      <c r="BY586" t="e">
        <f ca="1">- _xludf.not worth the _xludf.time _xludf.or money spent on it</f>
        <v>#NAME?</v>
      </c>
      <c r="BZ586">
        <v>0</v>
      </c>
      <c r="CA586">
        <v>1</v>
      </c>
      <c r="CB586">
        <v>0</v>
      </c>
      <c r="CC586">
        <v>0</v>
      </c>
      <c r="CD586">
        <v>0</v>
      </c>
      <c r="CE586" t="e">
        <f ca="1">- Facebook groups/pages  - Friends</f>
        <v>#NAME?</v>
      </c>
      <c r="CF586">
        <v>1</v>
      </c>
      <c r="CG586">
        <v>0</v>
      </c>
      <c r="CH586">
        <v>0</v>
      </c>
      <c r="CI586">
        <v>0</v>
      </c>
      <c r="CJ586">
        <v>0</v>
      </c>
      <c r="CK586">
        <v>1</v>
      </c>
      <c r="CL586">
        <v>0</v>
      </c>
      <c r="CN586" t="s">
        <v>108</v>
      </c>
      <c r="CO586" t="s">
        <v>109</v>
      </c>
      <c r="CP586" t="s">
        <v>110</v>
      </c>
      <c r="CQ586">
        <v>3339523</v>
      </c>
      <c r="CR586" t="s">
        <v>1607</v>
      </c>
      <c r="CS586" t="s">
        <v>1608</v>
      </c>
      <c r="CT586">
        <v>585</v>
      </c>
    </row>
    <row r="587" spans="1:98">
      <c r="A587">
        <v>586</v>
      </c>
      <c r="B587" t="s">
        <v>135</v>
      </c>
      <c r="C587">
        <v>25</v>
      </c>
      <c r="D587" t="s">
        <v>98</v>
      </c>
      <c r="E587" t="s">
        <v>99</v>
      </c>
      <c r="F587" t="s">
        <v>149</v>
      </c>
      <c r="G587" t="s">
        <v>101</v>
      </c>
      <c r="H587" t="s">
        <v>102</v>
      </c>
      <c r="U587" t="s">
        <v>162</v>
      </c>
      <c r="AG587" t="s">
        <v>104</v>
      </c>
      <c r="AH587" t="s">
        <v>1081</v>
      </c>
      <c r="AI587">
        <v>0</v>
      </c>
      <c r="AJ587">
        <v>1</v>
      </c>
      <c r="AK587">
        <v>0</v>
      </c>
      <c r="AL587">
        <v>0</v>
      </c>
      <c r="AM587">
        <v>0</v>
      </c>
      <c r="AN587">
        <v>0</v>
      </c>
      <c r="AO587">
        <v>0</v>
      </c>
      <c r="AP587">
        <v>0</v>
      </c>
      <c r="BA587" t="s">
        <v>106</v>
      </c>
      <c r="BB587" t="e">
        <f ca="1">- Very Useful _xludf.and provides a job opportunity _xludf.right away.</f>
        <v>#NAME?</v>
      </c>
      <c r="BD587" t="e">
        <f ca="1">- Project Management / Accountancy</f>
        <v>#NAME?</v>
      </c>
      <c r="BE587">
        <v>0</v>
      </c>
      <c r="BF587">
        <v>0</v>
      </c>
      <c r="BG587">
        <v>1</v>
      </c>
      <c r="BH587">
        <v>0</v>
      </c>
      <c r="BI587">
        <v>0</v>
      </c>
      <c r="BJ587">
        <v>0</v>
      </c>
      <c r="BK587">
        <v>0</v>
      </c>
      <c r="BL587">
        <v>0</v>
      </c>
      <c r="BN587" t="s">
        <v>106</v>
      </c>
      <c r="BQ587" t="e">
        <f ca="1">- Do _xludf.not _xludf.count towards a recognized qualification</f>
        <v>#NAME?</v>
      </c>
      <c r="BR587">
        <v>0</v>
      </c>
      <c r="BS587">
        <v>1</v>
      </c>
      <c r="BT587">
        <v>0</v>
      </c>
      <c r="BU587">
        <v>0</v>
      </c>
      <c r="BV587">
        <v>0</v>
      </c>
      <c r="BW587">
        <v>0</v>
      </c>
      <c r="BX587" t="s">
        <v>107</v>
      </c>
      <c r="BY587" t="e">
        <f ca="1">- _xludf.not worth the _xludf.time _xludf.or money spent on it</f>
        <v>#NAME?</v>
      </c>
      <c r="BZ587">
        <v>0</v>
      </c>
      <c r="CA587">
        <v>1</v>
      </c>
      <c r="CB587">
        <v>0</v>
      </c>
      <c r="CC587">
        <v>0</v>
      </c>
      <c r="CD587">
        <v>0</v>
      </c>
      <c r="CE587" t="e">
        <f ca="1">- Friends - Teachers</f>
        <v>#NAME?</v>
      </c>
      <c r="CF587">
        <v>1</v>
      </c>
      <c r="CG587">
        <v>0</v>
      </c>
      <c r="CH587">
        <v>1</v>
      </c>
      <c r="CI587">
        <v>0</v>
      </c>
      <c r="CJ587">
        <v>0</v>
      </c>
      <c r="CK587">
        <v>0</v>
      </c>
      <c r="CL587">
        <v>0</v>
      </c>
      <c r="CN587" t="s">
        <v>108</v>
      </c>
      <c r="CO587" t="s">
        <v>109</v>
      </c>
      <c r="CP587" t="s">
        <v>110</v>
      </c>
      <c r="CQ587">
        <v>3339531</v>
      </c>
      <c r="CR587" t="s">
        <v>1609</v>
      </c>
      <c r="CS587" t="s">
        <v>1610</v>
      </c>
      <c r="CT587">
        <v>586</v>
      </c>
    </row>
    <row r="588" spans="1:98">
      <c r="A588">
        <v>587</v>
      </c>
      <c r="B588" t="s">
        <v>135</v>
      </c>
      <c r="C588">
        <v>23</v>
      </c>
      <c r="D588" t="s">
        <v>98</v>
      </c>
      <c r="E588" t="s">
        <v>99</v>
      </c>
      <c r="F588" t="s">
        <v>100</v>
      </c>
      <c r="G588" t="s">
        <v>113</v>
      </c>
      <c r="J588" t="s">
        <v>318</v>
      </c>
      <c r="K588">
        <v>0</v>
      </c>
      <c r="L588">
        <v>0</v>
      </c>
      <c r="M588">
        <v>1</v>
      </c>
      <c r="N588">
        <v>0</v>
      </c>
      <c r="O588">
        <v>0</v>
      </c>
      <c r="P588">
        <v>0</v>
      </c>
      <c r="Q588">
        <v>0</v>
      </c>
      <c r="R588">
        <v>0</v>
      </c>
      <c r="X588" t="s">
        <v>405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1</v>
      </c>
      <c r="AE588">
        <v>0</v>
      </c>
      <c r="AG588" t="s">
        <v>124</v>
      </c>
      <c r="AH588" t="s">
        <v>105</v>
      </c>
      <c r="AI588">
        <v>0</v>
      </c>
      <c r="AJ588">
        <v>1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BA588" t="s">
        <v>106</v>
      </c>
      <c r="BB588" t="e">
        <f ca="1">- Useful but _xludf.not as good as a regular degree</f>
        <v>#NAME?</v>
      </c>
      <c r="BD588" t="e">
        <f ca="1">- Project Management / Accountancy</f>
        <v>#NAME?</v>
      </c>
      <c r="BE588">
        <v>0</v>
      </c>
      <c r="BF588">
        <v>0</v>
      </c>
      <c r="BG588">
        <v>1</v>
      </c>
      <c r="BH588">
        <v>0</v>
      </c>
      <c r="BI588">
        <v>0</v>
      </c>
      <c r="BJ588">
        <v>0</v>
      </c>
      <c r="BK588">
        <v>0</v>
      </c>
      <c r="BL588">
        <v>0</v>
      </c>
      <c r="BN588" t="s">
        <v>106</v>
      </c>
      <c r="BQ588" t="e">
        <f ca="1">- No internet connection / computer</f>
        <v>#NAME?</v>
      </c>
      <c r="BR588">
        <v>0</v>
      </c>
      <c r="BS588">
        <v>0</v>
      </c>
      <c r="BT588">
        <v>1</v>
      </c>
      <c r="BU588">
        <v>0</v>
      </c>
      <c r="BV588">
        <v>0</v>
      </c>
      <c r="BW588">
        <v>0</v>
      </c>
      <c r="BX588" t="s">
        <v>107</v>
      </c>
      <c r="BY588" t="e">
        <f ca="1">- Difficult to access</f>
        <v>#NAME?</v>
      </c>
      <c r="BZ588">
        <v>0</v>
      </c>
      <c r="CA588">
        <v>0</v>
      </c>
      <c r="CB588">
        <v>0</v>
      </c>
      <c r="CC588">
        <v>1</v>
      </c>
      <c r="CD588">
        <v>0</v>
      </c>
      <c r="CE588" t="e">
        <f ca="1">- Facebook groups/pages  - Twitter</f>
        <v>#NAME?</v>
      </c>
      <c r="CF588">
        <v>0</v>
      </c>
      <c r="CG588">
        <v>0</v>
      </c>
      <c r="CH588">
        <v>0</v>
      </c>
      <c r="CI588">
        <v>0</v>
      </c>
      <c r="CJ588">
        <v>1</v>
      </c>
      <c r="CK588">
        <v>1</v>
      </c>
      <c r="CL588">
        <v>0</v>
      </c>
      <c r="CN588" t="s">
        <v>108</v>
      </c>
      <c r="CO588" t="s">
        <v>109</v>
      </c>
      <c r="CP588" t="s">
        <v>110</v>
      </c>
      <c r="CQ588">
        <v>3339539</v>
      </c>
      <c r="CR588" t="s">
        <v>1611</v>
      </c>
      <c r="CS588" t="s">
        <v>1612</v>
      </c>
      <c r="CT588">
        <v>587</v>
      </c>
    </row>
    <row r="589" spans="1:98">
      <c r="A589">
        <v>588</v>
      </c>
      <c r="B589" t="s">
        <v>135</v>
      </c>
      <c r="C589">
        <v>18</v>
      </c>
      <c r="D589" t="s">
        <v>98</v>
      </c>
      <c r="E589" t="s">
        <v>99</v>
      </c>
      <c r="F589" t="s">
        <v>136</v>
      </c>
      <c r="G589" t="s">
        <v>175</v>
      </c>
      <c r="J589" t="s">
        <v>228</v>
      </c>
      <c r="K589">
        <v>0</v>
      </c>
      <c r="L589">
        <v>0</v>
      </c>
      <c r="M589">
        <v>0</v>
      </c>
      <c r="N589">
        <v>1</v>
      </c>
      <c r="O589">
        <v>0</v>
      </c>
      <c r="P589">
        <v>0</v>
      </c>
      <c r="Q589">
        <v>1</v>
      </c>
      <c r="R589">
        <v>0</v>
      </c>
      <c r="X589" t="s">
        <v>115</v>
      </c>
      <c r="Y589">
        <v>0</v>
      </c>
      <c r="Z589">
        <v>0</v>
      </c>
      <c r="AA589">
        <v>0</v>
      </c>
      <c r="AB589">
        <v>1</v>
      </c>
      <c r="AC589">
        <v>0</v>
      </c>
      <c r="AD589">
        <v>0</v>
      </c>
      <c r="AE589">
        <v>0</v>
      </c>
      <c r="AG589" t="s">
        <v>124</v>
      </c>
      <c r="AH589" t="s">
        <v>105</v>
      </c>
      <c r="AI589">
        <v>0</v>
      </c>
      <c r="AJ589">
        <v>1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BA589" t="s">
        <v>106</v>
      </c>
      <c r="BB589" t="e">
        <f ca="1">- Very Useful _xludf.and provides a job opportunity _xludf.right away.</f>
        <v>#NAME?</v>
      </c>
      <c r="BD589" t="e">
        <f ca="1">- Project Management / Accountancy</f>
        <v>#NAME?</v>
      </c>
      <c r="BE589">
        <v>0</v>
      </c>
      <c r="BF589">
        <v>0</v>
      </c>
      <c r="BG589">
        <v>1</v>
      </c>
      <c r="BH589">
        <v>0</v>
      </c>
      <c r="BI589">
        <v>0</v>
      </c>
      <c r="BJ589">
        <v>0</v>
      </c>
      <c r="BK589">
        <v>0</v>
      </c>
      <c r="BL589">
        <v>0</v>
      </c>
      <c r="BN589" t="s">
        <v>106</v>
      </c>
      <c r="BQ589" t="e">
        <f ca="1">- Do _xludf.not _xludf.count towards a recognized qualification</f>
        <v>#NAME?</v>
      </c>
      <c r="BR589">
        <v>0</v>
      </c>
      <c r="BS589">
        <v>1</v>
      </c>
      <c r="BT589">
        <v>0</v>
      </c>
      <c r="BU589">
        <v>0</v>
      </c>
      <c r="BV589">
        <v>0</v>
      </c>
      <c r="BW589">
        <v>0</v>
      </c>
      <c r="BX589" t="s">
        <v>107</v>
      </c>
      <c r="BY589" t="e">
        <f ca="1">- Useful but _xludf.not as good as going to university</f>
        <v>#NAME?</v>
      </c>
      <c r="BZ589">
        <v>1</v>
      </c>
      <c r="CA589">
        <v>0</v>
      </c>
      <c r="CB589">
        <v>0</v>
      </c>
      <c r="CC589">
        <v>0</v>
      </c>
      <c r="CD589">
        <v>0</v>
      </c>
      <c r="CE589" t="e">
        <f ca="1">- Friends</f>
        <v>#NAME?</v>
      </c>
      <c r="CF589">
        <v>1</v>
      </c>
      <c r="CG589">
        <v>0</v>
      </c>
      <c r="CH589">
        <v>0</v>
      </c>
      <c r="CI589">
        <v>0</v>
      </c>
      <c r="CJ589">
        <v>0</v>
      </c>
      <c r="CK589">
        <v>0</v>
      </c>
      <c r="CL589">
        <v>0</v>
      </c>
      <c r="CN589" t="s">
        <v>108</v>
      </c>
      <c r="CO589" t="s">
        <v>109</v>
      </c>
      <c r="CP589" t="s">
        <v>110</v>
      </c>
      <c r="CQ589">
        <v>3339555</v>
      </c>
      <c r="CR589" t="s">
        <v>1613</v>
      </c>
      <c r="CS589" t="s">
        <v>1614</v>
      </c>
      <c r="CT589">
        <v>588</v>
      </c>
    </row>
    <row r="590" spans="1:98">
      <c r="A590">
        <v>589</v>
      </c>
      <c r="B590" t="s">
        <v>135</v>
      </c>
      <c r="C590">
        <v>19</v>
      </c>
      <c r="D590" t="s">
        <v>98</v>
      </c>
      <c r="E590" t="s">
        <v>99</v>
      </c>
      <c r="F590" t="s">
        <v>136</v>
      </c>
      <c r="G590" t="s">
        <v>175</v>
      </c>
      <c r="J590" t="s">
        <v>103</v>
      </c>
      <c r="K590">
        <v>0</v>
      </c>
      <c r="L590">
        <v>0</v>
      </c>
      <c r="M590">
        <v>0</v>
      </c>
      <c r="N590">
        <v>1</v>
      </c>
      <c r="O590">
        <v>0</v>
      </c>
      <c r="P590">
        <v>0</v>
      </c>
      <c r="Q590">
        <v>0</v>
      </c>
      <c r="R590">
        <v>0</v>
      </c>
      <c r="X590" t="s">
        <v>115</v>
      </c>
      <c r="Y590">
        <v>0</v>
      </c>
      <c r="Z590">
        <v>0</v>
      </c>
      <c r="AA590">
        <v>0</v>
      </c>
      <c r="AB590">
        <v>1</v>
      </c>
      <c r="AC590">
        <v>0</v>
      </c>
      <c r="AD590">
        <v>0</v>
      </c>
      <c r="AE590">
        <v>0</v>
      </c>
      <c r="AG590" t="s">
        <v>124</v>
      </c>
      <c r="AH590" t="s">
        <v>105</v>
      </c>
      <c r="AI590">
        <v>0</v>
      </c>
      <c r="AJ590">
        <v>1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BA590" t="s">
        <v>106</v>
      </c>
      <c r="BB590" t="e">
        <f ca="1">- Useful but _xludf.not as good as a regular degree</f>
        <v>#NAME?</v>
      </c>
      <c r="BD590" t="e">
        <f ca="1">- Mechanics _xludf.and machinery- Project Management / Accountancy</f>
        <v>#NAME?</v>
      </c>
      <c r="BE590">
        <v>0</v>
      </c>
      <c r="BF590">
        <v>0</v>
      </c>
      <c r="BG590">
        <v>1</v>
      </c>
      <c r="BH590">
        <v>0</v>
      </c>
      <c r="BI590">
        <v>0</v>
      </c>
      <c r="BJ590">
        <v>0</v>
      </c>
      <c r="BK590">
        <v>1</v>
      </c>
      <c r="BL590">
        <v>0</v>
      </c>
      <c r="BN590" t="s">
        <v>106</v>
      </c>
      <c r="BQ590" t="e">
        <f ca="1">- Cannot afford the courses</f>
        <v>#NAME?</v>
      </c>
      <c r="BR590">
        <v>0</v>
      </c>
      <c r="BS590">
        <v>0</v>
      </c>
      <c r="BT590">
        <v>0</v>
      </c>
      <c r="BU590">
        <v>0</v>
      </c>
      <c r="BV590">
        <v>1</v>
      </c>
      <c r="BW590">
        <v>0</v>
      </c>
      <c r="BX590" t="s">
        <v>107</v>
      </c>
      <c r="BY590" t="e">
        <f ca="1">- Too Difficult to study alone</f>
        <v>#NAME?</v>
      </c>
      <c r="BZ590">
        <v>0</v>
      </c>
      <c r="CA590">
        <v>0</v>
      </c>
      <c r="CB590">
        <v>0</v>
      </c>
      <c r="CC590">
        <v>0</v>
      </c>
      <c r="CD590">
        <v>1</v>
      </c>
      <c r="CE590" t="e">
        <f ca="1">- Al-Fanar Media</f>
        <v>#NAME?</v>
      </c>
      <c r="CF590">
        <v>0</v>
      </c>
      <c r="CG590">
        <v>0</v>
      </c>
      <c r="CH590">
        <v>0</v>
      </c>
      <c r="CI590">
        <v>1</v>
      </c>
      <c r="CJ590">
        <v>0</v>
      </c>
      <c r="CK590">
        <v>0</v>
      </c>
      <c r="CL590">
        <v>0</v>
      </c>
      <c r="CN590" t="s">
        <v>108</v>
      </c>
      <c r="CO590" t="s">
        <v>109</v>
      </c>
      <c r="CP590" t="s">
        <v>110</v>
      </c>
      <c r="CQ590">
        <v>3339561</v>
      </c>
      <c r="CR590" t="s">
        <v>1615</v>
      </c>
      <c r="CS590" t="s">
        <v>1616</v>
      </c>
      <c r="CT590">
        <v>589</v>
      </c>
    </row>
    <row r="591" spans="1:98">
      <c r="A591">
        <v>590</v>
      </c>
      <c r="B591" t="s">
        <v>135</v>
      </c>
      <c r="C591">
        <v>24</v>
      </c>
      <c r="D591" t="s">
        <v>98</v>
      </c>
      <c r="E591" t="s">
        <v>99</v>
      </c>
      <c r="F591" t="s">
        <v>149</v>
      </c>
      <c r="G591" t="s">
        <v>113</v>
      </c>
      <c r="J591" t="s">
        <v>103</v>
      </c>
      <c r="K591">
        <v>0</v>
      </c>
      <c r="L591">
        <v>0</v>
      </c>
      <c r="M591">
        <v>0</v>
      </c>
      <c r="N591">
        <v>1</v>
      </c>
      <c r="O591">
        <v>0</v>
      </c>
      <c r="P591">
        <v>0</v>
      </c>
      <c r="Q591">
        <v>0</v>
      </c>
      <c r="R591">
        <v>0</v>
      </c>
      <c r="X591" t="s">
        <v>242</v>
      </c>
      <c r="Y591">
        <v>0</v>
      </c>
      <c r="Z591">
        <v>0</v>
      </c>
      <c r="AA591">
        <v>0</v>
      </c>
      <c r="AB591">
        <v>0</v>
      </c>
      <c r="AC591">
        <v>1</v>
      </c>
      <c r="AD591">
        <v>0</v>
      </c>
      <c r="AE591">
        <v>0</v>
      </c>
      <c r="AG591" t="s">
        <v>116</v>
      </c>
      <c r="AH591" t="s">
        <v>105</v>
      </c>
      <c r="AI591">
        <v>0</v>
      </c>
      <c r="AJ591">
        <v>1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BA591" t="s">
        <v>106</v>
      </c>
      <c r="BB591" t="e">
        <f ca="1">- Useful but _xludf.not as good as a regular degree</f>
        <v>#NAME?</v>
      </c>
      <c r="BD591" t="e">
        <f ca="1">- Project Management / Accountancy - Tourism / Restaurant _xludf.and hotel Management</f>
        <v>#NAME?</v>
      </c>
      <c r="BE591">
        <v>0</v>
      </c>
      <c r="BF591">
        <v>0</v>
      </c>
      <c r="BG591">
        <v>1</v>
      </c>
      <c r="BH591">
        <v>1</v>
      </c>
      <c r="BI591">
        <v>0</v>
      </c>
      <c r="BJ591">
        <v>0</v>
      </c>
      <c r="BK591">
        <v>0</v>
      </c>
      <c r="BL591">
        <v>0</v>
      </c>
      <c r="BN591" t="s">
        <v>106</v>
      </c>
      <c r="BQ591" t="e">
        <f ca="1">- No internet connection / computer</f>
        <v>#NAME?</v>
      </c>
      <c r="BR591">
        <v>0</v>
      </c>
      <c r="BS591">
        <v>0</v>
      </c>
      <c r="BT591">
        <v>1</v>
      </c>
      <c r="BU591">
        <v>0</v>
      </c>
      <c r="BV591">
        <v>0</v>
      </c>
      <c r="BW591">
        <v>0</v>
      </c>
      <c r="BX591" t="s">
        <v>107</v>
      </c>
      <c r="BY591" t="e">
        <f ca="1">- Useful but _xludf.not as good as going to university</f>
        <v>#NAME?</v>
      </c>
      <c r="BZ591">
        <v>1</v>
      </c>
      <c r="CA591">
        <v>0</v>
      </c>
      <c r="CB591">
        <v>0</v>
      </c>
      <c r="CC591">
        <v>0</v>
      </c>
      <c r="CD591">
        <v>0</v>
      </c>
      <c r="CE591" t="e">
        <f ca="1">- Facebook groups/pages  - Twitter</f>
        <v>#NAME?</v>
      </c>
      <c r="CF591">
        <v>0</v>
      </c>
      <c r="CG591">
        <v>0</v>
      </c>
      <c r="CH591">
        <v>0</v>
      </c>
      <c r="CI591">
        <v>0</v>
      </c>
      <c r="CJ591">
        <v>1</v>
      </c>
      <c r="CK591">
        <v>1</v>
      </c>
      <c r="CL591">
        <v>0</v>
      </c>
      <c r="CN591" t="s">
        <v>108</v>
      </c>
      <c r="CO591" t="s">
        <v>109</v>
      </c>
      <c r="CP591" t="s">
        <v>110</v>
      </c>
      <c r="CQ591">
        <v>3339571</v>
      </c>
      <c r="CR591" t="s">
        <v>1617</v>
      </c>
      <c r="CS591" t="s">
        <v>1618</v>
      </c>
      <c r="CT591">
        <v>590</v>
      </c>
    </row>
    <row r="592" spans="1:98">
      <c r="A592">
        <v>591</v>
      </c>
      <c r="B592" t="s">
        <v>135</v>
      </c>
      <c r="C592">
        <v>21</v>
      </c>
      <c r="D592" t="s">
        <v>98</v>
      </c>
      <c r="E592" t="s">
        <v>156</v>
      </c>
      <c r="F592" t="s">
        <v>100</v>
      </c>
      <c r="G592" t="s">
        <v>113</v>
      </c>
      <c r="J592" t="s">
        <v>114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1</v>
      </c>
      <c r="Q592">
        <v>0</v>
      </c>
      <c r="R592">
        <v>0</v>
      </c>
      <c r="X592" t="s">
        <v>714</v>
      </c>
      <c r="Y592">
        <v>1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G592" t="s">
        <v>124</v>
      </c>
      <c r="AH592" t="s">
        <v>125</v>
      </c>
      <c r="AI592">
        <v>1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R592" t="s">
        <v>127</v>
      </c>
      <c r="AS592" t="e">
        <f ca="1">- Donâ€™t have family in Syria to _xludf.help me - have to go in person but can _xludf.not go _xludf.for security reasons</f>
        <v>#NAME?</v>
      </c>
      <c r="AT592">
        <v>0</v>
      </c>
      <c r="AU592">
        <v>1</v>
      </c>
      <c r="AV592">
        <v>0</v>
      </c>
      <c r="AW592">
        <v>1</v>
      </c>
      <c r="AX592">
        <v>0</v>
      </c>
      <c r="AY592">
        <v>0</v>
      </c>
      <c r="BA592" t="s">
        <v>106</v>
      </c>
      <c r="BB592" t="e">
        <f ca="1">- Useful but _xludf.not as good as a regular degree</f>
        <v>#NAME?</v>
      </c>
      <c r="BD592" t="e">
        <f ca="1">- Tourism / Restaurant _xludf.and hotel Management</f>
        <v>#NAME?</v>
      </c>
      <c r="BE592">
        <v>0</v>
      </c>
      <c r="BF592">
        <v>0</v>
      </c>
      <c r="BG592">
        <v>0</v>
      </c>
      <c r="BH592">
        <v>1</v>
      </c>
      <c r="BI592">
        <v>0</v>
      </c>
      <c r="BJ592">
        <v>0</v>
      </c>
      <c r="BK592">
        <v>0</v>
      </c>
      <c r="BL592">
        <v>0</v>
      </c>
      <c r="BN592" t="s">
        <v>106</v>
      </c>
      <c r="BQ592" t="e">
        <f ca="1">- Cannot afford the courses</f>
        <v>#NAME?</v>
      </c>
      <c r="BR592">
        <v>0</v>
      </c>
      <c r="BS592">
        <v>0</v>
      </c>
      <c r="BT592">
        <v>0</v>
      </c>
      <c r="BU592">
        <v>0</v>
      </c>
      <c r="BV592">
        <v>1</v>
      </c>
      <c r="BW592">
        <v>0</v>
      </c>
      <c r="BX592" t="s">
        <v>107</v>
      </c>
      <c r="BY592" t="s">
        <v>139</v>
      </c>
      <c r="BZ592">
        <v>1</v>
      </c>
      <c r="CA592">
        <v>0</v>
      </c>
      <c r="CB592">
        <v>0</v>
      </c>
      <c r="CC592">
        <v>0</v>
      </c>
      <c r="CD592">
        <v>1</v>
      </c>
      <c r="CE592" t="e">
        <f ca="1">- Twitter - Teachers</f>
        <v>#NAME?</v>
      </c>
      <c r="CF592">
        <v>0</v>
      </c>
      <c r="CG592">
        <v>0</v>
      </c>
      <c r="CH592">
        <v>1</v>
      </c>
      <c r="CI592">
        <v>0</v>
      </c>
      <c r="CJ592">
        <v>1</v>
      </c>
      <c r="CK592">
        <v>0</v>
      </c>
      <c r="CL592">
        <v>0</v>
      </c>
      <c r="CN592" t="s">
        <v>108</v>
      </c>
      <c r="CO592" t="s">
        <v>109</v>
      </c>
      <c r="CP592" t="s">
        <v>110</v>
      </c>
      <c r="CQ592">
        <v>3339576</v>
      </c>
      <c r="CR592" t="s">
        <v>1619</v>
      </c>
      <c r="CS592" t="s">
        <v>1620</v>
      </c>
      <c r="CT592">
        <v>591</v>
      </c>
    </row>
    <row r="593" spans="1:98">
      <c r="A593">
        <v>592</v>
      </c>
      <c r="B593" t="s">
        <v>135</v>
      </c>
      <c r="C593">
        <v>17</v>
      </c>
      <c r="D593" t="s">
        <v>148</v>
      </c>
      <c r="E593" t="s">
        <v>99</v>
      </c>
      <c r="F593" t="s">
        <v>136</v>
      </c>
      <c r="G593" t="s">
        <v>113</v>
      </c>
      <c r="J593" t="s">
        <v>176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1</v>
      </c>
      <c r="R593">
        <v>1</v>
      </c>
      <c r="X593" t="s">
        <v>368</v>
      </c>
      <c r="Y593">
        <v>0</v>
      </c>
      <c r="Z593">
        <v>1</v>
      </c>
      <c r="AA593">
        <v>0</v>
      </c>
      <c r="AB593">
        <v>0</v>
      </c>
      <c r="AC593">
        <v>0</v>
      </c>
      <c r="AD593">
        <v>0</v>
      </c>
      <c r="AE593">
        <v>0</v>
      </c>
      <c r="AG593" t="s">
        <v>124</v>
      </c>
      <c r="AH593" t="s">
        <v>121</v>
      </c>
      <c r="AI593">
        <v>0</v>
      </c>
      <c r="AJ593">
        <v>0</v>
      </c>
      <c r="AK593">
        <v>1</v>
      </c>
      <c r="AL593">
        <v>0</v>
      </c>
      <c r="AM593">
        <v>0</v>
      </c>
      <c r="AN593">
        <v>0</v>
      </c>
      <c r="AO593">
        <v>0</v>
      </c>
      <c r="AP593">
        <v>0</v>
      </c>
      <c r="AQ593" t="s">
        <v>1621</v>
      </c>
      <c r="BA593" t="s">
        <v>106</v>
      </c>
      <c r="BB593" t="e">
        <f ca="1">- Useful but _xludf.not as good as a regular degree</f>
        <v>#NAME?</v>
      </c>
      <c r="BD593" t="e">
        <f ca="1">- Nursing / medical care</f>
        <v>#NAME?</v>
      </c>
      <c r="BE593">
        <v>0</v>
      </c>
      <c r="BF593">
        <v>0</v>
      </c>
      <c r="BG593">
        <v>0</v>
      </c>
      <c r="BH593">
        <v>0</v>
      </c>
      <c r="BI593">
        <v>1</v>
      </c>
      <c r="BJ593">
        <v>0</v>
      </c>
      <c r="BK593">
        <v>0</v>
      </c>
      <c r="BL593">
        <v>0</v>
      </c>
      <c r="BN593" t="s">
        <v>106</v>
      </c>
      <c r="BQ593" t="e">
        <f ca="1">- Donâ€™t know how to _xludf.find/enroll in a suitable program</f>
        <v>#NAME?</v>
      </c>
      <c r="BR593">
        <v>0</v>
      </c>
      <c r="BS593">
        <v>0</v>
      </c>
      <c r="BT593">
        <v>0</v>
      </c>
      <c r="BU593">
        <v>1</v>
      </c>
      <c r="BV593">
        <v>0</v>
      </c>
      <c r="BW593">
        <v>0</v>
      </c>
      <c r="BX593" t="s">
        <v>107</v>
      </c>
      <c r="BY593" t="e">
        <f ca="1">- Useful but _xludf.not as good as going to university</f>
        <v>#NAME?</v>
      </c>
      <c r="BZ593">
        <v>1</v>
      </c>
      <c r="CA593">
        <v>0</v>
      </c>
      <c r="CB593">
        <v>0</v>
      </c>
      <c r="CC593">
        <v>0</v>
      </c>
      <c r="CD593">
        <v>0</v>
      </c>
      <c r="CE593" t="e">
        <f ca="1">- Friends - Teachers</f>
        <v>#NAME?</v>
      </c>
      <c r="CF593">
        <v>1</v>
      </c>
      <c r="CG593">
        <v>0</v>
      </c>
      <c r="CH593">
        <v>1</v>
      </c>
      <c r="CI593">
        <v>0</v>
      </c>
      <c r="CJ593">
        <v>0</v>
      </c>
      <c r="CK593">
        <v>0</v>
      </c>
      <c r="CL593">
        <v>0</v>
      </c>
      <c r="CN593" t="s">
        <v>108</v>
      </c>
      <c r="CO593" t="s">
        <v>109</v>
      </c>
      <c r="CP593" t="s">
        <v>110</v>
      </c>
      <c r="CQ593">
        <v>3339586</v>
      </c>
      <c r="CR593" t="s">
        <v>1622</v>
      </c>
      <c r="CS593" t="s">
        <v>1623</v>
      </c>
      <c r="CT593">
        <v>592</v>
      </c>
    </row>
    <row r="594" spans="1:98">
      <c r="A594">
        <v>593</v>
      </c>
      <c r="B594" t="s">
        <v>135</v>
      </c>
      <c r="C594">
        <v>24</v>
      </c>
      <c r="D594" t="s">
        <v>98</v>
      </c>
      <c r="E594" t="s">
        <v>227</v>
      </c>
      <c r="F594" t="s">
        <v>136</v>
      </c>
      <c r="G594" t="s">
        <v>113</v>
      </c>
      <c r="J594" t="s">
        <v>286</v>
      </c>
      <c r="K594">
        <v>0</v>
      </c>
      <c r="L594">
        <v>0</v>
      </c>
      <c r="M594">
        <v>0</v>
      </c>
      <c r="N594">
        <v>0</v>
      </c>
      <c r="O594">
        <v>1</v>
      </c>
      <c r="P594">
        <v>0</v>
      </c>
      <c r="Q594">
        <v>0</v>
      </c>
      <c r="R594">
        <v>0</v>
      </c>
      <c r="X594" t="s">
        <v>368</v>
      </c>
      <c r="Y594">
        <v>0</v>
      </c>
      <c r="Z594">
        <v>1</v>
      </c>
      <c r="AA594">
        <v>0</v>
      </c>
      <c r="AB594">
        <v>0</v>
      </c>
      <c r="AC594">
        <v>0</v>
      </c>
      <c r="AD594">
        <v>0</v>
      </c>
      <c r="AE594">
        <v>0</v>
      </c>
      <c r="AG594" t="s">
        <v>124</v>
      </c>
      <c r="AH594" t="s">
        <v>121</v>
      </c>
      <c r="AI594">
        <v>0</v>
      </c>
      <c r="AJ594">
        <v>0</v>
      </c>
      <c r="AK594">
        <v>1</v>
      </c>
      <c r="AL594">
        <v>0</v>
      </c>
      <c r="AM594">
        <v>0</v>
      </c>
      <c r="AN594">
        <v>0</v>
      </c>
      <c r="AO594">
        <v>0</v>
      </c>
      <c r="AP594">
        <v>0</v>
      </c>
      <c r="AQ594" t="s">
        <v>287</v>
      </c>
      <c r="BA594" t="s">
        <v>106</v>
      </c>
      <c r="BB594" t="e">
        <f ca="1">- Useful but _xludf.not as good as a regular degree</f>
        <v>#NAME?</v>
      </c>
      <c r="BD594" t="e">
        <f ca="1">- Mechanics _xludf.and machinery</f>
        <v>#NAME?</v>
      </c>
      <c r="BE594">
        <v>0</v>
      </c>
      <c r="BF594">
        <v>0</v>
      </c>
      <c r="BG594">
        <v>0</v>
      </c>
      <c r="BH594">
        <v>0</v>
      </c>
      <c r="BI594">
        <v>0</v>
      </c>
      <c r="BJ594">
        <v>0</v>
      </c>
      <c r="BK594">
        <v>1</v>
      </c>
      <c r="BL594">
        <v>0</v>
      </c>
      <c r="BN594" t="s">
        <v>106</v>
      </c>
      <c r="BQ594" t="e">
        <f ca="1">- Donâ€™t know how to _xludf.find/enroll in a suitable program</f>
        <v>#NAME?</v>
      </c>
      <c r="BR594">
        <v>0</v>
      </c>
      <c r="BS594">
        <v>0</v>
      </c>
      <c r="BT594">
        <v>0</v>
      </c>
      <c r="BU594">
        <v>1</v>
      </c>
      <c r="BV594">
        <v>0</v>
      </c>
      <c r="BW594">
        <v>0</v>
      </c>
      <c r="BX594" t="s">
        <v>107</v>
      </c>
      <c r="BY594" t="e">
        <f ca="1">- Too Difficult to study alone</f>
        <v>#NAME?</v>
      </c>
      <c r="BZ594">
        <v>0</v>
      </c>
      <c r="CA594">
        <v>0</v>
      </c>
      <c r="CB594">
        <v>0</v>
      </c>
      <c r="CC594">
        <v>0</v>
      </c>
      <c r="CD594">
        <v>1</v>
      </c>
      <c r="CE594" t="e">
        <f ca="1">- Facebook groups/pages</f>
        <v>#NAME?</v>
      </c>
      <c r="CF594">
        <v>0</v>
      </c>
      <c r="CG594">
        <v>0</v>
      </c>
      <c r="CH594">
        <v>0</v>
      </c>
      <c r="CI594">
        <v>0</v>
      </c>
      <c r="CJ594">
        <v>0</v>
      </c>
      <c r="CK594">
        <v>1</v>
      </c>
      <c r="CL594">
        <v>0</v>
      </c>
      <c r="CN594" t="s">
        <v>108</v>
      </c>
      <c r="CO594" t="s">
        <v>109</v>
      </c>
      <c r="CP594" t="s">
        <v>110</v>
      </c>
      <c r="CQ594">
        <v>3339597</v>
      </c>
      <c r="CR594" t="s">
        <v>1624</v>
      </c>
      <c r="CS594" t="s">
        <v>1625</v>
      </c>
      <c r="CT594">
        <v>593</v>
      </c>
    </row>
    <row r="595" spans="1:98">
      <c r="A595">
        <v>594</v>
      </c>
      <c r="B595" t="s">
        <v>135</v>
      </c>
      <c r="C595">
        <v>28</v>
      </c>
      <c r="D595" t="s">
        <v>148</v>
      </c>
      <c r="E595" t="s">
        <v>99</v>
      </c>
      <c r="F595" t="s">
        <v>344</v>
      </c>
      <c r="G595" t="s">
        <v>113</v>
      </c>
      <c r="J595" t="s">
        <v>162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1</v>
      </c>
      <c r="R595">
        <v>0</v>
      </c>
      <c r="X595" t="s">
        <v>495</v>
      </c>
      <c r="Y595">
        <v>0</v>
      </c>
      <c r="Z595">
        <v>0</v>
      </c>
      <c r="AA595">
        <v>1</v>
      </c>
      <c r="AB595">
        <v>0</v>
      </c>
      <c r="AC595">
        <v>0</v>
      </c>
      <c r="AD595">
        <v>0</v>
      </c>
      <c r="AE595">
        <v>0</v>
      </c>
      <c r="AG595" t="s">
        <v>124</v>
      </c>
      <c r="AH595" t="s">
        <v>1195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1</v>
      </c>
      <c r="AP595">
        <v>0</v>
      </c>
      <c r="BA595" t="s">
        <v>106</v>
      </c>
      <c r="BB595" t="e">
        <f ca="1">- Useful but _xludf.not as good as a regular degree</f>
        <v>#NAME?</v>
      </c>
      <c r="BD595" t="e">
        <f ca="1">- Tourism / Restaurant _xludf.and hotel Management</f>
        <v>#NAME?</v>
      </c>
      <c r="BE595">
        <v>0</v>
      </c>
      <c r="BF595">
        <v>0</v>
      </c>
      <c r="BG595">
        <v>0</v>
      </c>
      <c r="BH595">
        <v>1</v>
      </c>
      <c r="BI595">
        <v>0</v>
      </c>
      <c r="BJ595">
        <v>0</v>
      </c>
      <c r="BK595">
        <v>0</v>
      </c>
      <c r="BL595">
        <v>0</v>
      </c>
      <c r="BN595" t="s">
        <v>106</v>
      </c>
      <c r="BQ595" t="e">
        <f ca="1">- Cannot afford the courses</f>
        <v>#NAME?</v>
      </c>
      <c r="BR595">
        <v>0</v>
      </c>
      <c r="BS595">
        <v>0</v>
      </c>
      <c r="BT595">
        <v>0</v>
      </c>
      <c r="BU595">
        <v>0</v>
      </c>
      <c r="BV595">
        <v>1</v>
      </c>
      <c r="BW595">
        <v>0</v>
      </c>
      <c r="BX595" t="s">
        <v>107</v>
      </c>
      <c r="BY595" t="e">
        <f ca="1">- Too Difficult to study alone</f>
        <v>#NAME?</v>
      </c>
      <c r="BZ595">
        <v>0</v>
      </c>
      <c r="CA595">
        <v>0</v>
      </c>
      <c r="CB595">
        <v>0</v>
      </c>
      <c r="CC595">
        <v>0</v>
      </c>
      <c r="CD595">
        <v>1</v>
      </c>
      <c r="CE595" t="e">
        <f ca="1">- Friends</f>
        <v>#NAME?</v>
      </c>
      <c r="CF595">
        <v>1</v>
      </c>
      <c r="CG595">
        <v>0</v>
      </c>
      <c r="CH595">
        <v>0</v>
      </c>
      <c r="CI595">
        <v>0</v>
      </c>
      <c r="CJ595">
        <v>0</v>
      </c>
      <c r="CK595">
        <v>0</v>
      </c>
      <c r="CL595">
        <v>0</v>
      </c>
      <c r="CN595" t="s">
        <v>108</v>
      </c>
      <c r="CO595" t="s">
        <v>109</v>
      </c>
      <c r="CP595" t="s">
        <v>110</v>
      </c>
      <c r="CQ595">
        <v>3339607</v>
      </c>
      <c r="CR595" t="s">
        <v>1626</v>
      </c>
      <c r="CS595" t="s">
        <v>1627</v>
      </c>
      <c r="CT595">
        <v>594</v>
      </c>
    </row>
    <row r="596" spans="1:98">
      <c r="A596">
        <v>595</v>
      </c>
      <c r="B596" t="s">
        <v>1628</v>
      </c>
      <c r="C596">
        <v>22</v>
      </c>
      <c r="D596" t="s">
        <v>148</v>
      </c>
      <c r="E596" t="s">
        <v>99</v>
      </c>
      <c r="F596" t="s">
        <v>100</v>
      </c>
      <c r="G596" t="s">
        <v>101</v>
      </c>
      <c r="H596" t="s">
        <v>102</v>
      </c>
      <c r="U596" t="s">
        <v>162</v>
      </c>
      <c r="AG596" t="s">
        <v>104</v>
      </c>
      <c r="AH596" t="s">
        <v>105</v>
      </c>
      <c r="AI596">
        <v>0</v>
      </c>
      <c r="AJ596">
        <v>1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BA596" t="s">
        <v>106</v>
      </c>
      <c r="BB596" t="e">
        <f ca="1">- Useful but _xludf.not as good as a regular degree</f>
        <v>#NAME?</v>
      </c>
      <c r="BD596" t="e">
        <f ca="1">- I am _xludf.not interested in vocational education</f>
        <v>#NAME?</v>
      </c>
      <c r="BE596">
        <v>1</v>
      </c>
      <c r="BF596">
        <v>0</v>
      </c>
      <c r="BG596">
        <v>0</v>
      </c>
      <c r="BH596">
        <v>0</v>
      </c>
      <c r="BI596">
        <v>0</v>
      </c>
      <c r="BJ596">
        <v>0</v>
      </c>
      <c r="BK596">
        <v>0</v>
      </c>
      <c r="BL596">
        <v>0</v>
      </c>
      <c r="BN596" t="s">
        <v>106</v>
      </c>
      <c r="BQ596" t="e">
        <f ca="1">- Do _xludf.not _xludf.count towards a recognized qualification</f>
        <v>#NAME?</v>
      </c>
      <c r="BR596">
        <v>0</v>
      </c>
      <c r="BS596">
        <v>1</v>
      </c>
      <c r="BT596">
        <v>0</v>
      </c>
      <c r="BU596">
        <v>0</v>
      </c>
      <c r="BV596">
        <v>0</v>
      </c>
      <c r="BW596">
        <v>0</v>
      </c>
      <c r="BX596" t="s">
        <v>107</v>
      </c>
      <c r="BY596" t="e">
        <f ca="1">- _xludf.not worth the _xludf.time _xludf.or money spent on it - Difficult to access</f>
        <v>#NAME?</v>
      </c>
      <c r="BZ596">
        <v>0</v>
      </c>
      <c r="CA596">
        <v>1</v>
      </c>
      <c r="CB596">
        <v>0</v>
      </c>
      <c r="CC596">
        <v>1</v>
      </c>
      <c r="CD596">
        <v>0</v>
      </c>
      <c r="CE596" t="e">
        <f ca="1">- Facebook groups/pages  - Friends</f>
        <v>#NAME?</v>
      </c>
      <c r="CF596">
        <v>1</v>
      </c>
      <c r="CG596">
        <v>0</v>
      </c>
      <c r="CH596">
        <v>0</v>
      </c>
      <c r="CI596">
        <v>0</v>
      </c>
      <c r="CJ596">
        <v>0</v>
      </c>
      <c r="CK596">
        <v>1</v>
      </c>
      <c r="CL596">
        <v>0</v>
      </c>
      <c r="CN596" t="s">
        <v>108</v>
      </c>
      <c r="CO596" t="s">
        <v>109</v>
      </c>
      <c r="CP596" t="s">
        <v>110</v>
      </c>
      <c r="CQ596">
        <v>3468242</v>
      </c>
      <c r="CR596" t="s">
        <v>1629</v>
      </c>
      <c r="CS596" t="s">
        <v>1630</v>
      </c>
      <c r="CT596">
        <v>595</v>
      </c>
    </row>
    <row r="597" spans="1:98">
      <c r="A597">
        <v>596</v>
      </c>
      <c r="B597" t="s">
        <v>1628</v>
      </c>
      <c r="C597">
        <v>20</v>
      </c>
      <c r="D597" t="s">
        <v>98</v>
      </c>
      <c r="E597" t="s">
        <v>179</v>
      </c>
      <c r="F597" t="s">
        <v>100</v>
      </c>
      <c r="G597" t="s">
        <v>101</v>
      </c>
      <c r="H597" t="s">
        <v>102</v>
      </c>
      <c r="U597" t="s">
        <v>103</v>
      </c>
      <c r="AG597" t="s">
        <v>104</v>
      </c>
      <c r="AH597" t="s">
        <v>105</v>
      </c>
      <c r="AI597">
        <v>0</v>
      </c>
      <c r="AJ597">
        <v>1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BA597" t="s">
        <v>106</v>
      </c>
      <c r="BB597" t="e">
        <f ca="1">- Useful but _xludf.not as good as a regular degree</f>
        <v>#NAME?</v>
      </c>
      <c r="BD597" t="e">
        <f ca="1">- I am _xludf.not interested in vocational education</f>
        <v>#NAME?</v>
      </c>
      <c r="BE597">
        <v>1</v>
      </c>
      <c r="BF597">
        <v>0</v>
      </c>
      <c r="BG597">
        <v>0</v>
      </c>
      <c r="BH597">
        <v>0</v>
      </c>
      <c r="BI597">
        <v>0</v>
      </c>
      <c r="BJ597">
        <v>0</v>
      </c>
      <c r="BK597">
        <v>0</v>
      </c>
      <c r="BL597">
        <v>0</v>
      </c>
      <c r="BN597" t="s">
        <v>106</v>
      </c>
      <c r="BQ597" t="e">
        <f ca="1">- Do _xludf.not _xludf.count towards a recognized qualification</f>
        <v>#NAME?</v>
      </c>
      <c r="BR597">
        <v>0</v>
      </c>
      <c r="BS597">
        <v>1</v>
      </c>
      <c r="BT597">
        <v>0</v>
      </c>
      <c r="BU597">
        <v>0</v>
      </c>
      <c r="BV597">
        <v>0</v>
      </c>
      <c r="BW597">
        <v>0</v>
      </c>
      <c r="BX597" t="s">
        <v>107</v>
      </c>
      <c r="BY597" t="e">
        <f ca="1">- _xludf.not worth the _xludf.time _xludf.or money spent on it</f>
        <v>#NAME?</v>
      </c>
      <c r="BZ597">
        <v>0</v>
      </c>
      <c r="CA597">
        <v>1</v>
      </c>
      <c r="CB597">
        <v>0</v>
      </c>
      <c r="CC597">
        <v>0</v>
      </c>
      <c r="CD597">
        <v>0</v>
      </c>
      <c r="CE597" t="e">
        <f ca="1">- Facebook groups/pages  - Friends</f>
        <v>#NAME?</v>
      </c>
      <c r="CF597">
        <v>1</v>
      </c>
      <c r="CG597">
        <v>0</v>
      </c>
      <c r="CH597">
        <v>0</v>
      </c>
      <c r="CI597">
        <v>0</v>
      </c>
      <c r="CJ597">
        <v>0</v>
      </c>
      <c r="CK597">
        <v>1</v>
      </c>
      <c r="CL597">
        <v>0</v>
      </c>
      <c r="CN597" t="s">
        <v>108</v>
      </c>
      <c r="CO597" t="s">
        <v>109</v>
      </c>
      <c r="CP597" t="s">
        <v>110</v>
      </c>
      <c r="CQ597">
        <v>3467973</v>
      </c>
      <c r="CR597" t="s">
        <v>1631</v>
      </c>
      <c r="CS597" t="s">
        <v>1632</v>
      </c>
      <c r="CT597">
        <v>596</v>
      </c>
    </row>
    <row r="598" spans="1:98">
      <c r="A598">
        <v>597</v>
      </c>
      <c r="B598" t="s">
        <v>1628</v>
      </c>
      <c r="C598">
        <v>22</v>
      </c>
      <c r="D598" t="s">
        <v>148</v>
      </c>
      <c r="E598" t="s">
        <v>142</v>
      </c>
      <c r="F598" t="s">
        <v>100</v>
      </c>
      <c r="G598" t="s">
        <v>101</v>
      </c>
      <c r="H598" t="s">
        <v>102</v>
      </c>
      <c r="U598" t="s">
        <v>103</v>
      </c>
      <c r="AG598" t="s">
        <v>104</v>
      </c>
      <c r="AH598" t="s">
        <v>105</v>
      </c>
      <c r="AI598">
        <v>0</v>
      </c>
      <c r="AJ598">
        <v>1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BA598" t="s">
        <v>106</v>
      </c>
      <c r="BB598" t="e">
        <f ca="1">- Useful but _xludf.not as good as a regular degree</f>
        <v>#NAME?</v>
      </c>
      <c r="BD598" t="e">
        <f ca="1">- I am _xludf.not interested in vocational education</f>
        <v>#NAME?</v>
      </c>
      <c r="BE598">
        <v>1</v>
      </c>
      <c r="BF598">
        <v>0</v>
      </c>
      <c r="BG598">
        <v>0</v>
      </c>
      <c r="BH598">
        <v>0</v>
      </c>
      <c r="BI598">
        <v>0</v>
      </c>
      <c r="BJ598">
        <v>0</v>
      </c>
      <c r="BK598">
        <v>0</v>
      </c>
      <c r="BL598">
        <v>0</v>
      </c>
      <c r="BN598" t="s">
        <v>106</v>
      </c>
      <c r="BQ598" t="e">
        <f ca="1">- Do _xludf.not _xludf.count towards a recognized qualification</f>
        <v>#NAME?</v>
      </c>
      <c r="BR598">
        <v>0</v>
      </c>
      <c r="BS598">
        <v>1</v>
      </c>
      <c r="BT598">
        <v>0</v>
      </c>
      <c r="BU598">
        <v>0</v>
      </c>
      <c r="BV598">
        <v>0</v>
      </c>
      <c r="BW598">
        <v>0</v>
      </c>
      <c r="BX598" t="s">
        <v>107</v>
      </c>
      <c r="BY598" t="e">
        <f ca="1">- Useful but _xludf.not as good as going to university  - Difficult to access</f>
        <v>#NAME?</v>
      </c>
      <c r="BZ598">
        <v>1</v>
      </c>
      <c r="CA598">
        <v>0</v>
      </c>
      <c r="CB598">
        <v>0</v>
      </c>
      <c r="CC598">
        <v>1</v>
      </c>
      <c r="CD598">
        <v>0</v>
      </c>
      <c r="CE598" t="e">
        <f ca="1">- Facebook groups/pages  - Friends</f>
        <v>#NAME?</v>
      </c>
      <c r="CF598">
        <v>1</v>
      </c>
      <c r="CG598">
        <v>0</v>
      </c>
      <c r="CH598">
        <v>0</v>
      </c>
      <c r="CI598">
        <v>0</v>
      </c>
      <c r="CJ598">
        <v>0</v>
      </c>
      <c r="CK598">
        <v>1</v>
      </c>
      <c r="CL598">
        <v>0</v>
      </c>
      <c r="CN598" t="s">
        <v>108</v>
      </c>
      <c r="CO598" t="s">
        <v>109</v>
      </c>
      <c r="CP598" t="s">
        <v>110</v>
      </c>
      <c r="CQ598">
        <v>3467952</v>
      </c>
      <c r="CR598" s="1" t="s">
        <v>1633</v>
      </c>
      <c r="CS598" t="s">
        <v>1634</v>
      </c>
      <c r="CT598">
        <v>597</v>
      </c>
    </row>
    <row r="599" spans="1:98">
      <c r="A599">
        <v>598</v>
      </c>
      <c r="B599" t="s">
        <v>688</v>
      </c>
      <c r="C599">
        <v>22</v>
      </c>
      <c r="D599" t="s">
        <v>148</v>
      </c>
      <c r="E599" t="s">
        <v>227</v>
      </c>
      <c r="F599" t="s">
        <v>945</v>
      </c>
      <c r="G599" t="s">
        <v>113</v>
      </c>
      <c r="J599" t="s">
        <v>103</v>
      </c>
      <c r="K599">
        <v>0</v>
      </c>
      <c r="L599">
        <v>0</v>
      </c>
      <c r="M599">
        <v>0</v>
      </c>
      <c r="N599">
        <v>1</v>
      </c>
      <c r="O599">
        <v>0</v>
      </c>
      <c r="P599">
        <v>0</v>
      </c>
      <c r="Q599">
        <v>0</v>
      </c>
      <c r="R599">
        <v>0</v>
      </c>
      <c r="X599" t="s">
        <v>368</v>
      </c>
      <c r="Y599">
        <v>0</v>
      </c>
      <c r="Z599">
        <v>1</v>
      </c>
      <c r="AA599">
        <v>0</v>
      </c>
      <c r="AB599">
        <v>0</v>
      </c>
      <c r="AC599">
        <v>0</v>
      </c>
      <c r="AD599">
        <v>0</v>
      </c>
      <c r="AE599">
        <v>0</v>
      </c>
      <c r="AG599" t="s">
        <v>124</v>
      </c>
      <c r="AH599" t="s">
        <v>125</v>
      </c>
      <c r="AI599">
        <v>1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0</v>
      </c>
      <c r="AR599" t="s">
        <v>106</v>
      </c>
      <c r="AS599" t="s">
        <v>121</v>
      </c>
      <c r="AT599">
        <v>0</v>
      </c>
      <c r="AU599">
        <v>0</v>
      </c>
      <c r="AV599">
        <v>0</v>
      </c>
      <c r="AW599">
        <v>0</v>
      </c>
      <c r="AX599">
        <v>0</v>
      </c>
      <c r="AY599">
        <v>1</v>
      </c>
      <c r="AZ599" t="s">
        <v>106</v>
      </c>
      <c r="BA599" t="s">
        <v>127</v>
      </c>
      <c r="BB599" t="e">
        <f ca="1">- _xludf.not Useful</f>
        <v>#NAME?</v>
      </c>
      <c r="BD599" t="e">
        <f ca="1">- I am _xludf.not interested in vocational education</f>
        <v>#NAME?</v>
      </c>
      <c r="BE599">
        <v>1</v>
      </c>
      <c r="BF599">
        <v>0</v>
      </c>
      <c r="BG599">
        <v>0</v>
      </c>
      <c r="BH599">
        <v>0</v>
      </c>
      <c r="BI599">
        <v>0</v>
      </c>
      <c r="BJ599">
        <v>0</v>
      </c>
      <c r="BK599">
        <v>0</v>
      </c>
      <c r="BL599">
        <v>0</v>
      </c>
      <c r="BN599" t="s">
        <v>106</v>
      </c>
      <c r="BQ599" t="e">
        <f ca="1">- Donâ€™t know how to _xludf.find/enroll in a suitable program</f>
        <v>#NAME?</v>
      </c>
      <c r="BR599">
        <v>0</v>
      </c>
      <c r="BS599">
        <v>0</v>
      </c>
      <c r="BT599">
        <v>0</v>
      </c>
      <c r="BU599">
        <v>1</v>
      </c>
      <c r="BV599">
        <v>0</v>
      </c>
      <c r="BW599">
        <v>0</v>
      </c>
      <c r="BX599" t="s">
        <v>107</v>
      </c>
      <c r="BY599" t="e">
        <f ca="1">- Difficult to access</f>
        <v>#NAME?</v>
      </c>
      <c r="BZ599">
        <v>0</v>
      </c>
      <c r="CA599">
        <v>0</v>
      </c>
      <c r="CB599">
        <v>0</v>
      </c>
      <c r="CC599">
        <v>1</v>
      </c>
      <c r="CD599">
        <v>0</v>
      </c>
      <c r="CE599" t="e">
        <f ca="1">- Friends</f>
        <v>#NAME?</v>
      </c>
      <c r="CF599">
        <v>1</v>
      </c>
      <c r="CG599">
        <v>0</v>
      </c>
      <c r="CH599">
        <v>0</v>
      </c>
      <c r="CI599">
        <v>0</v>
      </c>
      <c r="CJ599">
        <v>0</v>
      </c>
      <c r="CK599">
        <v>0</v>
      </c>
      <c r="CL599">
        <v>0</v>
      </c>
      <c r="CN599" t="s">
        <v>108</v>
      </c>
      <c r="CO599" t="s">
        <v>109</v>
      </c>
      <c r="CP599" t="s">
        <v>110</v>
      </c>
      <c r="CQ599">
        <v>3397475</v>
      </c>
      <c r="CR599" t="s">
        <v>1635</v>
      </c>
      <c r="CS599" t="s">
        <v>1636</v>
      </c>
      <c r="CT599">
        <v>598</v>
      </c>
    </row>
    <row r="600" spans="1:98">
      <c r="A600">
        <v>599</v>
      </c>
      <c r="B600" t="s">
        <v>688</v>
      </c>
      <c r="C600">
        <v>20</v>
      </c>
      <c r="D600" t="s">
        <v>148</v>
      </c>
      <c r="E600" t="s">
        <v>156</v>
      </c>
      <c r="F600" t="s">
        <v>136</v>
      </c>
      <c r="G600" t="s">
        <v>113</v>
      </c>
      <c r="J600" t="s">
        <v>103</v>
      </c>
      <c r="K600">
        <v>0</v>
      </c>
      <c r="L600">
        <v>0</v>
      </c>
      <c r="M600">
        <v>0</v>
      </c>
      <c r="N600">
        <v>1</v>
      </c>
      <c r="O600">
        <v>0</v>
      </c>
      <c r="P600">
        <v>0</v>
      </c>
      <c r="Q600">
        <v>0</v>
      </c>
      <c r="R600">
        <v>0</v>
      </c>
      <c r="X600" t="s">
        <v>368</v>
      </c>
      <c r="Y600">
        <v>0</v>
      </c>
      <c r="Z600">
        <v>1</v>
      </c>
      <c r="AA600">
        <v>0</v>
      </c>
      <c r="AB600">
        <v>0</v>
      </c>
      <c r="AC600">
        <v>0</v>
      </c>
      <c r="AD600">
        <v>0</v>
      </c>
      <c r="AE600">
        <v>0</v>
      </c>
      <c r="AG600" t="s">
        <v>116</v>
      </c>
      <c r="AH600" t="s">
        <v>121</v>
      </c>
      <c r="AI600">
        <v>0</v>
      </c>
      <c r="AJ600">
        <v>0</v>
      </c>
      <c r="AK600">
        <v>1</v>
      </c>
      <c r="AL600">
        <v>0</v>
      </c>
      <c r="AM600">
        <v>0</v>
      </c>
      <c r="AN600">
        <v>0</v>
      </c>
      <c r="AO600">
        <v>0</v>
      </c>
      <c r="AP600">
        <v>0</v>
      </c>
      <c r="AQ600" t="s">
        <v>287</v>
      </c>
      <c r="BA600" t="s">
        <v>106</v>
      </c>
      <c r="BB600" t="e">
        <f ca="1">- Useful but _xludf.not as good as a regular degree</f>
        <v>#NAME?</v>
      </c>
      <c r="BD600" t="e">
        <f ca="1">- I am _xludf.not interested in vocational education</f>
        <v>#NAME?</v>
      </c>
      <c r="BE600">
        <v>1</v>
      </c>
      <c r="BF600">
        <v>0</v>
      </c>
      <c r="BG600">
        <v>0</v>
      </c>
      <c r="BH600">
        <v>0</v>
      </c>
      <c r="BI600">
        <v>0</v>
      </c>
      <c r="BJ600">
        <v>0</v>
      </c>
      <c r="BK600">
        <v>0</v>
      </c>
      <c r="BL600">
        <v>0</v>
      </c>
      <c r="BN600" t="s">
        <v>106</v>
      </c>
      <c r="BQ600" t="e">
        <f ca="1">- Do _xludf.not _xludf.count towards a recognized qualification</f>
        <v>#NAME?</v>
      </c>
      <c r="BR600">
        <v>0</v>
      </c>
      <c r="BS600">
        <v>1</v>
      </c>
      <c r="BT600">
        <v>0</v>
      </c>
      <c r="BU600">
        <v>0</v>
      </c>
      <c r="BV600">
        <v>0</v>
      </c>
      <c r="BW600">
        <v>0</v>
      </c>
      <c r="BX600" t="s">
        <v>243</v>
      </c>
      <c r="BY600" t="e">
        <f ca="1">- Useful but _xludf.not as good as going to university</f>
        <v>#NAME?</v>
      </c>
      <c r="BZ600">
        <v>1</v>
      </c>
      <c r="CA600">
        <v>0</v>
      </c>
      <c r="CB600">
        <v>0</v>
      </c>
      <c r="CC600">
        <v>0</v>
      </c>
      <c r="CD600">
        <v>0</v>
      </c>
      <c r="CE600" t="e">
        <f ca="1">- Facebook groups/pages</f>
        <v>#NAME?</v>
      </c>
      <c r="CF600">
        <v>0</v>
      </c>
      <c r="CG600">
        <v>0</v>
      </c>
      <c r="CH600">
        <v>0</v>
      </c>
      <c r="CI600">
        <v>0</v>
      </c>
      <c r="CJ600">
        <v>0</v>
      </c>
      <c r="CK600">
        <v>1</v>
      </c>
      <c r="CL600">
        <v>0</v>
      </c>
      <c r="CN600" t="s">
        <v>108</v>
      </c>
      <c r="CO600" t="s">
        <v>109</v>
      </c>
      <c r="CP600" t="s">
        <v>110</v>
      </c>
      <c r="CQ600">
        <v>3436847</v>
      </c>
      <c r="CR600" t="s">
        <v>1637</v>
      </c>
      <c r="CS600" t="s">
        <v>1638</v>
      </c>
      <c r="CT600">
        <v>599</v>
      </c>
    </row>
    <row r="601" spans="1:98">
      <c r="A601">
        <v>600</v>
      </c>
      <c r="B601" t="s">
        <v>688</v>
      </c>
      <c r="C601">
        <v>22</v>
      </c>
      <c r="D601" t="s">
        <v>148</v>
      </c>
      <c r="E601" t="s">
        <v>227</v>
      </c>
      <c r="F601" t="s">
        <v>100</v>
      </c>
      <c r="G601" t="s">
        <v>101</v>
      </c>
      <c r="H601" t="s">
        <v>394</v>
      </c>
      <c r="U601" t="s">
        <v>286</v>
      </c>
      <c r="AG601" t="s">
        <v>104</v>
      </c>
      <c r="AH601" t="s">
        <v>105</v>
      </c>
      <c r="AI601">
        <v>0</v>
      </c>
      <c r="AJ601">
        <v>1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  <c r="BA601" t="s">
        <v>127</v>
      </c>
      <c r="BB601" t="e">
        <f ca="1">- _xludf.not Useful</f>
        <v>#NAME?</v>
      </c>
      <c r="BD601" t="e">
        <f ca="1">- Tourism / Restaurant _xludf.and hotel Management</f>
        <v>#NAME?</v>
      </c>
      <c r="BE601">
        <v>0</v>
      </c>
      <c r="BF601">
        <v>0</v>
      </c>
      <c r="BG601">
        <v>0</v>
      </c>
      <c r="BH601">
        <v>1</v>
      </c>
      <c r="BI601">
        <v>0</v>
      </c>
      <c r="BJ601">
        <v>0</v>
      </c>
      <c r="BK601">
        <v>0</v>
      </c>
      <c r="BL601">
        <v>0</v>
      </c>
      <c r="BN601" t="s">
        <v>106</v>
      </c>
      <c r="BQ601" t="e">
        <f ca="1">- Donâ€™t know how to _xludf.find/enroll in a suitable program</f>
        <v>#NAME?</v>
      </c>
      <c r="BR601">
        <v>0</v>
      </c>
      <c r="BS601">
        <v>0</v>
      </c>
      <c r="BT601">
        <v>0</v>
      </c>
      <c r="BU601">
        <v>1</v>
      </c>
      <c r="BV601">
        <v>0</v>
      </c>
      <c r="BW601">
        <v>0</v>
      </c>
      <c r="BX601" t="s">
        <v>243</v>
      </c>
      <c r="BY601" t="e">
        <f ca="1">- Difficult to access</f>
        <v>#NAME?</v>
      </c>
      <c r="BZ601">
        <v>0</v>
      </c>
      <c r="CA601">
        <v>0</v>
      </c>
      <c r="CB601">
        <v>0</v>
      </c>
      <c r="CC601">
        <v>1</v>
      </c>
      <c r="CD601">
        <v>0</v>
      </c>
      <c r="CE601" t="e">
        <f ca="1">- Al-Fanar Media - Facebook groups/pages</f>
        <v>#NAME?</v>
      </c>
      <c r="CF601">
        <v>0</v>
      </c>
      <c r="CG601">
        <v>0</v>
      </c>
      <c r="CH601">
        <v>0</v>
      </c>
      <c r="CI601">
        <v>1</v>
      </c>
      <c r="CJ601">
        <v>0</v>
      </c>
      <c r="CK601">
        <v>1</v>
      </c>
      <c r="CL601">
        <v>0</v>
      </c>
      <c r="CN601" t="s">
        <v>108</v>
      </c>
      <c r="CO601" t="s">
        <v>109</v>
      </c>
      <c r="CP601" t="s">
        <v>110</v>
      </c>
      <c r="CQ601">
        <v>3436842</v>
      </c>
      <c r="CR601" t="s">
        <v>1639</v>
      </c>
      <c r="CS601" t="s">
        <v>1640</v>
      </c>
      <c r="CT601">
        <v>600</v>
      </c>
    </row>
    <row r="602" spans="1:98">
      <c r="A602">
        <v>601</v>
      </c>
      <c r="B602" t="s">
        <v>688</v>
      </c>
      <c r="C602">
        <v>21</v>
      </c>
      <c r="D602" t="s">
        <v>98</v>
      </c>
      <c r="E602" t="s">
        <v>99</v>
      </c>
      <c r="F602" t="s">
        <v>100</v>
      </c>
      <c r="G602" t="s">
        <v>113</v>
      </c>
      <c r="J602" t="s">
        <v>162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1</v>
      </c>
      <c r="R602">
        <v>0</v>
      </c>
      <c r="X602" t="s">
        <v>242</v>
      </c>
      <c r="Y602">
        <v>0</v>
      </c>
      <c r="Z602">
        <v>0</v>
      </c>
      <c r="AA602">
        <v>0</v>
      </c>
      <c r="AB602">
        <v>0</v>
      </c>
      <c r="AC602">
        <v>1</v>
      </c>
      <c r="AD602">
        <v>0</v>
      </c>
      <c r="AE602">
        <v>0</v>
      </c>
      <c r="AG602" t="s">
        <v>116</v>
      </c>
      <c r="AH602" t="s">
        <v>105</v>
      </c>
      <c r="AI602">
        <v>0</v>
      </c>
      <c r="AJ602">
        <v>1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0</v>
      </c>
      <c r="BA602" t="s">
        <v>106</v>
      </c>
      <c r="BB602" t="e">
        <f ca="1">- Useful but _xludf.not as good as a regular degree</f>
        <v>#NAME?</v>
      </c>
      <c r="BD602" t="s">
        <v>477</v>
      </c>
      <c r="BE602">
        <v>0</v>
      </c>
      <c r="BF602">
        <v>0</v>
      </c>
      <c r="BG602">
        <v>0</v>
      </c>
      <c r="BH602">
        <v>0</v>
      </c>
      <c r="BI602">
        <v>0</v>
      </c>
      <c r="BJ602">
        <v>0</v>
      </c>
      <c r="BK602">
        <v>0</v>
      </c>
      <c r="BL602">
        <v>1</v>
      </c>
      <c r="BN602" t="s">
        <v>106</v>
      </c>
      <c r="BQ602" t="e">
        <f ca="1">- Cannot afford the courses</f>
        <v>#NAME?</v>
      </c>
      <c r="BR602">
        <v>0</v>
      </c>
      <c r="BS602">
        <v>0</v>
      </c>
      <c r="BT602">
        <v>0</v>
      </c>
      <c r="BU602">
        <v>0</v>
      </c>
      <c r="BV602">
        <v>1</v>
      </c>
      <c r="BW602">
        <v>0</v>
      </c>
      <c r="BX602" t="s">
        <v>107</v>
      </c>
      <c r="BY602" t="e">
        <f ca="1">- Too Difficult to study alone</f>
        <v>#NAME?</v>
      </c>
      <c r="BZ602">
        <v>0</v>
      </c>
      <c r="CA602">
        <v>0</v>
      </c>
      <c r="CB602">
        <v>0</v>
      </c>
      <c r="CC602">
        <v>0</v>
      </c>
      <c r="CD602">
        <v>1</v>
      </c>
      <c r="CE602" t="e">
        <f ca="1">- Facebook groups/pages</f>
        <v>#NAME?</v>
      </c>
      <c r="CF602">
        <v>0</v>
      </c>
      <c r="CG602">
        <v>0</v>
      </c>
      <c r="CH602">
        <v>0</v>
      </c>
      <c r="CI602">
        <v>0</v>
      </c>
      <c r="CJ602">
        <v>0</v>
      </c>
      <c r="CK602">
        <v>1</v>
      </c>
      <c r="CL602">
        <v>0</v>
      </c>
      <c r="CN602" t="s">
        <v>108</v>
      </c>
      <c r="CO602" t="s">
        <v>109</v>
      </c>
      <c r="CP602" t="s">
        <v>110</v>
      </c>
      <c r="CQ602">
        <v>3402237</v>
      </c>
      <c r="CR602" t="s">
        <v>1641</v>
      </c>
      <c r="CS602" t="s">
        <v>1642</v>
      </c>
      <c r="CT602">
        <v>601</v>
      </c>
    </row>
    <row r="603" spans="1:98">
      <c r="A603">
        <v>602</v>
      </c>
      <c r="B603" t="s">
        <v>688</v>
      </c>
      <c r="C603">
        <v>24</v>
      </c>
      <c r="D603" t="s">
        <v>148</v>
      </c>
      <c r="E603" t="s">
        <v>227</v>
      </c>
      <c r="F603" t="s">
        <v>344</v>
      </c>
      <c r="G603" t="s">
        <v>113</v>
      </c>
      <c r="J603" t="s">
        <v>114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1</v>
      </c>
      <c r="Q603">
        <v>0</v>
      </c>
      <c r="R603">
        <v>0</v>
      </c>
      <c r="X603" t="s">
        <v>242</v>
      </c>
      <c r="Y603">
        <v>0</v>
      </c>
      <c r="Z603">
        <v>0</v>
      </c>
      <c r="AA603">
        <v>0</v>
      </c>
      <c r="AB603">
        <v>0</v>
      </c>
      <c r="AC603">
        <v>1</v>
      </c>
      <c r="AD603">
        <v>0</v>
      </c>
      <c r="AE603">
        <v>0</v>
      </c>
      <c r="AG603" t="s">
        <v>116</v>
      </c>
      <c r="AH603" t="s">
        <v>361</v>
      </c>
      <c r="AI603">
        <v>0</v>
      </c>
      <c r="AJ603">
        <v>0</v>
      </c>
      <c r="AK603">
        <v>0</v>
      </c>
      <c r="AL603">
        <v>0</v>
      </c>
      <c r="AM603">
        <v>1</v>
      </c>
      <c r="AN603">
        <v>0</v>
      </c>
      <c r="AO603">
        <v>0</v>
      </c>
      <c r="AP603">
        <v>0</v>
      </c>
      <c r="BA603" t="s">
        <v>106</v>
      </c>
      <c r="BB603" t="e">
        <f ca="1">- _xludf.not Useful</f>
        <v>#NAME?</v>
      </c>
      <c r="BD603" t="e">
        <f ca="1">- I am _xludf.not interested in vocational education</f>
        <v>#NAME?</v>
      </c>
      <c r="BE603">
        <v>1</v>
      </c>
      <c r="BF603">
        <v>0</v>
      </c>
      <c r="BG603">
        <v>0</v>
      </c>
      <c r="BH603">
        <v>0</v>
      </c>
      <c r="BI603">
        <v>0</v>
      </c>
      <c r="BJ603">
        <v>0</v>
      </c>
      <c r="BK603">
        <v>0</v>
      </c>
      <c r="BL603">
        <v>0</v>
      </c>
      <c r="BN603" t="s">
        <v>106</v>
      </c>
      <c r="BQ603" t="e">
        <f ca="1">- _xludf.not available in subjects I want to study</f>
        <v>#NAME?</v>
      </c>
      <c r="BR603">
        <v>1</v>
      </c>
      <c r="BS603">
        <v>0</v>
      </c>
      <c r="BT603">
        <v>0</v>
      </c>
      <c r="BU603">
        <v>0</v>
      </c>
      <c r="BV603">
        <v>0</v>
      </c>
      <c r="BW603">
        <v>0</v>
      </c>
      <c r="BX603" t="s">
        <v>107</v>
      </c>
      <c r="BY603" t="e">
        <f ca="1">- Useful but _xludf.not as good as going to university</f>
        <v>#NAME?</v>
      </c>
      <c r="BZ603">
        <v>1</v>
      </c>
      <c r="CA603">
        <v>0</v>
      </c>
      <c r="CB603">
        <v>0</v>
      </c>
      <c r="CC603">
        <v>0</v>
      </c>
      <c r="CD603">
        <v>0</v>
      </c>
      <c r="CE603" t="e">
        <f ca="1">- Facebook groups/pages DUBARAH</f>
        <v>#NAME?</v>
      </c>
      <c r="CF603">
        <v>0</v>
      </c>
      <c r="CG603">
        <v>1</v>
      </c>
      <c r="CH603">
        <v>0</v>
      </c>
      <c r="CI603">
        <v>0</v>
      </c>
      <c r="CJ603">
        <v>0</v>
      </c>
      <c r="CK603">
        <v>1</v>
      </c>
      <c r="CL603">
        <v>0</v>
      </c>
      <c r="CN603" t="s">
        <v>108</v>
      </c>
      <c r="CO603" t="s">
        <v>109</v>
      </c>
      <c r="CP603" t="s">
        <v>110</v>
      </c>
      <c r="CQ603">
        <v>3402347</v>
      </c>
      <c r="CR603" t="s">
        <v>1643</v>
      </c>
      <c r="CS603" t="s">
        <v>1644</v>
      </c>
      <c r="CT603">
        <v>602</v>
      </c>
    </row>
    <row r="604" spans="1:98">
      <c r="A604">
        <v>603</v>
      </c>
      <c r="B604" t="s">
        <v>688</v>
      </c>
      <c r="C604">
        <v>24</v>
      </c>
      <c r="D604" t="s">
        <v>98</v>
      </c>
      <c r="E604" t="s">
        <v>99</v>
      </c>
      <c r="F604" t="s">
        <v>644</v>
      </c>
      <c r="G604" t="s">
        <v>101</v>
      </c>
      <c r="H604" t="s">
        <v>102</v>
      </c>
      <c r="U604" t="s">
        <v>103</v>
      </c>
      <c r="AG604" t="s">
        <v>104</v>
      </c>
      <c r="AH604" t="s">
        <v>105</v>
      </c>
      <c r="AI604">
        <v>0</v>
      </c>
      <c r="AJ604">
        <v>1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BA604" t="s">
        <v>106</v>
      </c>
      <c r="BB604" t="e">
        <f ca="1">- Very Useful _xludf.and provides a job opportunity _xludf.right away.</f>
        <v>#NAME?</v>
      </c>
      <c r="BD604" t="e">
        <f ca="1">- Project Management / Accountancy</f>
        <v>#NAME?</v>
      </c>
      <c r="BE604">
        <v>0</v>
      </c>
      <c r="BF604">
        <v>0</v>
      </c>
      <c r="BG604">
        <v>1</v>
      </c>
      <c r="BH604">
        <v>0</v>
      </c>
      <c r="BI604">
        <v>0</v>
      </c>
      <c r="BJ604">
        <v>0</v>
      </c>
      <c r="BK604">
        <v>0</v>
      </c>
      <c r="BL604">
        <v>0</v>
      </c>
      <c r="BN604" t="s">
        <v>106</v>
      </c>
      <c r="BQ604" t="e">
        <f ca="1">- Cannot afford the courses</f>
        <v>#NAME?</v>
      </c>
      <c r="BR604">
        <v>0</v>
      </c>
      <c r="BS604">
        <v>0</v>
      </c>
      <c r="BT604">
        <v>0</v>
      </c>
      <c r="BU604">
        <v>0</v>
      </c>
      <c r="BV604">
        <v>1</v>
      </c>
      <c r="BW604">
        <v>0</v>
      </c>
      <c r="BX604" t="s">
        <v>107</v>
      </c>
      <c r="BY604" t="e">
        <f ca="1">- _xludf.not worth the _xludf.time _xludf.or money spent on it</f>
        <v>#NAME?</v>
      </c>
      <c r="BZ604">
        <v>0</v>
      </c>
      <c r="CA604">
        <v>1</v>
      </c>
      <c r="CB604">
        <v>0</v>
      </c>
      <c r="CC604">
        <v>0</v>
      </c>
      <c r="CD604">
        <v>0</v>
      </c>
      <c r="CE604" t="e">
        <f ca="1">- Facebook groups/pages DUBARAH</f>
        <v>#NAME?</v>
      </c>
      <c r="CF604">
        <v>0</v>
      </c>
      <c r="CG604">
        <v>1</v>
      </c>
      <c r="CH604">
        <v>0</v>
      </c>
      <c r="CI604">
        <v>0</v>
      </c>
      <c r="CJ604">
        <v>0</v>
      </c>
      <c r="CK604">
        <v>1</v>
      </c>
      <c r="CL604">
        <v>0</v>
      </c>
      <c r="CN604" t="s">
        <v>108</v>
      </c>
      <c r="CO604" t="s">
        <v>109</v>
      </c>
      <c r="CP604" t="s">
        <v>110</v>
      </c>
      <c r="CQ604">
        <v>3402358</v>
      </c>
      <c r="CR604" t="s">
        <v>1645</v>
      </c>
      <c r="CS604" t="s">
        <v>1646</v>
      </c>
      <c r="CT604">
        <v>603</v>
      </c>
    </row>
    <row r="605" spans="1:98">
      <c r="A605">
        <v>604</v>
      </c>
      <c r="B605" t="s">
        <v>688</v>
      </c>
      <c r="C605">
        <v>22</v>
      </c>
      <c r="D605" t="s">
        <v>148</v>
      </c>
      <c r="E605" t="s">
        <v>99</v>
      </c>
      <c r="F605" t="s">
        <v>100</v>
      </c>
      <c r="G605" t="s">
        <v>113</v>
      </c>
      <c r="J605" t="s">
        <v>286</v>
      </c>
      <c r="K605">
        <v>0</v>
      </c>
      <c r="L605">
        <v>0</v>
      </c>
      <c r="M605">
        <v>0</v>
      </c>
      <c r="N605">
        <v>0</v>
      </c>
      <c r="O605">
        <v>1</v>
      </c>
      <c r="P605">
        <v>0</v>
      </c>
      <c r="Q605">
        <v>0</v>
      </c>
      <c r="R605">
        <v>0</v>
      </c>
      <c r="X605" t="s">
        <v>242</v>
      </c>
      <c r="Y605">
        <v>0</v>
      </c>
      <c r="Z605">
        <v>0</v>
      </c>
      <c r="AA605">
        <v>0</v>
      </c>
      <c r="AB605">
        <v>0</v>
      </c>
      <c r="AC605">
        <v>1</v>
      </c>
      <c r="AD605">
        <v>0</v>
      </c>
      <c r="AE605">
        <v>0</v>
      </c>
      <c r="AG605" t="s">
        <v>116</v>
      </c>
      <c r="AH605" t="s">
        <v>105</v>
      </c>
      <c r="AI605">
        <v>0</v>
      </c>
      <c r="AJ605">
        <v>1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  <c r="BA605" t="s">
        <v>106</v>
      </c>
      <c r="BB605" t="e">
        <f ca="1">- Useful but _xludf.not as good as a regular degree</f>
        <v>#NAME?</v>
      </c>
      <c r="BD605" t="e">
        <f ca="1">- I am _xludf.not interested in vocational education</f>
        <v>#NAME?</v>
      </c>
      <c r="BE605">
        <v>1</v>
      </c>
      <c r="BF605">
        <v>0</v>
      </c>
      <c r="BG605">
        <v>0</v>
      </c>
      <c r="BH605">
        <v>0</v>
      </c>
      <c r="BI605">
        <v>0</v>
      </c>
      <c r="BJ605">
        <v>0</v>
      </c>
      <c r="BK605">
        <v>0</v>
      </c>
      <c r="BL605">
        <v>0</v>
      </c>
      <c r="BN605" t="s">
        <v>106</v>
      </c>
      <c r="BQ605" t="e">
        <f ca="1">- Cannot afford the courses</f>
        <v>#NAME?</v>
      </c>
      <c r="BR605">
        <v>0</v>
      </c>
      <c r="BS605">
        <v>0</v>
      </c>
      <c r="BT605">
        <v>0</v>
      </c>
      <c r="BU605">
        <v>0</v>
      </c>
      <c r="BV605">
        <v>1</v>
      </c>
      <c r="BW605">
        <v>0</v>
      </c>
      <c r="BX605" t="s">
        <v>107</v>
      </c>
      <c r="BY605" t="e">
        <f ca="1">- _xludf.not worth the _xludf.time _xludf.or money spent on it</f>
        <v>#NAME?</v>
      </c>
      <c r="BZ605">
        <v>0</v>
      </c>
      <c r="CA605">
        <v>1</v>
      </c>
      <c r="CB605">
        <v>0</v>
      </c>
      <c r="CC605">
        <v>0</v>
      </c>
      <c r="CD605">
        <v>0</v>
      </c>
      <c r="CE605" t="e">
        <f ca="1">- Friends - Teachers</f>
        <v>#NAME?</v>
      </c>
      <c r="CF605">
        <v>1</v>
      </c>
      <c r="CG605">
        <v>0</v>
      </c>
      <c r="CH605">
        <v>1</v>
      </c>
      <c r="CI605">
        <v>0</v>
      </c>
      <c r="CJ605">
        <v>0</v>
      </c>
      <c r="CK605">
        <v>0</v>
      </c>
      <c r="CL605">
        <v>0</v>
      </c>
      <c r="CN605" t="s">
        <v>108</v>
      </c>
      <c r="CO605" t="s">
        <v>109</v>
      </c>
      <c r="CP605" t="s">
        <v>110</v>
      </c>
      <c r="CQ605">
        <v>3402371</v>
      </c>
      <c r="CR605" t="s">
        <v>1647</v>
      </c>
      <c r="CS605" t="s">
        <v>1648</v>
      </c>
      <c r="CT605">
        <v>604</v>
      </c>
    </row>
    <row r="606" spans="1:98">
      <c r="A606">
        <v>605</v>
      </c>
      <c r="B606" t="s">
        <v>688</v>
      </c>
      <c r="C606">
        <v>26</v>
      </c>
      <c r="D606" t="s">
        <v>98</v>
      </c>
      <c r="E606" t="s">
        <v>156</v>
      </c>
      <c r="F606" t="s">
        <v>100</v>
      </c>
      <c r="G606" t="s">
        <v>113</v>
      </c>
      <c r="J606" t="s">
        <v>318</v>
      </c>
      <c r="K606">
        <v>0</v>
      </c>
      <c r="L606">
        <v>0</v>
      </c>
      <c r="M606">
        <v>1</v>
      </c>
      <c r="N606">
        <v>0</v>
      </c>
      <c r="O606">
        <v>0</v>
      </c>
      <c r="P606">
        <v>0</v>
      </c>
      <c r="Q606">
        <v>0</v>
      </c>
      <c r="R606">
        <v>0</v>
      </c>
      <c r="X606" t="s">
        <v>159</v>
      </c>
      <c r="Y606">
        <v>1</v>
      </c>
      <c r="Z606">
        <v>0</v>
      </c>
      <c r="AA606">
        <v>0</v>
      </c>
      <c r="AB606">
        <v>1</v>
      </c>
      <c r="AC606">
        <v>0</v>
      </c>
      <c r="AD606">
        <v>0</v>
      </c>
      <c r="AE606">
        <v>0</v>
      </c>
      <c r="AG606" t="s">
        <v>124</v>
      </c>
      <c r="AH606" t="s">
        <v>105</v>
      </c>
      <c r="AI606">
        <v>0</v>
      </c>
      <c r="AJ606">
        <v>1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  <c r="BA606" t="s">
        <v>106</v>
      </c>
      <c r="BB606" t="e">
        <f ca="1">- Useful but _xludf.not as good as a regular degree</f>
        <v>#NAME?</v>
      </c>
      <c r="BD606" t="e">
        <f ca="1">- Project Management / Accountancy</f>
        <v>#NAME?</v>
      </c>
      <c r="BE606">
        <v>0</v>
      </c>
      <c r="BF606">
        <v>0</v>
      </c>
      <c r="BG606">
        <v>1</v>
      </c>
      <c r="BH606">
        <v>0</v>
      </c>
      <c r="BI606">
        <v>0</v>
      </c>
      <c r="BJ606">
        <v>0</v>
      </c>
      <c r="BK606">
        <v>0</v>
      </c>
      <c r="BL606">
        <v>0</v>
      </c>
      <c r="BN606" t="s">
        <v>127</v>
      </c>
      <c r="BO606" t="s">
        <v>388</v>
      </c>
      <c r="BX606" t="s">
        <v>107</v>
      </c>
      <c r="BY606" t="e">
        <f ca="1">- Too Difficult to study alone</f>
        <v>#NAME?</v>
      </c>
      <c r="BZ606">
        <v>0</v>
      </c>
      <c r="CA606">
        <v>0</v>
      </c>
      <c r="CB606">
        <v>0</v>
      </c>
      <c r="CC606">
        <v>0</v>
      </c>
      <c r="CD606">
        <v>1</v>
      </c>
      <c r="CE606" t="e">
        <f ca="1">- Facebook groups/pages</f>
        <v>#NAME?</v>
      </c>
      <c r="CF606">
        <v>0</v>
      </c>
      <c r="CG606">
        <v>0</v>
      </c>
      <c r="CH606">
        <v>0</v>
      </c>
      <c r="CI606">
        <v>0</v>
      </c>
      <c r="CJ606">
        <v>0</v>
      </c>
      <c r="CK606">
        <v>1</v>
      </c>
      <c r="CL606">
        <v>0</v>
      </c>
      <c r="CN606" t="s">
        <v>108</v>
      </c>
      <c r="CO606" t="s">
        <v>109</v>
      </c>
      <c r="CP606" t="s">
        <v>110</v>
      </c>
      <c r="CQ606">
        <v>3402383</v>
      </c>
      <c r="CR606" t="s">
        <v>1649</v>
      </c>
      <c r="CS606" t="s">
        <v>1650</v>
      </c>
      <c r="CT606">
        <v>605</v>
      </c>
    </row>
    <row r="607" spans="1:98">
      <c r="A607">
        <v>606</v>
      </c>
      <c r="B607" t="s">
        <v>688</v>
      </c>
      <c r="C607">
        <v>23</v>
      </c>
      <c r="D607" t="s">
        <v>148</v>
      </c>
      <c r="E607" t="s">
        <v>99</v>
      </c>
      <c r="F607" t="s">
        <v>100</v>
      </c>
      <c r="G607" t="s">
        <v>113</v>
      </c>
      <c r="J607" t="s">
        <v>318</v>
      </c>
      <c r="K607">
        <v>0</v>
      </c>
      <c r="L607">
        <v>0</v>
      </c>
      <c r="M607">
        <v>1</v>
      </c>
      <c r="N607">
        <v>0</v>
      </c>
      <c r="O607">
        <v>0</v>
      </c>
      <c r="P607">
        <v>0</v>
      </c>
      <c r="Q607">
        <v>0</v>
      </c>
      <c r="R607">
        <v>0</v>
      </c>
      <c r="X607" t="s">
        <v>714</v>
      </c>
      <c r="Y607">
        <v>1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G607" t="s">
        <v>124</v>
      </c>
      <c r="AH607" t="s">
        <v>125</v>
      </c>
      <c r="AI607">
        <v>1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R607" t="s">
        <v>127</v>
      </c>
      <c r="AS607" t="e">
        <f ca="1">- have to go in person but can _xludf.not go _xludf.for security reasons</f>
        <v>#NAME?</v>
      </c>
      <c r="AT607">
        <v>0</v>
      </c>
      <c r="AU607">
        <v>1</v>
      </c>
      <c r="AV607">
        <v>0</v>
      </c>
      <c r="AW607">
        <v>0</v>
      </c>
      <c r="AX607">
        <v>0</v>
      </c>
      <c r="AY607">
        <v>0</v>
      </c>
      <c r="BA607" t="s">
        <v>127</v>
      </c>
      <c r="BB607" t="e">
        <f ca="1">- _xludf.not Useful</f>
        <v>#NAME?</v>
      </c>
      <c r="BD607" t="e">
        <f ca="1">- Nursing / medical care</f>
        <v>#NAME?</v>
      </c>
      <c r="BE607">
        <v>0</v>
      </c>
      <c r="BF607">
        <v>0</v>
      </c>
      <c r="BG607">
        <v>0</v>
      </c>
      <c r="BH607">
        <v>0</v>
      </c>
      <c r="BI607">
        <v>1</v>
      </c>
      <c r="BJ607">
        <v>0</v>
      </c>
      <c r="BK607">
        <v>0</v>
      </c>
      <c r="BL607">
        <v>0</v>
      </c>
      <c r="BN607" t="s">
        <v>106</v>
      </c>
      <c r="BQ607" t="e">
        <f ca="1">- Donâ€™t know how to _xludf.find/enroll in a suitable program</f>
        <v>#NAME?</v>
      </c>
      <c r="BR607">
        <v>0</v>
      </c>
      <c r="BS607">
        <v>0</v>
      </c>
      <c r="BT607">
        <v>0</v>
      </c>
      <c r="BU607">
        <v>1</v>
      </c>
      <c r="BV607">
        <v>0</v>
      </c>
      <c r="BW607">
        <v>0</v>
      </c>
      <c r="BX607" t="s">
        <v>107</v>
      </c>
      <c r="BY607" t="e">
        <f ca="1">- Difficult to access</f>
        <v>#NAME?</v>
      </c>
      <c r="BZ607">
        <v>0</v>
      </c>
      <c r="CA607">
        <v>0</v>
      </c>
      <c r="CB607">
        <v>0</v>
      </c>
      <c r="CC607">
        <v>1</v>
      </c>
      <c r="CD607">
        <v>0</v>
      </c>
      <c r="CE607" t="e">
        <f ca="1">- Al-Fanar Media - Facebook groups/pages</f>
        <v>#NAME?</v>
      </c>
      <c r="CF607">
        <v>0</v>
      </c>
      <c r="CG607">
        <v>0</v>
      </c>
      <c r="CH607">
        <v>0</v>
      </c>
      <c r="CI607">
        <v>1</v>
      </c>
      <c r="CJ607">
        <v>0</v>
      </c>
      <c r="CK607">
        <v>1</v>
      </c>
      <c r="CL607">
        <v>0</v>
      </c>
      <c r="CN607" t="s">
        <v>108</v>
      </c>
      <c r="CO607" t="s">
        <v>109</v>
      </c>
      <c r="CP607" t="s">
        <v>110</v>
      </c>
      <c r="CQ607">
        <v>3402409</v>
      </c>
      <c r="CR607" t="s">
        <v>1651</v>
      </c>
      <c r="CS607" t="s">
        <v>1652</v>
      </c>
      <c r="CT607">
        <v>606</v>
      </c>
    </row>
    <row r="608" spans="1:98">
      <c r="A608">
        <v>607</v>
      </c>
      <c r="B608" t="s">
        <v>688</v>
      </c>
      <c r="C608">
        <v>24</v>
      </c>
      <c r="D608" t="s">
        <v>148</v>
      </c>
      <c r="E608" t="s">
        <v>211</v>
      </c>
      <c r="F608" t="s">
        <v>149</v>
      </c>
      <c r="G608" t="s">
        <v>101</v>
      </c>
      <c r="H608" t="s">
        <v>102</v>
      </c>
      <c r="U608" t="s">
        <v>114</v>
      </c>
      <c r="AG608" t="s">
        <v>104</v>
      </c>
      <c r="AH608" t="s">
        <v>117</v>
      </c>
      <c r="AI608">
        <v>0</v>
      </c>
      <c r="AJ608">
        <v>1</v>
      </c>
      <c r="AK608">
        <v>0</v>
      </c>
      <c r="AL608">
        <v>0</v>
      </c>
      <c r="AM608">
        <v>1</v>
      </c>
      <c r="AN608">
        <v>0</v>
      </c>
      <c r="AO608">
        <v>0</v>
      </c>
      <c r="AP608">
        <v>0</v>
      </c>
      <c r="BA608" t="s">
        <v>106</v>
      </c>
      <c r="BB608" t="e">
        <f ca="1">- Useful but _xludf.not as good as a regular degree</f>
        <v>#NAME?</v>
      </c>
      <c r="BD608" t="e">
        <f ca="1">- Project Management / Accountancy</f>
        <v>#NAME?</v>
      </c>
      <c r="BE608">
        <v>0</v>
      </c>
      <c r="BF608">
        <v>0</v>
      </c>
      <c r="BG608">
        <v>1</v>
      </c>
      <c r="BH608">
        <v>0</v>
      </c>
      <c r="BI608">
        <v>0</v>
      </c>
      <c r="BJ608">
        <v>0</v>
      </c>
      <c r="BK608">
        <v>0</v>
      </c>
      <c r="BL608">
        <v>0</v>
      </c>
      <c r="BN608" t="s">
        <v>106</v>
      </c>
      <c r="BQ608" t="e">
        <f ca="1">- Cannot afford the courses</f>
        <v>#NAME?</v>
      </c>
      <c r="BR608">
        <v>0</v>
      </c>
      <c r="BS608">
        <v>0</v>
      </c>
      <c r="BT608">
        <v>0</v>
      </c>
      <c r="BU608">
        <v>0</v>
      </c>
      <c r="BV608">
        <v>1</v>
      </c>
      <c r="BW608">
        <v>0</v>
      </c>
      <c r="BX608" t="s">
        <v>107</v>
      </c>
      <c r="BY608" t="e">
        <f ca="1">- Too Difficult to study alone</f>
        <v>#NAME?</v>
      </c>
      <c r="BZ608">
        <v>0</v>
      </c>
      <c r="CA608">
        <v>0</v>
      </c>
      <c r="CB608">
        <v>0</v>
      </c>
      <c r="CC608">
        <v>0</v>
      </c>
      <c r="CD608">
        <v>1</v>
      </c>
      <c r="CE608" t="e">
        <f ca="1">- DUBARAH</f>
        <v>#NAME?</v>
      </c>
      <c r="CF608">
        <v>0</v>
      </c>
      <c r="CG608">
        <v>1</v>
      </c>
      <c r="CH608">
        <v>0</v>
      </c>
      <c r="CI608">
        <v>0</v>
      </c>
      <c r="CJ608">
        <v>0</v>
      </c>
      <c r="CK608">
        <v>0</v>
      </c>
      <c r="CL608">
        <v>0</v>
      </c>
      <c r="CN608" t="s">
        <v>108</v>
      </c>
      <c r="CO608" t="s">
        <v>109</v>
      </c>
      <c r="CP608" t="s">
        <v>110</v>
      </c>
      <c r="CQ608">
        <v>3402440</v>
      </c>
      <c r="CR608" t="s">
        <v>1653</v>
      </c>
      <c r="CS608" t="s">
        <v>1654</v>
      </c>
      <c r="CT608">
        <v>607</v>
      </c>
    </row>
    <row r="609" spans="1:98">
      <c r="A609">
        <v>608</v>
      </c>
      <c r="B609" t="s">
        <v>688</v>
      </c>
      <c r="C609">
        <v>20</v>
      </c>
      <c r="D609" t="s">
        <v>148</v>
      </c>
      <c r="E609" t="s">
        <v>179</v>
      </c>
      <c r="F609" t="s">
        <v>136</v>
      </c>
      <c r="G609" t="s">
        <v>113</v>
      </c>
      <c r="J609" t="s">
        <v>318</v>
      </c>
      <c r="K609">
        <v>0</v>
      </c>
      <c r="L609">
        <v>0</v>
      </c>
      <c r="M609">
        <v>1</v>
      </c>
      <c r="N609">
        <v>0</v>
      </c>
      <c r="O609">
        <v>0</v>
      </c>
      <c r="P609">
        <v>0</v>
      </c>
      <c r="Q609">
        <v>0</v>
      </c>
      <c r="R609">
        <v>0</v>
      </c>
      <c r="X609" t="s">
        <v>368</v>
      </c>
      <c r="Y609">
        <v>0</v>
      </c>
      <c r="Z609">
        <v>1</v>
      </c>
      <c r="AA609">
        <v>0</v>
      </c>
      <c r="AB609">
        <v>0</v>
      </c>
      <c r="AC609">
        <v>0</v>
      </c>
      <c r="AD609">
        <v>0</v>
      </c>
      <c r="AE609">
        <v>0</v>
      </c>
      <c r="AG609" t="s">
        <v>124</v>
      </c>
      <c r="AH609" t="s">
        <v>121</v>
      </c>
      <c r="AI609">
        <v>0</v>
      </c>
      <c r="AJ609">
        <v>0</v>
      </c>
      <c r="AK609">
        <v>1</v>
      </c>
      <c r="AL609">
        <v>0</v>
      </c>
      <c r="AM609">
        <v>0</v>
      </c>
      <c r="AN609">
        <v>0</v>
      </c>
      <c r="AO609">
        <v>0</v>
      </c>
      <c r="AP609">
        <v>0</v>
      </c>
      <c r="AQ609" t="s">
        <v>287</v>
      </c>
      <c r="BA609" t="s">
        <v>106</v>
      </c>
      <c r="BB609" t="e">
        <f ca="1">- _xludf.not Useful</f>
        <v>#NAME?</v>
      </c>
      <c r="BD609" t="e">
        <f ca="1">- I am _xludf.not interested in vocational education</f>
        <v>#NAME?</v>
      </c>
      <c r="BE609">
        <v>1</v>
      </c>
      <c r="BF609">
        <v>0</v>
      </c>
      <c r="BG609">
        <v>0</v>
      </c>
      <c r="BH609">
        <v>0</v>
      </c>
      <c r="BI609">
        <v>0</v>
      </c>
      <c r="BJ609">
        <v>0</v>
      </c>
      <c r="BK609">
        <v>0</v>
      </c>
      <c r="BL609">
        <v>0</v>
      </c>
      <c r="BN609" t="s">
        <v>106</v>
      </c>
      <c r="BQ609" t="e">
        <f ca="1">- _xludf.not available in subjects I want to study</f>
        <v>#NAME?</v>
      </c>
      <c r="BR609">
        <v>1</v>
      </c>
      <c r="BS609">
        <v>0</v>
      </c>
      <c r="BT609">
        <v>0</v>
      </c>
      <c r="BU609">
        <v>0</v>
      </c>
      <c r="BV609">
        <v>0</v>
      </c>
      <c r="BW609">
        <v>0</v>
      </c>
      <c r="BX609" t="s">
        <v>107</v>
      </c>
      <c r="BY609" t="e">
        <f ca="1">- _xludf.not worth the _xludf.time _xludf.or money spent on it</f>
        <v>#NAME?</v>
      </c>
      <c r="BZ609">
        <v>0</v>
      </c>
      <c r="CA609">
        <v>1</v>
      </c>
      <c r="CB609">
        <v>0</v>
      </c>
      <c r="CC609">
        <v>0</v>
      </c>
      <c r="CD609">
        <v>0</v>
      </c>
      <c r="CE609" t="e">
        <f ca="1">- Facebook groups/pages</f>
        <v>#NAME?</v>
      </c>
      <c r="CF609">
        <v>0</v>
      </c>
      <c r="CG609">
        <v>0</v>
      </c>
      <c r="CH609">
        <v>0</v>
      </c>
      <c r="CI609">
        <v>0</v>
      </c>
      <c r="CJ609">
        <v>0</v>
      </c>
      <c r="CK609">
        <v>1</v>
      </c>
      <c r="CL609">
        <v>0</v>
      </c>
      <c r="CN609" t="s">
        <v>108</v>
      </c>
      <c r="CO609" t="s">
        <v>109</v>
      </c>
      <c r="CP609" t="s">
        <v>110</v>
      </c>
      <c r="CQ609">
        <v>3402452</v>
      </c>
      <c r="CR609" t="s">
        <v>1655</v>
      </c>
      <c r="CS609" t="s">
        <v>1656</v>
      </c>
      <c r="CT609">
        <v>608</v>
      </c>
    </row>
    <row r="610" spans="1:98">
      <c r="A610">
        <v>609</v>
      </c>
      <c r="B610" t="s">
        <v>688</v>
      </c>
      <c r="C610">
        <v>25</v>
      </c>
      <c r="D610" t="s">
        <v>98</v>
      </c>
      <c r="E610" t="s">
        <v>227</v>
      </c>
      <c r="F610" t="s">
        <v>149</v>
      </c>
      <c r="G610" t="s">
        <v>113</v>
      </c>
      <c r="J610" t="s">
        <v>162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1</v>
      </c>
      <c r="R610">
        <v>0</v>
      </c>
      <c r="X610" t="s">
        <v>242</v>
      </c>
      <c r="Y610">
        <v>0</v>
      </c>
      <c r="Z610">
        <v>0</v>
      </c>
      <c r="AA610">
        <v>0</v>
      </c>
      <c r="AB610">
        <v>0</v>
      </c>
      <c r="AC610">
        <v>1</v>
      </c>
      <c r="AD610">
        <v>0</v>
      </c>
      <c r="AE610">
        <v>0</v>
      </c>
      <c r="AG610" t="s">
        <v>116</v>
      </c>
      <c r="AH610" t="s">
        <v>1081</v>
      </c>
      <c r="AI610">
        <v>0</v>
      </c>
      <c r="AJ610">
        <v>1</v>
      </c>
      <c r="AK610">
        <v>0</v>
      </c>
      <c r="AL610">
        <v>0</v>
      </c>
      <c r="AM610">
        <v>0</v>
      </c>
      <c r="AN610">
        <v>0</v>
      </c>
      <c r="AO610">
        <v>0</v>
      </c>
      <c r="AP610">
        <v>0</v>
      </c>
      <c r="BA610" t="s">
        <v>127</v>
      </c>
      <c r="BB610" t="e">
        <f ca="1">- Useful but _xludf.not as good as a regular degree</f>
        <v>#NAME?</v>
      </c>
      <c r="BD610" t="e">
        <f ca="1">- I am _xludf.not interested in vocational education</f>
        <v>#NAME?</v>
      </c>
      <c r="BE610">
        <v>1</v>
      </c>
      <c r="BF610">
        <v>0</v>
      </c>
      <c r="BG610">
        <v>0</v>
      </c>
      <c r="BH610">
        <v>0</v>
      </c>
      <c r="BI610">
        <v>0</v>
      </c>
      <c r="BJ610">
        <v>0</v>
      </c>
      <c r="BK610">
        <v>0</v>
      </c>
      <c r="BL610">
        <v>0</v>
      </c>
      <c r="BN610" t="s">
        <v>106</v>
      </c>
      <c r="BQ610" t="e">
        <f ca="1">- Cannot afford the courses</f>
        <v>#NAME?</v>
      </c>
      <c r="BR610">
        <v>0</v>
      </c>
      <c r="BS610">
        <v>0</v>
      </c>
      <c r="BT610">
        <v>0</v>
      </c>
      <c r="BU610">
        <v>0</v>
      </c>
      <c r="BV610">
        <v>1</v>
      </c>
      <c r="BW610">
        <v>0</v>
      </c>
      <c r="BX610" t="s">
        <v>107</v>
      </c>
      <c r="BY610" t="e">
        <f ca="1">- Too Difficult to study alone</f>
        <v>#NAME?</v>
      </c>
      <c r="BZ610">
        <v>0</v>
      </c>
      <c r="CA610">
        <v>0</v>
      </c>
      <c r="CB610">
        <v>0</v>
      </c>
      <c r="CC610">
        <v>0</v>
      </c>
      <c r="CD610">
        <v>1</v>
      </c>
      <c r="CE610" t="e">
        <f ca="1">- Facebook groups/pages DUBARAH</f>
        <v>#NAME?</v>
      </c>
      <c r="CF610">
        <v>0</v>
      </c>
      <c r="CG610">
        <v>1</v>
      </c>
      <c r="CH610">
        <v>0</v>
      </c>
      <c r="CI610">
        <v>0</v>
      </c>
      <c r="CJ610">
        <v>0</v>
      </c>
      <c r="CK610">
        <v>1</v>
      </c>
      <c r="CL610">
        <v>0</v>
      </c>
      <c r="CN610" t="s">
        <v>108</v>
      </c>
      <c r="CO610" t="s">
        <v>109</v>
      </c>
      <c r="CP610" t="s">
        <v>110</v>
      </c>
      <c r="CQ610">
        <v>3402459</v>
      </c>
      <c r="CR610" t="s">
        <v>1657</v>
      </c>
      <c r="CS610" t="s">
        <v>1658</v>
      </c>
      <c r="CT610">
        <v>609</v>
      </c>
    </row>
    <row r="611" spans="1:98">
      <c r="A611">
        <v>610</v>
      </c>
      <c r="B611" t="s">
        <v>688</v>
      </c>
      <c r="C611">
        <v>25</v>
      </c>
      <c r="D611" t="s">
        <v>148</v>
      </c>
      <c r="E611" t="s">
        <v>179</v>
      </c>
      <c r="F611" t="s">
        <v>136</v>
      </c>
      <c r="G611" t="s">
        <v>113</v>
      </c>
      <c r="J611" t="s">
        <v>180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1</v>
      </c>
      <c r="X611" t="s">
        <v>1242</v>
      </c>
      <c r="Y611">
        <v>1</v>
      </c>
      <c r="Z611">
        <v>0</v>
      </c>
      <c r="AA611">
        <v>0</v>
      </c>
      <c r="AB611">
        <v>0</v>
      </c>
      <c r="AC611">
        <v>0</v>
      </c>
      <c r="AD611">
        <v>1</v>
      </c>
      <c r="AE611">
        <v>0</v>
      </c>
      <c r="AG611" t="s">
        <v>124</v>
      </c>
      <c r="AH611" t="s">
        <v>125</v>
      </c>
      <c r="AI611">
        <v>1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0</v>
      </c>
      <c r="AR611" t="s">
        <v>127</v>
      </c>
      <c r="AS611" t="e">
        <f ca="1">- School, college _xludf.or directorate out of service</f>
        <v>#NAME?</v>
      </c>
      <c r="AT611">
        <v>1</v>
      </c>
      <c r="AU611">
        <v>0</v>
      </c>
      <c r="AV611">
        <v>0</v>
      </c>
      <c r="AW611">
        <v>0</v>
      </c>
      <c r="AX611">
        <v>0</v>
      </c>
      <c r="AY611">
        <v>0</v>
      </c>
      <c r="BA611" t="s">
        <v>127</v>
      </c>
      <c r="BB611" t="e">
        <f ca="1">- _xludf.not Useful</f>
        <v>#NAME?</v>
      </c>
      <c r="BD611" t="e">
        <f ca="1">- Project Management / Accountancy</f>
        <v>#NAME?</v>
      </c>
      <c r="BE611">
        <v>0</v>
      </c>
      <c r="BF611">
        <v>0</v>
      </c>
      <c r="BG611">
        <v>1</v>
      </c>
      <c r="BH611">
        <v>0</v>
      </c>
      <c r="BI611">
        <v>0</v>
      </c>
      <c r="BJ611">
        <v>0</v>
      </c>
      <c r="BK611">
        <v>0</v>
      </c>
      <c r="BL611">
        <v>0</v>
      </c>
      <c r="BN611" t="s">
        <v>106</v>
      </c>
      <c r="BQ611" t="e">
        <f ca="1">- Donâ€™t know how to _xludf.find/enroll in a suitable program</f>
        <v>#NAME?</v>
      </c>
      <c r="BR611">
        <v>0</v>
      </c>
      <c r="BS611">
        <v>0</v>
      </c>
      <c r="BT611">
        <v>0</v>
      </c>
      <c r="BU611">
        <v>1</v>
      </c>
      <c r="BV611">
        <v>0</v>
      </c>
      <c r="BW611">
        <v>0</v>
      </c>
      <c r="BX611" t="s">
        <v>107</v>
      </c>
      <c r="BY611" t="e">
        <f ca="1">- Too Difficult to study alone</f>
        <v>#NAME?</v>
      </c>
      <c r="BZ611">
        <v>0</v>
      </c>
      <c r="CA611">
        <v>0</v>
      </c>
      <c r="CB611">
        <v>0</v>
      </c>
      <c r="CC611">
        <v>0</v>
      </c>
      <c r="CD611">
        <v>1</v>
      </c>
      <c r="CE611" t="e">
        <f ca="1">- Facebook groups/pages</f>
        <v>#NAME?</v>
      </c>
      <c r="CF611">
        <v>0</v>
      </c>
      <c r="CG611">
        <v>0</v>
      </c>
      <c r="CH611">
        <v>0</v>
      </c>
      <c r="CI611">
        <v>0</v>
      </c>
      <c r="CJ611">
        <v>0</v>
      </c>
      <c r="CK611">
        <v>1</v>
      </c>
      <c r="CL611">
        <v>0</v>
      </c>
      <c r="CN611" t="s">
        <v>108</v>
      </c>
      <c r="CO611" t="s">
        <v>109</v>
      </c>
      <c r="CP611" t="s">
        <v>110</v>
      </c>
      <c r="CQ611">
        <v>3402471</v>
      </c>
      <c r="CR611" t="s">
        <v>1659</v>
      </c>
      <c r="CS611" t="s">
        <v>1660</v>
      </c>
      <c r="CT611">
        <v>610</v>
      </c>
    </row>
    <row r="612" spans="1:98">
      <c r="A612">
        <v>611</v>
      </c>
      <c r="B612" t="s">
        <v>688</v>
      </c>
      <c r="C612">
        <v>22</v>
      </c>
      <c r="D612" t="s">
        <v>98</v>
      </c>
      <c r="E612" t="s">
        <v>99</v>
      </c>
      <c r="F612" t="s">
        <v>100</v>
      </c>
      <c r="G612" t="s">
        <v>113</v>
      </c>
      <c r="J612" t="s">
        <v>318</v>
      </c>
      <c r="K612">
        <v>0</v>
      </c>
      <c r="L612">
        <v>0</v>
      </c>
      <c r="M612">
        <v>1</v>
      </c>
      <c r="N612">
        <v>0</v>
      </c>
      <c r="O612">
        <v>0</v>
      </c>
      <c r="P612">
        <v>0</v>
      </c>
      <c r="Q612">
        <v>0</v>
      </c>
      <c r="R612">
        <v>0</v>
      </c>
      <c r="X612" t="s">
        <v>115</v>
      </c>
      <c r="Y612">
        <v>0</v>
      </c>
      <c r="Z612">
        <v>0</v>
      </c>
      <c r="AA612">
        <v>0</v>
      </c>
      <c r="AB612">
        <v>1</v>
      </c>
      <c r="AC612">
        <v>0</v>
      </c>
      <c r="AD612">
        <v>0</v>
      </c>
      <c r="AE612">
        <v>0</v>
      </c>
      <c r="AG612" t="s">
        <v>124</v>
      </c>
      <c r="AH612" t="s">
        <v>125</v>
      </c>
      <c r="AI612">
        <v>1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0</v>
      </c>
      <c r="AP612">
        <v>0</v>
      </c>
      <c r="AR612" t="s">
        <v>106</v>
      </c>
      <c r="AS612" t="s">
        <v>121</v>
      </c>
      <c r="AT612">
        <v>0</v>
      </c>
      <c r="AU612">
        <v>0</v>
      </c>
      <c r="AV612">
        <v>0</v>
      </c>
      <c r="AW612">
        <v>0</v>
      </c>
      <c r="AX612">
        <v>0</v>
      </c>
      <c r="AY612">
        <v>1</v>
      </c>
      <c r="AZ612" t="s">
        <v>1661</v>
      </c>
      <c r="BA612" t="s">
        <v>106</v>
      </c>
      <c r="BB612" t="e">
        <f ca="1">- Very Useful _xludf.and provides a job opportunity _xludf.right away.</f>
        <v>#NAME?</v>
      </c>
      <c r="BD612" t="e">
        <f ca="1">- Nursing / medical care</f>
        <v>#NAME?</v>
      </c>
      <c r="BE612">
        <v>0</v>
      </c>
      <c r="BF612">
        <v>0</v>
      </c>
      <c r="BG612">
        <v>0</v>
      </c>
      <c r="BH612">
        <v>0</v>
      </c>
      <c r="BI612">
        <v>1</v>
      </c>
      <c r="BJ612">
        <v>0</v>
      </c>
      <c r="BK612">
        <v>0</v>
      </c>
      <c r="BL612">
        <v>0</v>
      </c>
      <c r="BN612" t="s">
        <v>106</v>
      </c>
      <c r="BQ612" t="e">
        <f ca="1">- Donâ€™t know how to _xludf.find/enroll in a suitable program</f>
        <v>#NAME?</v>
      </c>
      <c r="BR612">
        <v>0</v>
      </c>
      <c r="BS612">
        <v>0</v>
      </c>
      <c r="BT612">
        <v>0</v>
      </c>
      <c r="BU612">
        <v>1</v>
      </c>
      <c r="BV612">
        <v>0</v>
      </c>
      <c r="BW612">
        <v>0</v>
      </c>
      <c r="BX612" t="s">
        <v>107</v>
      </c>
      <c r="BY612" t="e">
        <f ca="1">- Useful but _xludf.not as good as going to university</f>
        <v>#NAME?</v>
      </c>
      <c r="BZ612">
        <v>1</v>
      </c>
      <c r="CA612">
        <v>0</v>
      </c>
      <c r="CB612">
        <v>0</v>
      </c>
      <c r="CC612">
        <v>0</v>
      </c>
      <c r="CD612">
        <v>0</v>
      </c>
      <c r="CE612" t="e">
        <f ca="1">- Facebook groups/pages</f>
        <v>#NAME?</v>
      </c>
      <c r="CF612">
        <v>0</v>
      </c>
      <c r="CG612">
        <v>0</v>
      </c>
      <c r="CH612">
        <v>0</v>
      </c>
      <c r="CI612">
        <v>0</v>
      </c>
      <c r="CJ612">
        <v>0</v>
      </c>
      <c r="CK612">
        <v>1</v>
      </c>
      <c r="CL612">
        <v>0</v>
      </c>
      <c r="CN612" t="s">
        <v>108</v>
      </c>
      <c r="CO612" t="s">
        <v>109</v>
      </c>
      <c r="CP612" t="s">
        <v>110</v>
      </c>
      <c r="CQ612">
        <v>3402482</v>
      </c>
      <c r="CR612" t="s">
        <v>1662</v>
      </c>
      <c r="CS612" t="s">
        <v>1663</v>
      </c>
      <c r="CT612">
        <v>611</v>
      </c>
    </row>
    <row r="613" spans="1:98">
      <c r="A613">
        <v>612</v>
      </c>
      <c r="B613" t="s">
        <v>688</v>
      </c>
      <c r="C613">
        <v>20</v>
      </c>
      <c r="D613" t="s">
        <v>148</v>
      </c>
      <c r="E613" t="s">
        <v>444</v>
      </c>
      <c r="F613" t="s">
        <v>100</v>
      </c>
      <c r="G613" t="s">
        <v>101</v>
      </c>
      <c r="H613" t="s">
        <v>1251</v>
      </c>
      <c r="U613" t="s">
        <v>162</v>
      </c>
      <c r="AG613" t="s">
        <v>104</v>
      </c>
      <c r="AH613" t="s">
        <v>105</v>
      </c>
      <c r="AI613">
        <v>0</v>
      </c>
      <c r="AJ613">
        <v>1</v>
      </c>
      <c r="AK613">
        <v>0</v>
      </c>
      <c r="AL613">
        <v>0</v>
      </c>
      <c r="AM613">
        <v>0</v>
      </c>
      <c r="AN613">
        <v>0</v>
      </c>
      <c r="AO613">
        <v>0</v>
      </c>
      <c r="AP613">
        <v>0</v>
      </c>
      <c r="BA613" t="s">
        <v>106</v>
      </c>
      <c r="BB613" t="e">
        <f ca="1">- _xludf.not Useful</f>
        <v>#NAME?</v>
      </c>
      <c r="BD613" t="e">
        <f ca="1">- I am _xludf.not interested in vocational education</f>
        <v>#NAME?</v>
      </c>
      <c r="BE613">
        <v>1</v>
      </c>
      <c r="BF613">
        <v>0</v>
      </c>
      <c r="BG613">
        <v>0</v>
      </c>
      <c r="BH613">
        <v>0</v>
      </c>
      <c r="BI613">
        <v>0</v>
      </c>
      <c r="BJ613">
        <v>0</v>
      </c>
      <c r="BK613">
        <v>0</v>
      </c>
      <c r="BL613">
        <v>0</v>
      </c>
      <c r="BN613" t="s">
        <v>106</v>
      </c>
      <c r="BQ613" t="e">
        <f ca="1">- _xludf.not available in _xludf.Arabic</f>
        <v>#NAME?</v>
      </c>
      <c r="BR613">
        <v>0</v>
      </c>
      <c r="BS613">
        <v>0</v>
      </c>
      <c r="BT613">
        <v>0</v>
      </c>
      <c r="BU613">
        <v>0</v>
      </c>
      <c r="BV613">
        <v>0</v>
      </c>
      <c r="BW613">
        <v>1</v>
      </c>
      <c r="BX613" t="s">
        <v>107</v>
      </c>
      <c r="BY613" t="e">
        <f ca="1">- Difficult to access</f>
        <v>#NAME?</v>
      </c>
      <c r="BZ613">
        <v>0</v>
      </c>
      <c r="CA613">
        <v>0</v>
      </c>
      <c r="CB613">
        <v>0</v>
      </c>
      <c r="CC613">
        <v>1</v>
      </c>
      <c r="CD613">
        <v>0</v>
      </c>
      <c r="CE613" t="e">
        <f ca="1">- Friends</f>
        <v>#NAME?</v>
      </c>
      <c r="CF613">
        <v>1</v>
      </c>
      <c r="CG613">
        <v>0</v>
      </c>
      <c r="CH613">
        <v>0</v>
      </c>
      <c r="CI613">
        <v>0</v>
      </c>
      <c r="CJ613">
        <v>0</v>
      </c>
      <c r="CK613">
        <v>0</v>
      </c>
      <c r="CL613">
        <v>0</v>
      </c>
      <c r="CN613" t="s">
        <v>108</v>
      </c>
      <c r="CO613" t="s">
        <v>109</v>
      </c>
      <c r="CP613" t="s">
        <v>110</v>
      </c>
      <c r="CQ613">
        <v>3402493</v>
      </c>
      <c r="CR613" t="s">
        <v>1664</v>
      </c>
      <c r="CS613" t="s">
        <v>1665</v>
      </c>
      <c r="CT613">
        <v>612</v>
      </c>
    </row>
    <row r="614" spans="1:98">
      <c r="A614">
        <v>613</v>
      </c>
      <c r="B614" t="s">
        <v>688</v>
      </c>
      <c r="C614">
        <v>24</v>
      </c>
      <c r="D614" t="s">
        <v>148</v>
      </c>
      <c r="E614" t="s">
        <v>99</v>
      </c>
      <c r="F614" t="s">
        <v>100</v>
      </c>
      <c r="G614" t="s">
        <v>101</v>
      </c>
      <c r="H614" t="s">
        <v>102</v>
      </c>
      <c r="U614" t="s">
        <v>162</v>
      </c>
      <c r="AG614" t="s">
        <v>104</v>
      </c>
      <c r="AH614" t="s">
        <v>105</v>
      </c>
      <c r="AI614">
        <v>0</v>
      </c>
      <c r="AJ614">
        <v>1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  <c r="BA614" t="s">
        <v>127</v>
      </c>
      <c r="BB614" t="e">
        <f ca="1">- _xludf.not Useful</f>
        <v>#NAME?</v>
      </c>
      <c r="BD614" t="e">
        <f ca="1">- Nursing / medical care</f>
        <v>#NAME?</v>
      </c>
      <c r="BE614">
        <v>0</v>
      </c>
      <c r="BF614">
        <v>0</v>
      </c>
      <c r="BG614">
        <v>0</v>
      </c>
      <c r="BH614">
        <v>0</v>
      </c>
      <c r="BI614">
        <v>1</v>
      </c>
      <c r="BJ614">
        <v>0</v>
      </c>
      <c r="BK614">
        <v>0</v>
      </c>
      <c r="BL614">
        <v>0</v>
      </c>
      <c r="BN614" t="s">
        <v>106</v>
      </c>
      <c r="BQ614" t="e">
        <f ca="1">- Do _xludf.not _xludf.count towards a recognized qualification</f>
        <v>#NAME?</v>
      </c>
      <c r="BR614">
        <v>0</v>
      </c>
      <c r="BS614">
        <v>1</v>
      </c>
      <c r="BT614">
        <v>0</v>
      </c>
      <c r="BU614">
        <v>0</v>
      </c>
      <c r="BV614">
        <v>0</v>
      </c>
      <c r="BW614">
        <v>0</v>
      </c>
      <c r="BX614" t="s">
        <v>107</v>
      </c>
      <c r="BY614" t="e">
        <f ca="1">- _xludf.not worth the _xludf.time _xludf.or money spent on it</f>
        <v>#NAME?</v>
      </c>
      <c r="BZ614">
        <v>0</v>
      </c>
      <c r="CA614">
        <v>1</v>
      </c>
      <c r="CB614">
        <v>0</v>
      </c>
      <c r="CC614">
        <v>0</v>
      </c>
      <c r="CD614">
        <v>0</v>
      </c>
      <c r="CE614" t="e">
        <f ca="1">- Facebook groups/pages</f>
        <v>#NAME?</v>
      </c>
      <c r="CF614">
        <v>0</v>
      </c>
      <c r="CG614">
        <v>0</v>
      </c>
      <c r="CH614">
        <v>0</v>
      </c>
      <c r="CI614">
        <v>0</v>
      </c>
      <c r="CJ614">
        <v>0</v>
      </c>
      <c r="CK614">
        <v>1</v>
      </c>
      <c r="CL614">
        <v>0</v>
      </c>
      <c r="CN614" t="s">
        <v>108</v>
      </c>
      <c r="CO614" t="s">
        <v>109</v>
      </c>
      <c r="CP614" t="s">
        <v>110</v>
      </c>
      <c r="CQ614">
        <v>3436788</v>
      </c>
      <c r="CR614" t="s">
        <v>1666</v>
      </c>
      <c r="CS614" t="s">
        <v>1667</v>
      </c>
      <c r="CT614">
        <v>613</v>
      </c>
    </row>
    <row r="615" spans="1:98">
      <c r="A615">
        <v>614</v>
      </c>
      <c r="B615" t="s">
        <v>688</v>
      </c>
      <c r="C615">
        <v>24</v>
      </c>
      <c r="D615" t="s">
        <v>98</v>
      </c>
      <c r="E615" t="s">
        <v>285</v>
      </c>
      <c r="F615" t="s">
        <v>344</v>
      </c>
      <c r="G615" t="s">
        <v>113</v>
      </c>
      <c r="J615" t="s">
        <v>162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1</v>
      </c>
      <c r="R615">
        <v>0</v>
      </c>
      <c r="X615" t="s">
        <v>138</v>
      </c>
      <c r="Y615">
        <v>0</v>
      </c>
      <c r="Z615">
        <v>0</v>
      </c>
      <c r="AA615">
        <v>0</v>
      </c>
      <c r="AB615">
        <v>1</v>
      </c>
      <c r="AC615">
        <v>0</v>
      </c>
      <c r="AD615">
        <v>1</v>
      </c>
      <c r="AE615">
        <v>0</v>
      </c>
      <c r="AG615" t="s">
        <v>124</v>
      </c>
      <c r="AH615" t="s">
        <v>767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1</v>
      </c>
      <c r="AO615">
        <v>0</v>
      </c>
      <c r="AP615">
        <v>0</v>
      </c>
      <c r="BA615" t="s">
        <v>106</v>
      </c>
      <c r="BB615" t="e">
        <f ca="1">- Useful but _xludf.not as good as a regular degree</f>
        <v>#NAME?</v>
      </c>
      <c r="BD615" t="e">
        <f ca="1">- Nursing / medical care</f>
        <v>#NAME?</v>
      </c>
      <c r="BE615">
        <v>0</v>
      </c>
      <c r="BF615">
        <v>0</v>
      </c>
      <c r="BG615">
        <v>0</v>
      </c>
      <c r="BH615">
        <v>0</v>
      </c>
      <c r="BI615">
        <v>1</v>
      </c>
      <c r="BJ615">
        <v>0</v>
      </c>
      <c r="BK615">
        <v>0</v>
      </c>
      <c r="BL615">
        <v>0</v>
      </c>
      <c r="BN615" t="s">
        <v>106</v>
      </c>
      <c r="BQ615" t="e">
        <f ca="1">- _xludf.not available in _xludf.Arabic</f>
        <v>#NAME?</v>
      </c>
      <c r="BR615">
        <v>0</v>
      </c>
      <c r="BS615">
        <v>0</v>
      </c>
      <c r="BT615">
        <v>0</v>
      </c>
      <c r="BU615">
        <v>0</v>
      </c>
      <c r="BV615">
        <v>0</v>
      </c>
      <c r="BW615">
        <v>1</v>
      </c>
      <c r="BX615" t="s">
        <v>107</v>
      </c>
      <c r="BY615" t="e">
        <f ca="1">- _xludf.not worth the _xludf.time _xludf.or money spent on it</f>
        <v>#NAME?</v>
      </c>
      <c r="BZ615">
        <v>0</v>
      </c>
      <c r="CA615">
        <v>1</v>
      </c>
      <c r="CB615">
        <v>0</v>
      </c>
      <c r="CC615">
        <v>0</v>
      </c>
      <c r="CD615">
        <v>0</v>
      </c>
      <c r="CE615" t="e">
        <f ca="1">- Facebook groups/pages</f>
        <v>#NAME?</v>
      </c>
      <c r="CF615">
        <v>0</v>
      </c>
      <c r="CG615">
        <v>0</v>
      </c>
      <c r="CH615">
        <v>0</v>
      </c>
      <c r="CI615">
        <v>0</v>
      </c>
      <c r="CJ615">
        <v>0</v>
      </c>
      <c r="CK615">
        <v>1</v>
      </c>
      <c r="CL615">
        <v>0</v>
      </c>
      <c r="CN615" t="s">
        <v>108</v>
      </c>
      <c r="CO615" t="s">
        <v>109</v>
      </c>
      <c r="CP615" t="s">
        <v>110</v>
      </c>
      <c r="CQ615">
        <v>3436772</v>
      </c>
      <c r="CR615" t="s">
        <v>1668</v>
      </c>
      <c r="CS615" t="s">
        <v>1669</v>
      </c>
      <c r="CT615">
        <v>614</v>
      </c>
    </row>
    <row r="616" spans="1:98">
      <c r="A616">
        <v>615</v>
      </c>
      <c r="B616" t="s">
        <v>688</v>
      </c>
      <c r="C616">
        <v>21</v>
      </c>
      <c r="D616" t="s">
        <v>148</v>
      </c>
      <c r="E616" t="s">
        <v>99</v>
      </c>
      <c r="F616" t="s">
        <v>149</v>
      </c>
      <c r="G616" t="s">
        <v>113</v>
      </c>
      <c r="J616" t="s">
        <v>162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1</v>
      </c>
      <c r="R616">
        <v>0</v>
      </c>
      <c r="X616" t="s">
        <v>242</v>
      </c>
      <c r="Y616">
        <v>0</v>
      </c>
      <c r="Z616">
        <v>0</v>
      </c>
      <c r="AA616">
        <v>0</v>
      </c>
      <c r="AB616">
        <v>0</v>
      </c>
      <c r="AC616">
        <v>1</v>
      </c>
      <c r="AD616">
        <v>0</v>
      </c>
      <c r="AE616">
        <v>0</v>
      </c>
      <c r="AG616" t="s">
        <v>116</v>
      </c>
      <c r="AH616" t="s">
        <v>627</v>
      </c>
      <c r="AI616">
        <v>0</v>
      </c>
      <c r="AJ616">
        <v>1</v>
      </c>
      <c r="AK616">
        <v>0</v>
      </c>
      <c r="AL616">
        <v>1</v>
      </c>
      <c r="AM616">
        <v>0</v>
      </c>
      <c r="AN616">
        <v>0</v>
      </c>
      <c r="AO616">
        <v>0</v>
      </c>
      <c r="AP616">
        <v>0</v>
      </c>
      <c r="BA616" t="s">
        <v>106</v>
      </c>
      <c r="BB616" t="e">
        <f ca="1">- Very Useful _xludf.and provides a job opportunity _xludf.right away.</f>
        <v>#NAME?</v>
      </c>
      <c r="BD616" t="e">
        <f ca="1">- Tourism / Restaurant _xludf.and hotel Management</f>
        <v>#NAME?</v>
      </c>
      <c r="BE616">
        <v>0</v>
      </c>
      <c r="BF616">
        <v>0</v>
      </c>
      <c r="BG616">
        <v>0</v>
      </c>
      <c r="BH616">
        <v>1</v>
      </c>
      <c r="BI616">
        <v>0</v>
      </c>
      <c r="BJ616">
        <v>0</v>
      </c>
      <c r="BK616">
        <v>0</v>
      </c>
      <c r="BL616">
        <v>0</v>
      </c>
      <c r="BN616" t="s">
        <v>127</v>
      </c>
      <c r="BO616" t="s">
        <v>388</v>
      </c>
      <c r="BX616" t="s">
        <v>107</v>
      </c>
      <c r="BY616" t="e">
        <f ca="1">- Useful but _xludf.not as good as going to university</f>
        <v>#NAME?</v>
      </c>
      <c r="BZ616">
        <v>1</v>
      </c>
      <c r="CA616">
        <v>0</v>
      </c>
      <c r="CB616">
        <v>0</v>
      </c>
      <c r="CC616">
        <v>0</v>
      </c>
      <c r="CD616">
        <v>0</v>
      </c>
      <c r="CE616" t="e">
        <f ca="1">- Facebook groups/pages</f>
        <v>#NAME?</v>
      </c>
      <c r="CF616">
        <v>0</v>
      </c>
      <c r="CG616">
        <v>0</v>
      </c>
      <c r="CH616">
        <v>0</v>
      </c>
      <c r="CI616">
        <v>0</v>
      </c>
      <c r="CJ616">
        <v>0</v>
      </c>
      <c r="CK616">
        <v>1</v>
      </c>
      <c r="CL616">
        <v>0</v>
      </c>
      <c r="CN616" t="s">
        <v>108</v>
      </c>
      <c r="CO616" t="s">
        <v>109</v>
      </c>
      <c r="CP616" t="s">
        <v>110</v>
      </c>
      <c r="CQ616">
        <v>3436766</v>
      </c>
      <c r="CR616" t="s">
        <v>1670</v>
      </c>
      <c r="CS616" t="s">
        <v>1671</v>
      </c>
      <c r="CT616">
        <v>615</v>
      </c>
    </row>
    <row r="617" spans="1:98">
      <c r="A617">
        <v>616</v>
      </c>
      <c r="B617" t="s">
        <v>688</v>
      </c>
      <c r="C617">
        <v>24</v>
      </c>
      <c r="D617" t="s">
        <v>148</v>
      </c>
      <c r="E617" t="s">
        <v>99</v>
      </c>
      <c r="F617" t="s">
        <v>344</v>
      </c>
      <c r="G617" t="s">
        <v>113</v>
      </c>
      <c r="J617" t="s">
        <v>286</v>
      </c>
      <c r="K617">
        <v>0</v>
      </c>
      <c r="L617">
        <v>0</v>
      </c>
      <c r="M617">
        <v>0</v>
      </c>
      <c r="N617">
        <v>0</v>
      </c>
      <c r="O617">
        <v>1</v>
      </c>
      <c r="P617">
        <v>0</v>
      </c>
      <c r="Q617">
        <v>0</v>
      </c>
      <c r="R617">
        <v>0</v>
      </c>
      <c r="X617" t="s">
        <v>405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1</v>
      </c>
      <c r="AE617">
        <v>0</v>
      </c>
      <c r="AG617" t="s">
        <v>124</v>
      </c>
      <c r="AH617" t="s">
        <v>767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1</v>
      </c>
      <c r="AO617">
        <v>0</v>
      </c>
      <c r="AP617">
        <v>0</v>
      </c>
      <c r="BA617" t="s">
        <v>127</v>
      </c>
      <c r="BB617" t="e">
        <f ca="1">- Useful but _xludf.not as good as a regular degree</f>
        <v>#NAME?</v>
      </c>
      <c r="BD617" t="e">
        <f ca="1">- Nursing / medical care</f>
        <v>#NAME?</v>
      </c>
      <c r="BE617">
        <v>0</v>
      </c>
      <c r="BF617">
        <v>0</v>
      </c>
      <c r="BG617">
        <v>0</v>
      </c>
      <c r="BH617">
        <v>0</v>
      </c>
      <c r="BI617">
        <v>1</v>
      </c>
      <c r="BJ617">
        <v>0</v>
      </c>
      <c r="BK617">
        <v>0</v>
      </c>
      <c r="BL617">
        <v>0</v>
      </c>
      <c r="BN617" t="s">
        <v>106</v>
      </c>
      <c r="BQ617" t="e">
        <f ca="1">- Donâ€™t know how to _xludf.find/enroll in a suitable program</f>
        <v>#NAME?</v>
      </c>
      <c r="BR617">
        <v>0</v>
      </c>
      <c r="BS617">
        <v>0</v>
      </c>
      <c r="BT617">
        <v>0</v>
      </c>
      <c r="BU617">
        <v>1</v>
      </c>
      <c r="BV617">
        <v>0</v>
      </c>
      <c r="BW617">
        <v>0</v>
      </c>
      <c r="BX617" t="s">
        <v>107</v>
      </c>
      <c r="BY617" t="e">
        <f ca="1">- _xludf.not worth the _xludf.time _xludf.or money spent on it</f>
        <v>#NAME?</v>
      </c>
      <c r="BZ617">
        <v>0</v>
      </c>
      <c r="CA617">
        <v>1</v>
      </c>
      <c r="CB617">
        <v>0</v>
      </c>
      <c r="CC617">
        <v>0</v>
      </c>
      <c r="CD617">
        <v>0</v>
      </c>
      <c r="CE617" t="e">
        <f ca="1">- Facebook groups/pages</f>
        <v>#NAME?</v>
      </c>
      <c r="CF617">
        <v>0</v>
      </c>
      <c r="CG617">
        <v>0</v>
      </c>
      <c r="CH617">
        <v>0</v>
      </c>
      <c r="CI617">
        <v>0</v>
      </c>
      <c r="CJ617">
        <v>0</v>
      </c>
      <c r="CK617">
        <v>1</v>
      </c>
      <c r="CL617">
        <v>0</v>
      </c>
      <c r="CN617" t="s">
        <v>108</v>
      </c>
      <c r="CO617" t="s">
        <v>109</v>
      </c>
      <c r="CP617" t="s">
        <v>110</v>
      </c>
      <c r="CQ617">
        <v>3436760</v>
      </c>
      <c r="CR617" t="s">
        <v>1672</v>
      </c>
      <c r="CS617" t="s">
        <v>1673</v>
      </c>
      <c r="CT617">
        <v>616</v>
      </c>
    </row>
    <row r="618" spans="1:98">
      <c r="A618">
        <v>617</v>
      </c>
      <c r="B618" t="s">
        <v>688</v>
      </c>
      <c r="C618">
        <v>22</v>
      </c>
      <c r="D618" t="s">
        <v>148</v>
      </c>
      <c r="E618" t="s">
        <v>99</v>
      </c>
      <c r="F618" t="s">
        <v>100</v>
      </c>
      <c r="G618" t="s">
        <v>101</v>
      </c>
      <c r="H618" t="s">
        <v>102</v>
      </c>
      <c r="U618" t="s">
        <v>286</v>
      </c>
      <c r="AG618" t="s">
        <v>104</v>
      </c>
      <c r="AH618" t="s">
        <v>105</v>
      </c>
      <c r="AI618">
        <v>0</v>
      </c>
      <c r="AJ618">
        <v>1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  <c r="BA618" t="s">
        <v>127</v>
      </c>
      <c r="BB618" t="e">
        <f ca="1">- Useful but _xludf.not as good as a regular degree</f>
        <v>#NAME?</v>
      </c>
      <c r="BD618" t="e">
        <f ca="1">- Tourism / Restaurant _xludf.and hotel Management</f>
        <v>#NAME?</v>
      </c>
      <c r="BE618">
        <v>0</v>
      </c>
      <c r="BF618">
        <v>0</v>
      </c>
      <c r="BG618">
        <v>0</v>
      </c>
      <c r="BH618">
        <v>1</v>
      </c>
      <c r="BI618">
        <v>0</v>
      </c>
      <c r="BJ618">
        <v>0</v>
      </c>
      <c r="BK618">
        <v>0</v>
      </c>
      <c r="BL618">
        <v>0</v>
      </c>
      <c r="BN618" t="s">
        <v>106</v>
      </c>
      <c r="BQ618" t="e">
        <f ca="1">- _xludf.not available in subjects I want to study</f>
        <v>#NAME?</v>
      </c>
      <c r="BR618">
        <v>1</v>
      </c>
      <c r="BS618">
        <v>0</v>
      </c>
      <c r="BT618">
        <v>0</v>
      </c>
      <c r="BU618">
        <v>0</v>
      </c>
      <c r="BV618">
        <v>0</v>
      </c>
      <c r="BW618">
        <v>0</v>
      </c>
      <c r="BX618" t="s">
        <v>107</v>
      </c>
      <c r="BY618" t="e">
        <f ca="1">- _xludf.not worth the _xludf.time _xludf.or money spent on it</f>
        <v>#NAME?</v>
      </c>
      <c r="BZ618">
        <v>0</v>
      </c>
      <c r="CA618">
        <v>1</v>
      </c>
      <c r="CB618">
        <v>0</v>
      </c>
      <c r="CC618">
        <v>0</v>
      </c>
      <c r="CD618">
        <v>0</v>
      </c>
      <c r="CE618" t="e">
        <f ca="1">- Facebook groups/pages</f>
        <v>#NAME?</v>
      </c>
      <c r="CF618">
        <v>0</v>
      </c>
      <c r="CG618">
        <v>0</v>
      </c>
      <c r="CH618">
        <v>0</v>
      </c>
      <c r="CI618">
        <v>0</v>
      </c>
      <c r="CJ618">
        <v>0</v>
      </c>
      <c r="CK618">
        <v>1</v>
      </c>
      <c r="CL618">
        <v>0</v>
      </c>
      <c r="CN618" t="s">
        <v>108</v>
      </c>
      <c r="CO618" t="s">
        <v>109</v>
      </c>
      <c r="CP618" t="s">
        <v>110</v>
      </c>
      <c r="CQ618">
        <v>3436645</v>
      </c>
      <c r="CR618" s="1" t="s">
        <v>1674</v>
      </c>
      <c r="CS618" t="s">
        <v>1675</v>
      </c>
      <c r="CT618">
        <v>617</v>
      </c>
    </row>
    <row r="619" spans="1:98">
      <c r="A619">
        <v>618</v>
      </c>
      <c r="B619" t="s">
        <v>688</v>
      </c>
      <c r="C619">
        <v>23</v>
      </c>
      <c r="D619" t="s">
        <v>148</v>
      </c>
      <c r="E619" t="s">
        <v>99</v>
      </c>
      <c r="F619" t="s">
        <v>100</v>
      </c>
      <c r="G619" t="s">
        <v>113</v>
      </c>
      <c r="J619" t="s">
        <v>103</v>
      </c>
      <c r="K619">
        <v>0</v>
      </c>
      <c r="L619">
        <v>0</v>
      </c>
      <c r="M619">
        <v>0</v>
      </c>
      <c r="N619">
        <v>1</v>
      </c>
      <c r="O619">
        <v>0</v>
      </c>
      <c r="P619">
        <v>0</v>
      </c>
      <c r="Q619">
        <v>0</v>
      </c>
      <c r="R619">
        <v>0</v>
      </c>
      <c r="X619" t="s">
        <v>242</v>
      </c>
      <c r="Y619">
        <v>0</v>
      </c>
      <c r="Z619">
        <v>0</v>
      </c>
      <c r="AA619">
        <v>0</v>
      </c>
      <c r="AB619">
        <v>0</v>
      </c>
      <c r="AC619">
        <v>1</v>
      </c>
      <c r="AD619">
        <v>0</v>
      </c>
      <c r="AE619">
        <v>0</v>
      </c>
      <c r="AG619" t="s">
        <v>116</v>
      </c>
      <c r="AH619" t="s">
        <v>105</v>
      </c>
      <c r="AI619">
        <v>0</v>
      </c>
      <c r="AJ619">
        <v>1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  <c r="BA619" t="s">
        <v>106</v>
      </c>
      <c r="BB619" t="e">
        <f ca="1">- Useful but _xludf.not as good as a regular degree</f>
        <v>#NAME?</v>
      </c>
      <c r="BD619" t="e">
        <f ca="1">- Project Management / Accountancy</f>
        <v>#NAME?</v>
      </c>
      <c r="BE619">
        <v>0</v>
      </c>
      <c r="BF619">
        <v>0</v>
      </c>
      <c r="BG619">
        <v>1</v>
      </c>
      <c r="BH619">
        <v>0</v>
      </c>
      <c r="BI619">
        <v>0</v>
      </c>
      <c r="BJ619">
        <v>0</v>
      </c>
      <c r="BK619">
        <v>0</v>
      </c>
      <c r="BL619">
        <v>0</v>
      </c>
      <c r="BN619" t="s">
        <v>106</v>
      </c>
      <c r="BQ619" t="e">
        <f ca="1">- _xludf.not available in subjects I want to study</f>
        <v>#NAME?</v>
      </c>
      <c r="BR619">
        <v>1</v>
      </c>
      <c r="BS619">
        <v>0</v>
      </c>
      <c r="BT619">
        <v>0</v>
      </c>
      <c r="BU619">
        <v>0</v>
      </c>
      <c r="BV619">
        <v>0</v>
      </c>
      <c r="BW619">
        <v>0</v>
      </c>
      <c r="BX619" t="s">
        <v>107</v>
      </c>
      <c r="BY619" t="e">
        <f ca="1">- _xludf.not worth the _xludf.time _xludf.or money spent on it</f>
        <v>#NAME?</v>
      </c>
      <c r="BZ619">
        <v>0</v>
      </c>
      <c r="CA619">
        <v>1</v>
      </c>
      <c r="CB619">
        <v>0</v>
      </c>
      <c r="CC619">
        <v>0</v>
      </c>
      <c r="CD619">
        <v>0</v>
      </c>
      <c r="CE619" t="e">
        <f ca="1">- Facebook groups/pages DUBARAH</f>
        <v>#NAME?</v>
      </c>
      <c r="CF619">
        <v>0</v>
      </c>
      <c r="CG619">
        <v>1</v>
      </c>
      <c r="CH619">
        <v>0</v>
      </c>
      <c r="CI619">
        <v>0</v>
      </c>
      <c r="CJ619">
        <v>0</v>
      </c>
      <c r="CK619">
        <v>1</v>
      </c>
      <c r="CL619">
        <v>0</v>
      </c>
      <c r="CN619" t="s">
        <v>108</v>
      </c>
      <c r="CO619" t="s">
        <v>109</v>
      </c>
      <c r="CP619" t="s">
        <v>110</v>
      </c>
      <c r="CQ619">
        <v>3436625</v>
      </c>
      <c r="CR619" t="s">
        <v>1676</v>
      </c>
      <c r="CS619" t="s">
        <v>1677</v>
      </c>
      <c r="CT619">
        <v>618</v>
      </c>
    </row>
    <row r="620" spans="1:98">
      <c r="A620">
        <v>619</v>
      </c>
      <c r="B620" t="s">
        <v>688</v>
      </c>
      <c r="C620">
        <v>20</v>
      </c>
      <c r="D620" t="s">
        <v>98</v>
      </c>
      <c r="E620" t="s">
        <v>227</v>
      </c>
      <c r="F620" t="s">
        <v>100</v>
      </c>
      <c r="G620" t="s">
        <v>113</v>
      </c>
      <c r="J620" t="s">
        <v>162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1</v>
      </c>
      <c r="R620">
        <v>0</v>
      </c>
      <c r="X620" t="s">
        <v>242</v>
      </c>
      <c r="Y620">
        <v>0</v>
      </c>
      <c r="Z620">
        <v>0</v>
      </c>
      <c r="AA620">
        <v>0</v>
      </c>
      <c r="AB620">
        <v>0</v>
      </c>
      <c r="AC620">
        <v>1</v>
      </c>
      <c r="AD620">
        <v>0</v>
      </c>
      <c r="AE620">
        <v>0</v>
      </c>
      <c r="AG620" t="s">
        <v>116</v>
      </c>
      <c r="AH620" t="s">
        <v>125</v>
      </c>
      <c r="AI620">
        <v>1</v>
      </c>
      <c r="AJ620">
        <v>0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0</v>
      </c>
      <c r="AR620" t="s">
        <v>127</v>
      </c>
      <c r="AS620" t="e">
        <f ca="1">- Retrieving papers is expensive _xludf.now _xludf.and I Do _xludf.not have the money</f>
        <v>#NAME?</v>
      </c>
      <c r="AT620">
        <v>0</v>
      </c>
      <c r="AU620">
        <v>0</v>
      </c>
      <c r="AV620">
        <v>0</v>
      </c>
      <c r="AW620">
        <v>0</v>
      </c>
      <c r="AX620">
        <v>1</v>
      </c>
      <c r="AY620">
        <v>0</v>
      </c>
      <c r="BA620" t="s">
        <v>127</v>
      </c>
      <c r="BB620" t="e">
        <f ca="1">- _xludf.not Useful</f>
        <v>#NAME?</v>
      </c>
      <c r="BD620" t="e">
        <f ca="1">- I am _xludf.not interested in vocational education</f>
        <v>#NAME?</v>
      </c>
      <c r="BE620">
        <v>1</v>
      </c>
      <c r="BF620">
        <v>0</v>
      </c>
      <c r="BG620">
        <v>0</v>
      </c>
      <c r="BH620">
        <v>0</v>
      </c>
      <c r="BI620">
        <v>0</v>
      </c>
      <c r="BJ620">
        <v>0</v>
      </c>
      <c r="BK620">
        <v>0</v>
      </c>
      <c r="BL620">
        <v>0</v>
      </c>
      <c r="BN620" t="s">
        <v>106</v>
      </c>
      <c r="BQ620" t="e">
        <f ca="1">- Do _xludf.not _xludf.count towards a recognized qualification</f>
        <v>#NAME?</v>
      </c>
      <c r="BR620">
        <v>0</v>
      </c>
      <c r="BS620">
        <v>1</v>
      </c>
      <c r="BT620">
        <v>0</v>
      </c>
      <c r="BU620">
        <v>0</v>
      </c>
      <c r="BV620">
        <v>0</v>
      </c>
      <c r="BW620">
        <v>0</v>
      </c>
      <c r="BX620" t="s">
        <v>107</v>
      </c>
      <c r="BY620" t="e">
        <f ca="1">- Very Useful, as good as a regular degree</f>
        <v>#NAME?</v>
      </c>
      <c r="BZ620">
        <v>0</v>
      </c>
      <c r="CA620">
        <v>0</v>
      </c>
      <c r="CB620">
        <v>1</v>
      </c>
      <c r="CC620">
        <v>0</v>
      </c>
      <c r="CD620">
        <v>0</v>
      </c>
      <c r="CE620" t="e">
        <f ca="1">- Facebook groups/pages</f>
        <v>#NAME?</v>
      </c>
      <c r="CF620">
        <v>0</v>
      </c>
      <c r="CG620">
        <v>0</v>
      </c>
      <c r="CH620">
        <v>0</v>
      </c>
      <c r="CI620">
        <v>0</v>
      </c>
      <c r="CJ620">
        <v>0</v>
      </c>
      <c r="CK620">
        <v>1</v>
      </c>
      <c r="CL620">
        <v>0</v>
      </c>
      <c r="CN620" t="s">
        <v>108</v>
      </c>
      <c r="CO620" t="s">
        <v>109</v>
      </c>
      <c r="CP620" t="s">
        <v>110</v>
      </c>
      <c r="CQ620">
        <v>3436623</v>
      </c>
      <c r="CR620" t="s">
        <v>1678</v>
      </c>
      <c r="CS620" t="s">
        <v>1679</v>
      </c>
      <c r="CT620">
        <v>619</v>
      </c>
    </row>
    <row r="621" spans="1:98">
      <c r="A621">
        <v>620</v>
      </c>
      <c r="B621" t="s">
        <v>688</v>
      </c>
      <c r="C621">
        <v>28</v>
      </c>
      <c r="D621" t="s">
        <v>148</v>
      </c>
      <c r="E621" t="s">
        <v>156</v>
      </c>
      <c r="F621" t="s">
        <v>364</v>
      </c>
      <c r="G621" t="s">
        <v>113</v>
      </c>
      <c r="J621" t="s">
        <v>162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1</v>
      </c>
      <c r="R621">
        <v>0</v>
      </c>
      <c r="X621" t="s">
        <v>495</v>
      </c>
      <c r="Y621">
        <v>0</v>
      </c>
      <c r="Z621">
        <v>0</v>
      </c>
      <c r="AA621">
        <v>1</v>
      </c>
      <c r="AB621">
        <v>0</v>
      </c>
      <c r="AC621">
        <v>0</v>
      </c>
      <c r="AD621">
        <v>0</v>
      </c>
      <c r="AE621">
        <v>0</v>
      </c>
      <c r="AG621" t="s">
        <v>124</v>
      </c>
      <c r="AH621" t="s">
        <v>770</v>
      </c>
      <c r="AI621">
        <v>0</v>
      </c>
      <c r="AJ621">
        <v>0</v>
      </c>
      <c r="AK621">
        <v>0</v>
      </c>
      <c r="AL621">
        <v>1</v>
      </c>
      <c r="AM621">
        <v>0</v>
      </c>
      <c r="AN621">
        <v>1</v>
      </c>
      <c r="AO621">
        <v>0</v>
      </c>
      <c r="AP621">
        <v>0</v>
      </c>
      <c r="BA621" t="s">
        <v>127</v>
      </c>
      <c r="BB621" t="e">
        <f ca="1">- Useful but _xludf.not as good as a regular degree</f>
        <v>#NAME?</v>
      </c>
      <c r="BD621" t="e">
        <f ca="1">- Project Management / Accountancy</f>
        <v>#NAME?</v>
      </c>
      <c r="BE621">
        <v>0</v>
      </c>
      <c r="BF621">
        <v>0</v>
      </c>
      <c r="BG621">
        <v>1</v>
      </c>
      <c r="BH621">
        <v>0</v>
      </c>
      <c r="BI621">
        <v>0</v>
      </c>
      <c r="BJ621">
        <v>0</v>
      </c>
      <c r="BK621">
        <v>0</v>
      </c>
      <c r="BL621">
        <v>0</v>
      </c>
      <c r="BN621" t="s">
        <v>106</v>
      </c>
      <c r="BQ621" t="e">
        <f ca="1">- Donâ€™t know how to _xludf.find/enroll in a suitable program</f>
        <v>#NAME?</v>
      </c>
      <c r="BR621">
        <v>0</v>
      </c>
      <c r="BS621">
        <v>0</v>
      </c>
      <c r="BT621">
        <v>0</v>
      </c>
      <c r="BU621">
        <v>1</v>
      </c>
      <c r="BV621">
        <v>0</v>
      </c>
      <c r="BW621">
        <v>0</v>
      </c>
      <c r="BX621" t="s">
        <v>107</v>
      </c>
      <c r="BY621" t="e">
        <f ca="1">- Useful but _xludf.not as good as going to university</f>
        <v>#NAME?</v>
      </c>
      <c r="BZ621">
        <v>1</v>
      </c>
      <c r="CA621">
        <v>0</v>
      </c>
      <c r="CB621">
        <v>0</v>
      </c>
      <c r="CC621">
        <v>0</v>
      </c>
      <c r="CD621">
        <v>0</v>
      </c>
      <c r="CE621" t="e">
        <f ca="1">- Facebook groups/pages  - Friends</f>
        <v>#NAME?</v>
      </c>
      <c r="CF621">
        <v>1</v>
      </c>
      <c r="CG621">
        <v>0</v>
      </c>
      <c r="CH621">
        <v>0</v>
      </c>
      <c r="CI621">
        <v>0</v>
      </c>
      <c r="CJ621">
        <v>0</v>
      </c>
      <c r="CK621">
        <v>1</v>
      </c>
      <c r="CL621">
        <v>0</v>
      </c>
      <c r="CN621" t="s">
        <v>108</v>
      </c>
      <c r="CO621" t="s">
        <v>109</v>
      </c>
      <c r="CP621" t="s">
        <v>110</v>
      </c>
      <c r="CQ621">
        <v>3436619</v>
      </c>
      <c r="CR621" t="s">
        <v>1680</v>
      </c>
      <c r="CS621" t="s">
        <v>1681</v>
      </c>
      <c r="CT621">
        <v>620</v>
      </c>
    </row>
    <row r="622" spans="1:98">
      <c r="A622">
        <v>621</v>
      </c>
      <c r="B622" t="s">
        <v>688</v>
      </c>
      <c r="C622">
        <v>23</v>
      </c>
      <c r="D622" t="s">
        <v>148</v>
      </c>
      <c r="E622" t="s">
        <v>99</v>
      </c>
      <c r="F622" t="s">
        <v>136</v>
      </c>
      <c r="G622" t="s">
        <v>113</v>
      </c>
      <c r="J622" t="s">
        <v>286</v>
      </c>
      <c r="K622">
        <v>0</v>
      </c>
      <c r="L622">
        <v>0</v>
      </c>
      <c r="M622">
        <v>0</v>
      </c>
      <c r="N622">
        <v>0</v>
      </c>
      <c r="O622">
        <v>1</v>
      </c>
      <c r="P622">
        <v>0</v>
      </c>
      <c r="Q622">
        <v>0</v>
      </c>
      <c r="R622">
        <v>0</v>
      </c>
      <c r="X622" t="s">
        <v>368</v>
      </c>
      <c r="Y622">
        <v>0</v>
      </c>
      <c r="Z622">
        <v>1</v>
      </c>
      <c r="AA622">
        <v>0</v>
      </c>
      <c r="AB622">
        <v>0</v>
      </c>
      <c r="AC622">
        <v>0</v>
      </c>
      <c r="AD622">
        <v>0</v>
      </c>
      <c r="AE622">
        <v>0</v>
      </c>
      <c r="AG622" t="s">
        <v>124</v>
      </c>
      <c r="AH622" t="s">
        <v>125</v>
      </c>
      <c r="AI622">
        <v>1</v>
      </c>
      <c r="AJ622">
        <v>0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0</v>
      </c>
      <c r="AR622" t="s">
        <v>106</v>
      </c>
      <c r="AS622" t="s">
        <v>121</v>
      </c>
      <c r="AT622">
        <v>0</v>
      </c>
      <c r="AU622">
        <v>0</v>
      </c>
      <c r="AV622">
        <v>0</v>
      </c>
      <c r="AW622">
        <v>0</v>
      </c>
      <c r="AX622">
        <v>0</v>
      </c>
      <c r="AY622">
        <v>1</v>
      </c>
      <c r="AZ622" t="s">
        <v>1661</v>
      </c>
      <c r="BA622" t="s">
        <v>106</v>
      </c>
      <c r="BB622" t="e">
        <f ca="1">- Useful but _xludf.not as good as a regular degree</f>
        <v>#NAME?</v>
      </c>
      <c r="BD622" t="e">
        <f ca="1">- Mechanics _xludf.and machinery</f>
        <v>#NAME?</v>
      </c>
      <c r="BE622">
        <v>0</v>
      </c>
      <c r="BF622">
        <v>0</v>
      </c>
      <c r="BG622">
        <v>0</v>
      </c>
      <c r="BH622">
        <v>0</v>
      </c>
      <c r="BI622">
        <v>0</v>
      </c>
      <c r="BJ622">
        <v>0</v>
      </c>
      <c r="BK622">
        <v>1</v>
      </c>
      <c r="BL622">
        <v>0</v>
      </c>
      <c r="BN622" t="s">
        <v>127</v>
      </c>
      <c r="BO622" t="s">
        <v>388</v>
      </c>
      <c r="BX622" t="s">
        <v>107</v>
      </c>
      <c r="BY622" t="e">
        <f ca="1">- Very Useful, as good as a regular degree</f>
        <v>#NAME?</v>
      </c>
      <c r="BZ622">
        <v>0</v>
      </c>
      <c r="CA622">
        <v>0</v>
      </c>
      <c r="CB622">
        <v>1</v>
      </c>
      <c r="CC622">
        <v>0</v>
      </c>
      <c r="CD622">
        <v>0</v>
      </c>
      <c r="CE622" t="e">
        <f ca="1">- Facebook groups/pages</f>
        <v>#NAME?</v>
      </c>
      <c r="CF622">
        <v>0</v>
      </c>
      <c r="CG622">
        <v>0</v>
      </c>
      <c r="CH622">
        <v>0</v>
      </c>
      <c r="CI622">
        <v>0</v>
      </c>
      <c r="CJ622">
        <v>0</v>
      </c>
      <c r="CK622">
        <v>1</v>
      </c>
      <c r="CL622">
        <v>0</v>
      </c>
      <c r="CN622" t="s">
        <v>108</v>
      </c>
      <c r="CO622" t="s">
        <v>109</v>
      </c>
      <c r="CP622" t="s">
        <v>110</v>
      </c>
      <c r="CQ622">
        <v>3436614</v>
      </c>
      <c r="CR622" t="s">
        <v>1682</v>
      </c>
      <c r="CS622" t="s">
        <v>1683</v>
      </c>
      <c r="CT622">
        <v>621</v>
      </c>
    </row>
    <row r="623" spans="1:98">
      <c r="A623">
        <v>622</v>
      </c>
      <c r="B623" t="s">
        <v>688</v>
      </c>
      <c r="C623">
        <v>19</v>
      </c>
      <c r="D623" t="s">
        <v>98</v>
      </c>
      <c r="E623" t="s">
        <v>99</v>
      </c>
      <c r="F623" t="s">
        <v>136</v>
      </c>
      <c r="G623" t="s">
        <v>113</v>
      </c>
      <c r="J623" t="s">
        <v>180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1</v>
      </c>
      <c r="X623" t="s">
        <v>405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1</v>
      </c>
      <c r="AE623">
        <v>0</v>
      </c>
      <c r="AG623" t="s">
        <v>124</v>
      </c>
      <c r="AH623" t="s">
        <v>125</v>
      </c>
      <c r="AI623">
        <v>1</v>
      </c>
      <c r="AJ623">
        <v>0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0</v>
      </c>
      <c r="AR623" t="s">
        <v>106</v>
      </c>
      <c r="AS623" t="s">
        <v>121</v>
      </c>
      <c r="AT623">
        <v>0</v>
      </c>
      <c r="AU623">
        <v>0</v>
      </c>
      <c r="AV623">
        <v>0</v>
      </c>
      <c r="AW623">
        <v>0</v>
      </c>
      <c r="AX623">
        <v>0</v>
      </c>
      <c r="AY623">
        <v>1</v>
      </c>
      <c r="AZ623" t="s">
        <v>1661</v>
      </c>
      <c r="BA623" t="s">
        <v>106</v>
      </c>
      <c r="BB623" t="e">
        <f ca="1">- Very Useful _xludf.and provides a job opportunity _xludf.right away.</f>
        <v>#NAME?</v>
      </c>
      <c r="BD623" t="e">
        <f ca="1">- Project Management / Accountancy</f>
        <v>#NAME?</v>
      </c>
      <c r="BE623">
        <v>0</v>
      </c>
      <c r="BF623">
        <v>0</v>
      </c>
      <c r="BG623">
        <v>1</v>
      </c>
      <c r="BH623">
        <v>0</v>
      </c>
      <c r="BI623">
        <v>0</v>
      </c>
      <c r="BJ623">
        <v>0</v>
      </c>
      <c r="BK623">
        <v>0</v>
      </c>
      <c r="BL623">
        <v>0</v>
      </c>
      <c r="BN623" t="s">
        <v>106</v>
      </c>
      <c r="BQ623" t="e">
        <f ca="1">- Donâ€™t know how to _xludf.find/enroll in a suitable program</f>
        <v>#NAME?</v>
      </c>
      <c r="BR623">
        <v>0</v>
      </c>
      <c r="BS623">
        <v>0</v>
      </c>
      <c r="BT623">
        <v>0</v>
      </c>
      <c r="BU623">
        <v>1</v>
      </c>
      <c r="BV623">
        <v>0</v>
      </c>
      <c r="BW623">
        <v>0</v>
      </c>
      <c r="BX623" t="s">
        <v>107</v>
      </c>
      <c r="BY623" t="e">
        <f ca="1">- Too Difficult to study alone</f>
        <v>#NAME?</v>
      </c>
      <c r="BZ623">
        <v>0</v>
      </c>
      <c r="CA623">
        <v>0</v>
      </c>
      <c r="CB623">
        <v>0</v>
      </c>
      <c r="CC623">
        <v>0</v>
      </c>
      <c r="CD623">
        <v>1</v>
      </c>
      <c r="CE623" t="e">
        <f ca="1">- Facebook groups/pages</f>
        <v>#NAME?</v>
      </c>
      <c r="CF623">
        <v>0</v>
      </c>
      <c r="CG623">
        <v>0</v>
      </c>
      <c r="CH623">
        <v>0</v>
      </c>
      <c r="CI623">
        <v>0</v>
      </c>
      <c r="CJ623">
        <v>0</v>
      </c>
      <c r="CK623">
        <v>1</v>
      </c>
      <c r="CL623">
        <v>0</v>
      </c>
      <c r="CN623" t="s">
        <v>108</v>
      </c>
      <c r="CO623" t="s">
        <v>109</v>
      </c>
      <c r="CP623" t="s">
        <v>110</v>
      </c>
      <c r="CQ623">
        <v>3429735</v>
      </c>
      <c r="CR623" t="s">
        <v>1684</v>
      </c>
      <c r="CS623" t="s">
        <v>1685</v>
      </c>
      <c r="CT623">
        <v>622</v>
      </c>
    </row>
    <row r="624" spans="1:98">
      <c r="A624">
        <v>623</v>
      </c>
      <c r="B624" t="s">
        <v>688</v>
      </c>
      <c r="C624">
        <v>23</v>
      </c>
      <c r="D624" t="s">
        <v>148</v>
      </c>
      <c r="E624" t="s">
        <v>211</v>
      </c>
      <c r="F624" t="s">
        <v>100</v>
      </c>
      <c r="G624" t="s">
        <v>113</v>
      </c>
      <c r="J624" t="s">
        <v>318</v>
      </c>
      <c r="K624">
        <v>0</v>
      </c>
      <c r="L624">
        <v>0</v>
      </c>
      <c r="M624">
        <v>1</v>
      </c>
      <c r="N624">
        <v>0</v>
      </c>
      <c r="O624">
        <v>0</v>
      </c>
      <c r="P624">
        <v>0</v>
      </c>
      <c r="Q624">
        <v>0</v>
      </c>
      <c r="R624">
        <v>0</v>
      </c>
      <c r="X624" t="s">
        <v>242</v>
      </c>
      <c r="Y624">
        <v>0</v>
      </c>
      <c r="Z624">
        <v>0</v>
      </c>
      <c r="AA624">
        <v>0</v>
      </c>
      <c r="AB624">
        <v>0</v>
      </c>
      <c r="AC624">
        <v>1</v>
      </c>
      <c r="AD624">
        <v>0</v>
      </c>
      <c r="AE624">
        <v>0</v>
      </c>
      <c r="AG624" t="s">
        <v>116</v>
      </c>
      <c r="AH624" t="s">
        <v>105</v>
      </c>
      <c r="AI624">
        <v>0</v>
      </c>
      <c r="AJ624">
        <v>1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  <c r="BA624" t="s">
        <v>127</v>
      </c>
      <c r="BB624" t="e">
        <f ca="1">- _xludf.not Useful</f>
        <v>#NAME?</v>
      </c>
      <c r="BD624" t="e">
        <f ca="1">- I am _xludf.not interested in vocational education</f>
        <v>#NAME?</v>
      </c>
      <c r="BE624">
        <v>1</v>
      </c>
      <c r="BF624">
        <v>0</v>
      </c>
      <c r="BG624">
        <v>0</v>
      </c>
      <c r="BH624">
        <v>0</v>
      </c>
      <c r="BI624">
        <v>0</v>
      </c>
      <c r="BJ624">
        <v>0</v>
      </c>
      <c r="BK624">
        <v>0</v>
      </c>
      <c r="BL624">
        <v>0</v>
      </c>
      <c r="BN624" t="s">
        <v>106</v>
      </c>
      <c r="BQ624" t="e">
        <f ca="1">- _xludf.not available in subjects I want to study</f>
        <v>#NAME?</v>
      </c>
      <c r="BR624">
        <v>1</v>
      </c>
      <c r="BS624">
        <v>0</v>
      </c>
      <c r="BT624">
        <v>0</v>
      </c>
      <c r="BU624">
        <v>0</v>
      </c>
      <c r="BV624">
        <v>0</v>
      </c>
      <c r="BW624">
        <v>0</v>
      </c>
      <c r="BX624" t="s">
        <v>243</v>
      </c>
      <c r="BY624" t="e">
        <f ca="1">- _xludf.not worth the _xludf.time _xludf.or money spent on it</f>
        <v>#NAME?</v>
      </c>
      <c r="BZ624">
        <v>0</v>
      </c>
      <c r="CA624">
        <v>1</v>
      </c>
      <c r="CB624">
        <v>0</v>
      </c>
      <c r="CC624">
        <v>0</v>
      </c>
      <c r="CD624">
        <v>0</v>
      </c>
      <c r="CE624" t="e">
        <f ca="1">- Facebook groups/pages</f>
        <v>#NAME?</v>
      </c>
      <c r="CF624">
        <v>0</v>
      </c>
      <c r="CG624">
        <v>0</v>
      </c>
      <c r="CH624">
        <v>0</v>
      </c>
      <c r="CI624">
        <v>0</v>
      </c>
      <c r="CJ624">
        <v>0</v>
      </c>
      <c r="CK624">
        <v>1</v>
      </c>
      <c r="CL624">
        <v>0</v>
      </c>
      <c r="CN624" t="s">
        <v>108</v>
      </c>
      <c r="CO624" t="s">
        <v>109</v>
      </c>
      <c r="CP624" t="s">
        <v>110</v>
      </c>
      <c r="CQ624">
        <v>3429762</v>
      </c>
      <c r="CR624" t="s">
        <v>1686</v>
      </c>
      <c r="CS624" t="s">
        <v>1687</v>
      </c>
      <c r="CT624">
        <v>623</v>
      </c>
    </row>
    <row r="625" spans="1:98">
      <c r="A625">
        <v>624</v>
      </c>
      <c r="B625" t="s">
        <v>688</v>
      </c>
      <c r="C625">
        <v>24</v>
      </c>
      <c r="D625" t="s">
        <v>98</v>
      </c>
      <c r="E625" t="s">
        <v>99</v>
      </c>
      <c r="F625" t="s">
        <v>945</v>
      </c>
      <c r="G625" t="s">
        <v>113</v>
      </c>
      <c r="J625" t="s">
        <v>180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1</v>
      </c>
      <c r="X625" t="s">
        <v>281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1</v>
      </c>
      <c r="AE625">
        <v>1</v>
      </c>
      <c r="AF625" t="s">
        <v>1688</v>
      </c>
      <c r="AG625" t="s">
        <v>124</v>
      </c>
      <c r="AH625" t="s">
        <v>125</v>
      </c>
      <c r="AI625">
        <v>1</v>
      </c>
      <c r="AJ625">
        <v>0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AR625" t="s">
        <v>106</v>
      </c>
      <c r="AS625" t="s">
        <v>121</v>
      </c>
      <c r="AT625">
        <v>0</v>
      </c>
      <c r="AU625">
        <v>0</v>
      </c>
      <c r="AV625">
        <v>0</v>
      </c>
      <c r="AW625">
        <v>0</v>
      </c>
      <c r="AX625">
        <v>0</v>
      </c>
      <c r="AY625">
        <v>1</v>
      </c>
      <c r="AZ625" t="s">
        <v>1661</v>
      </c>
      <c r="BA625" t="s">
        <v>127</v>
      </c>
      <c r="BB625" t="e">
        <f ca="1">- _xludf.not Useful</f>
        <v>#NAME?</v>
      </c>
      <c r="BD625" t="e">
        <f ca="1">- Nursing / medical care</f>
        <v>#NAME?</v>
      </c>
      <c r="BE625">
        <v>0</v>
      </c>
      <c r="BF625">
        <v>0</v>
      </c>
      <c r="BG625">
        <v>0</v>
      </c>
      <c r="BH625">
        <v>0</v>
      </c>
      <c r="BI625">
        <v>1</v>
      </c>
      <c r="BJ625">
        <v>0</v>
      </c>
      <c r="BK625">
        <v>0</v>
      </c>
      <c r="BL625">
        <v>0</v>
      </c>
      <c r="BN625" t="s">
        <v>106</v>
      </c>
      <c r="BQ625" t="e">
        <f ca="1">- _xludf.not available in _xludf.Arabic</f>
        <v>#NAME?</v>
      </c>
      <c r="BR625">
        <v>0</v>
      </c>
      <c r="BS625">
        <v>0</v>
      </c>
      <c r="BT625">
        <v>0</v>
      </c>
      <c r="BU625">
        <v>0</v>
      </c>
      <c r="BV625">
        <v>0</v>
      </c>
      <c r="BW625">
        <v>1</v>
      </c>
      <c r="BX625" t="s">
        <v>107</v>
      </c>
      <c r="BY625" t="e">
        <f ca="1">- Useful but _xludf.not as good as going to university</f>
        <v>#NAME?</v>
      </c>
      <c r="BZ625">
        <v>1</v>
      </c>
      <c r="CA625">
        <v>0</v>
      </c>
      <c r="CB625">
        <v>0</v>
      </c>
      <c r="CC625">
        <v>0</v>
      </c>
      <c r="CD625">
        <v>0</v>
      </c>
      <c r="CE625" t="e">
        <f ca="1">- Facebook groups/pages</f>
        <v>#NAME?</v>
      </c>
      <c r="CF625">
        <v>0</v>
      </c>
      <c r="CG625">
        <v>0</v>
      </c>
      <c r="CH625">
        <v>0</v>
      </c>
      <c r="CI625">
        <v>0</v>
      </c>
      <c r="CJ625">
        <v>0</v>
      </c>
      <c r="CK625">
        <v>1</v>
      </c>
      <c r="CL625">
        <v>0</v>
      </c>
      <c r="CN625" t="s">
        <v>108</v>
      </c>
      <c r="CO625" t="s">
        <v>109</v>
      </c>
      <c r="CP625" t="s">
        <v>110</v>
      </c>
      <c r="CQ625">
        <v>3429816</v>
      </c>
      <c r="CR625" t="s">
        <v>1689</v>
      </c>
      <c r="CS625" t="s">
        <v>1690</v>
      </c>
      <c r="CT625">
        <v>624</v>
      </c>
    </row>
    <row r="626" spans="1:98">
      <c r="A626">
        <v>625</v>
      </c>
      <c r="B626" t="s">
        <v>688</v>
      </c>
      <c r="C626">
        <v>22</v>
      </c>
      <c r="D626" t="s">
        <v>98</v>
      </c>
      <c r="E626" t="s">
        <v>156</v>
      </c>
      <c r="F626" t="s">
        <v>100</v>
      </c>
      <c r="G626" t="s">
        <v>113</v>
      </c>
      <c r="J626" t="s">
        <v>162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1</v>
      </c>
      <c r="R626">
        <v>0</v>
      </c>
      <c r="X626" t="s">
        <v>242</v>
      </c>
      <c r="Y626">
        <v>0</v>
      </c>
      <c r="Z626">
        <v>0</v>
      </c>
      <c r="AA626">
        <v>0</v>
      </c>
      <c r="AB626">
        <v>0</v>
      </c>
      <c r="AC626">
        <v>1</v>
      </c>
      <c r="AD626">
        <v>0</v>
      </c>
      <c r="AE626">
        <v>0</v>
      </c>
      <c r="AG626" t="s">
        <v>116</v>
      </c>
      <c r="AH626" t="s">
        <v>105</v>
      </c>
      <c r="AI626">
        <v>0</v>
      </c>
      <c r="AJ626">
        <v>1</v>
      </c>
      <c r="AK626">
        <v>0</v>
      </c>
      <c r="AL626">
        <v>0</v>
      </c>
      <c r="AM626">
        <v>0</v>
      </c>
      <c r="AN626">
        <v>0</v>
      </c>
      <c r="AO626">
        <v>0</v>
      </c>
      <c r="AP626">
        <v>0</v>
      </c>
      <c r="BA626" t="s">
        <v>106</v>
      </c>
      <c r="BB626" t="e">
        <f ca="1">- Useful but _xludf.not as good as a regular degree</f>
        <v>#NAME?</v>
      </c>
      <c r="BD626" t="e">
        <f ca="1">- Mechanics _xludf.and machinery</f>
        <v>#NAME?</v>
      </c>
      <c r="BE626">
        <v>0</v>
      </c>
      <c r="BF626">
        <v>0</v>
      </c>
      <c r="BG626">
        <v>0</v>
      </c>
      <c r="BH626">
        <v>0</v>
      </c>
      <c r="BI626">
        <v>0</v>
      </c>
      <c r="BJ626">
        <v>0</v>
      </c>
      <c r="BK626">
        <v>1</v>
      </c>
      <c r="BL626">
        <v>0</v>
      </c>
      <c r="BN626" t="s">
        <v>106</v>
      </c>
      <c r="BQ626" t="e">
        <f ca="1">- _xludf.not available in subjects I want to study</f>
        <v>#NAME?</v>
      </c>
      <c r="BR626">
        <v>1</v>
      </c>
      <c r="BS626">
        <v>0</v>
      </c>
      <c r="BT626">
        <v>0</v>
      </c>
      <c r="BU626">
        <v>0</v>
      </c>
      <c r="BV626">
        <v>0</v>
      </c>
      <c r="BW626">
        <v>0</v>
      </c>
      <c r="BX626" t="s">
        <v>243</v>
      </c>
      <c r="BY626" t="e">
        <f ca="1">- Useful but _xludf.not as good as going to university</f>
        <v>#NAME?</v>
      </c>
      <c r="BZ626">
        <v>1</v>
      </c>
      <c r="CA626">
        <v>0</v>
      </c>
      <c r="CB626">
        <v>0</v>
      </c>
      <c r="CC626">
        <v>0</v>
      </c>
      <c r="CD626">
        <v>0</v>
      </c>
      <c r="CE626" t="e">
        <f ca="1">- Facebook groups/pages  - Friends</f>
        <v>#NAME?</v>
      </c>
      <c r="CF626">
        <v>1</v>
      </c>
      <c r="CG626">
        <v>0</v>
      </c>
      <c r="CH626">
        <v>0</v>
      </c>
      <c r="CI626">
        <v>0</v>
      </c>
      <c r="CJ626">
        <v>0</v>
      </c>
      <c r="CK626">
        <v>1</v>
      </c>
      <c r="CL626">
        <v>0</v>
      </c>
      <c r="CN626" t="s">
        <v>108</v>
      </c>
      <c r="CO626" t="s">
        <v>109</v>
      </c>
      <c r="CP626" t="s">
        <v>110</v>
      </c>
      <c r="CQ626">
        <v>3429835</v>
      </c>
      <c r="CR626" t="s">
        <v>1691</v>
      </c>
      <c r="CS626" t="s">
        <v>1692</v>
      </c>
      <c r="CT626">
        <v>625</v>
      </c>
    </row>
    <row r="627" spans="1:98">
      <c r="A627">
        <v>626</v>
      </c>
      <c r="B627" t="s">
        <v>688</v>
      </c>
      <c r="C627">
        <v>20</v>
      </c>
      <c r="D627" t="s">
        <v>148</v>
      </c>
      <c r="E627" t="s">
        <v>179</v>
      </c>
      <c r="F627" t="s">
        <v>120</v>
      </c>
      <c r="G627" t="s">
        <v>113</v>
      </c>
      <c r="J627" t="s">
        <v>121</v>
      </c>
      <c r="K627">
        <v>1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T627" t="s">
        <v>1427</v>
      </c>
      <c r="X627" t="s">
        <v>368</v>
      </c>
      <c r="Y627">
        <v>0</v>
      </c>
      <c r="Z627">
        <v>1</v>
      </c>
      <c r="AA627">
        <v>0</v>
      </c>
      <c r="AB627">
        <v>0</v>
      </c>
      <c r="AC627">
        <v>0</v>
      </c>
      <c r="AD627">
        <v>0</v>
      </c>
      <c r="AE627">
        <v>0</v>
      </c>
      <c r="AG627" t="s">
        <v>124</v>
      </c>
      <c r="AH627" t="s">
        <v>125</v>
      </c>
      <c r="AI627">
        <v>1</v>
      </c>
      <c r="AJ627">
        <v>0</v>
      </c>
      <c r="AK627">
        <v>0</v>
      </c>
      <c r="AL627">
        <v>0</v>
      </c>
      <c r="AM627">
        <v>0</v>
      </c>
      <c r="AN627">
        <v>0</v>
      </c>
      <c r="AO627">
        <v>0</v>
      </c>
      <c r="AP627">
        <v>0</v>
      </c>
      <c r="AR627" t="s">
        <v>106</v>
      </c>
      <c r="AS627" t="s">
        <v>121</v>
      </c>
      <c r="AT627">
        <v>0</v>
      </c>
      <c r="AU627">
        <v>0</v>
      </c>
      <c r="AV627">
        <v>0</v>
      </c>
      <c r="AW627">
        <v>0</v>
      </c>
      <c r="AX627">
        <v>0</v>
      </c>
      <c r="AY627">
        <v>1</v>
      </c>
      <c r="AZ627" t="s">
        <v>1661</v>
      </c>
      <c r="BA627" t="s">
        <v>106</v>
      </c>
      <c r="BB627" t="e">
        <f ca="1">- Useful but _xludf.not as good as a regular degree</f>
        <v>#NAME?</v>
      </c>
      <c r="BD627" t="e">
        <f ca="1">- Nursing / medical care</f>
        <v>#NAME?</v>
      </c>
      <c r="BE627">
        <v>0</v>
      </c>
      <c r="BF627">
        <v>0</v>
      </c>
      <c r="BG627">
        <v>0</v>
      </c>
      <c r="BH627">
        <v>0</v>
      </c>
      <c r="BI627">
        <v>1</v>
      </c>
      <c r="BJ627">
        <v>0</v>
      </c>
      <c r="BK627">
        <v>0</v>
      </c>
      <c r="BL627">
        <v>0</v>
      </c>
      <c r="BN627" t="s">
        <v>106</v>
      </c>
      <c r="BQ627" t="e">
        <f ca="1">- Cannot afford the courses</f>
        <v>#NAME?</v>
      </c>
      <c r="BR627">
        <v>0</v>
      </c>
      <c r="BS627">
        <v>0</v>
      </c>
      <c r="BT627">
        <v>0</v>
      </c>
      <c r="BU627">
        <v>0</v>
      </c>
      <c r="BV627">
        <v>1</v>
      </c>
      <c r="BW627">
        <v>0</v>
      </c>
      <c r="BX627" t="s">
        <v>107</v>
      </c>
      <c r="BY627" t="e">
        <f ca="1">- Useful but _xludf.not as good as going to university</f>
        <v>#NAME?</v>
      </c>
      <c r="BZ627">
        <v>1</v>
      </c>
      <c r="CA627">
        <v>0</v>
      </c>
      <c r="CB627">
        <v>0</v>
      </c>
      <c r="CC627">
        <v>0</v>
      </c>
      <c r="CD627">
        <v>0</v>
      </c>
      <c r="CE627" t="e">
        <f ca="1">- Facebook groups/pages</f>
        <v>#NAME?</v>
      </c>
      <c r="CF627">
        <v>0</v>
      </c>
      <c r="CG627">
        <v>0</v>
      </c>
      <c r="CH627">
        <v>0</v>
      </c>
      <c r="CI627">
        <v>0</v>
      </c>
      <c r="CJ627">
        <v>0</v>
      </c>
      <c r="CK627">
        <v>1</v>
      </c>
      <c r="CL627">
        <v>0</v>
      </c>
      <c r="CN627" t="s">
        <v>108</v>
      </c>
      <c r="CO627" t="s">
        <v>109</v>
      </c>
      <c r="CP627" t="s">
        <v>110</v>
      </c>
      <c r="CQ627">
        <v>3429842</v>
      </c>
      <c r="CR627" t="s">
        <v>1693</v>
      </c>
      <c r="CS627" t="s">
        <v>1694</v>
      </c>
      <c r="CT627">
        <v>626</v>
      </c>
    </row>
    <row r="628" spans="1:98">
      <c r="A628">
        <v>627</v>
      </c>
      <c r="B628" t="s">
        <v>688</v>
      </c>
      <c r="C628">
        <v>21</v>
      </c>
      <c r="D628" t="s">
        <v>98</v>
      </c>
      <c r="E628" t="s">
        <v>142</v>
      </c>
      <c r="F628" t="s">
        <v>100</v>
      </c>
      <c r="G628" t="s">
        <v>113</v>
      </c>
      <c r="J628" t="s">
        <v>318</v>
      </c>
      <c r="K628">
        <v>0</v>
      </c>
      <c r="L628">
        <v>0</v>
      </c>
      <c r="M628">
        <v>1</v>
      </c>
      <c r="N628">
        <v>0</v>
      </c>
      <c r="O628">
        <v>0</v>
      </c>
      <c r="P628">
        <v>0</v>
      </c>
      <c r="Q628">
        <v>0</v>
      </c>
      <c r="R628">
        <v>0</v>
      </c>
      <c r="X628" t="s">
        <v>242</v>
      </c>
      <c r="Y628">
        <v>0</v>
      </c>
      <c r="Z628">
        <v>0</v>
      </c>
      <c r="AA628">
        <v>0</v>
      </c>
      <c r="AB628">
        <v>0</v>
      </c>
      <c r="AC628">
        <v>1</v>
      </c>
      <c r="AD628">
        <v>0</v>
      </c>
      <c r="AE628">
        <v>0</v>
      </c>
      <c r="AG628" t="s">
        <v>116</v>
      </c>
      <c r="AH628" t="s">
        <v>105</v>
      </c>
      <c r="AI628">
        <v>0</v>
      </c>
      <c r="AJ628">
        <v>1</v>
      </c>
      <c r="AK628">
        <v>0</v>
      </c>
      <c r="AL628">
        <v>0</v>
      </c>
      <c r="AM628">
        <v>0</v>
      </c>
      <c r="AN628">
        <v>0</v>
      </c>
      <c r="AO628">
        <v>0</v>
      </c>
      <c r="AP628">
        <v>0</v>
      </c>
      <c r="BA628" t="s">
        <v>106</v>
      </c>
      <c r="BB628" t="e">
        <f ca="1">- Useful but _xludf.not as good as a regular degree</f>
        <v>#NAME?</v>
      </c>
      <c r="BD628" t="e">
        <f ca="1">- Nursing / medical care</f>
        <v>#NAME?</v>
      </c>
      <c r="BE628">
        <v>0</v>
      </c>
      <c r="BF628">
        <v>0</v>
      </c>
      <c r="BG628">
        <v>0</v>
      </c>
      <c r="BH628">
        <v>0</v>
      </c>
      <c r="BI628">
        <v>1</v>
      </c>
      <c r="BJ628">
        <v>0</v>
      </c>
      <c r="BK628">
        <v>0</v>
      </c>
      <c r="BL628">
        <v>0</v>
      </c>
      <c r="BN628" t="s">
        <v>127</v>
      </c>
      <c r="BO628" t="s">
        <v>388</v>
      </c>
      <c r="BX628" t="s">
        <v>107</v>
      </c>
      <c r="BY628" t="e">
        <f ca="1">- _xludf.not worth the _xludf.time _xludf.or money spent on it</f>
        <v>#NAME?</v>
      </c>
      <c r="BZ628">
        <v>0</v>
      </c>
      <c r="CA628">
        <v>1</v>
      </c>
      <c r="CB628">
        <v>0</v>
      </c>
      <c r="CC628">
        <v>0</v>
      </c>
      <c r="CD628">
        <v>0</v>
      </c>
      <c r="CE628" t="e">
        <f ca="1">- Facebook groups/pages  - Teachers</f>
        <v>#NAME?</v>
      </c>
      <c r="CF628">
        <v>0</v>
      </c>
      <c r="CG628">
        <v>0</v>
      </c>
      <c r="CH628">
        <v>1</v>
      </c>
      <c r="CI628">
        <v>0</v>
      </c>
      <c r="CJ628">
        <v>0</v>
      </c>
      <c r="CK628">
        <v>1</v>
      </c>
      <c r="CL628">
        <v>0</v>
      </c>
      <c r="CN628" t="s">
        <v>108</v>
      </c>
      <c r="CO628" t="s">
        <v>109</v>
      </c>
      <c r="CP628" t="s">
        <v>110</v>
      </c>
      <c r="CQ628">
        <v>3429853</v>
      </c>
      <c r="CR628" t="s">
        <v>1695</v>
      </c>
      <c r="CS628" t="s">
        <v>1696</v>
      </c>
      <c r="CT628">
        <v>627</v>
      </c>
    </row>
    <row r="629" spans="1:98">
      <c r="A629">
        <v>628</v>
      </c>
      <c r="B629" t="s">
        <v>688</v>
      </c>
      <c r="C629">
        <v>27</v>
      </c>
      <c r="D629" t="s">
        <v>148</v>
      </c>
      <c r="E629" t="s">
        <v>227</v>
      </c>
      <c r="F629" t="s">
        <v>136</v>
      </c>
      <c r="G629" t="s">
        <v>113</v>
      </c>
      <c r="J629" t="s">
        <v>114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1</v>
      </c>
      <c r="Q629">
        <v>0</v>
      </c>
      <c r="R629">
        <v>0</v>
      </c>
      <c r="X629" t="s">
        <v>405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1</v>
      </c>
      <c r="AE629">
        <v>0</v>
      </c>
      <c r="AG629" t="s">
        <v>124</v>
      </c>
      <c r="AH629" t="s">
        <v>125</v>
      </c>
      <c r="AI629">
        <v>1</v>
      </c>
      <c r="AJ629">
        <v>0</v>
      </c>
      <c r="AK629">
        <v>0</v>
      </c>
      <c r="AL629">
        <v>0</v>
      </c>
      <c r="AM629">
        <v>0</v>
      </c>
      <c r="AN629">
        <v>0</v>
      </c>
      <c r="AO629">
        <v>0</v>
      </c>
      <c r="AP629">
        <v>0</v>
      </c>
      <c r="AR629" t="s">
        <v>106</v>
      </c>
      <c r="AS629" t="e">
        <f ca="1">- Retrieving papers is expensive _xludf.now _xludf.and I Do _xludf.not have the money</f>
        <v>#NAME?</v>
      </c>
      <c r="AT629">
        <v>0</v>
      </c>
      <c r="AU629">
        <v>0</v>
      </c>
      <c r="AV629">
        <v>0</v>
      </c>
      <c r="AW629">
        <v>0</v>
      </c>
      <c r="AX629">
        <v>1</v>
      </c>
      <c r="AY629">
        <v>0</v>
      </c>
      <c r="BA629" t="s">
        <v>127</v>
      </c>
      <c r="BB629" t="e">
        <f ca="1">- Useful but _xludf.not as good as a regular degree</f>
        <v>#NAME?</v>
      </c>
      <c r="BD629" t="e">
        <f ca="1">- Tourism / Restaurant _xludf.and hotel Management</f>
        <v>#NAME?</v>
      </c>
      <c r="BE629">
        <v>0</v>
      </c>
      <c r="BF629">
        <v>0</v>
      </c>
      <c r="BG629">
        <v>0</v>
      </c>
      <c r="BH629">
        <v>1</v>
      </c>
      <c r="BI629">
        <v>0</v>
      </c>
      <c r="BJ629">
        <v>0</v>
      </c>
      <c r="BK629">
        <v>0</v>
      </c>
      <c r="BL629">
        <v>0</v>
      </c>
      <c r="BN629" t="s">
        <v>106</v>
      </c>
      <c r="BQ629" t="e">
        <f ca="1">- _xludf.not available in subjects I want to study</f>
        <v>#NAME?</v>
      </c>
      <c r="BR629">
        <v>1</v>
      </c>
      <c r="BS629">
        <v>0</v>
      </c>
      <c r="BT629">
        <v>0</v>
      </c>
      <c r="BU629">
        <v>0</v>
      </c>
      <c r="BV629">
        <v>0</v>
      </c>
      <c r="BW629">
        <v>0</v>
      </c>
      <c r="BX629" t="s">
        <v>107</v>
      </c>
      <c r="BY629" t="e">
        <f ca="1">- _xludf.not worth the _xludf.time _xludf.or money spent on it</f>
        <v>#NAME?</v>
      </c>
      <c r="BZ629">
        <v>0</v>
      </c>
      <c r="CA629">
        <v>1</v>
      </c>
      <c r="CB629">
        <v>0</v>
      </c>
      <c r="CC629">
        <v>0</v>
      </c>
      <c r="CD629">
        <v>0</v>
      </c>
      <c r="CE629" t="e">
        <f ca="1">- Facebook groups/pages  - Teachers</f>
        <v>#NAME?</v>
      </c>
      <c r="CF629">
        <v>0</v>
      </c>
      <c r="CG629">
        <v>0</v>
      </c>
      <c r="CH629">
        <v>1</v>
      </c>
      <c r="CI629">
        <v>0</v>
      </c>
      <c r="CJ629">
        <v>0</v>
      </c>
      <c r="CK629">
        <v>1</v>
      </c>
      <c r="CL629">
        <v>0</v>
      </c>
      <c r="CN629" t="s">
        <v>108</v>
      </c>
      <c r="CO629" t="s">
        <v>109</v>
      </c>
      <c r="CP629" t="s">
        <v>110</v>
      </c>
      <c r="CQ629">
        <v>3429893</v>
      </c>
      <c r="CR629" t="s">
        <v>1697</v>
      </c>
      <c r="CS629" t="s">
        <v>1698</v>
      </c>
      <c r="CT629">
        <v>628</v>
      </c>
    </row>
    <row r="630" spans="1:98">
      <c r="A630">
        <v>629</v>
      </c>
      <c r="B630" t="s">
        <v>688</v>
      </c>
      <c r="C630">
        <v>22</v>
      </c>
      <c r="D630" t="s">
        <v>98</v>
      </c>
      <c r="E630" t="s">
        <v>99</v>
      </c>
      <c r="F630" t="s">
        <v>100</v>
      </c>
      <c r="G630" t="s">
        <v>101</v>
      </c>
      <c r="H630" t="s">
        <v>102</v>
      </c>
      <c r="U630" t="s">
        <v>114</v>
      </c>
      <c r="AG630" t="s">
        <v>104</v>
      </c>
      <c r="AH630" t="s">
        <v>105</v>
      </c>
      <c r="AI630">
        <v>0</v>
      </c>
      <c r="AJ630">
        <v>1</v>
      </c>
      <c r="AK630">
        <v>0</v>
      </c>
      <c r="AL630">
        <v>0</v>
      </c>
      <c r="AM630">
        <v>0</v>
      </c>
      <c r="AN630">
        <v>0</v>
      </c>
      <c r="AO630">
        <v>0</v>
      </c>
      <c r="AP630">
        <v>0</v>
      </c>
      <c r="BA630" t="s">
        <v>106</v>
      </c>
      <c r="BB630" t="e">
        <f ca="1">- Very Useful _xludf.and provides a job opportunity _xludf.right away.</f>
        <v>#NAME?</v>
      </c>
      <c r="BD630" t="e">
        <f ca="1">- Mechanics _xludf.and machinery</f>
        <v>#NAME?</v>
      </c>
      <c r="BE630">
        <v>0</v>
      </c>
      <c r="BF630">
        <v>0</v>
      </c>
      <c r="BG630">
        <v>0</v>
      </c>
      <c r="BH630">
        <v>0</v>
      </c>
      <c r="BI630">
        <v>0</v>
      </c>
      <c r="BJ630">
        <v>0</v>
      </c>
      <c r="BK630">
        <v>1</v>
      </c>
      <c r="BL630">
        <v>0</v>
      </c>
      <c r="BN630" t="s">
        <v>127</v>
      </c>
      <c r="BO630" t="s">
        <v>388</v>
      </c>
      <c r="BX630" t="s">
        <v>107</v>
      </c>
      <c r="BY630" t="e">
        <f ca="1">- _xludf.not worth the _xludf.time _xludf.or money spent on it</f>
        <v>#NAME?</v>
      </c>
      <c r="BZ630">
        <v>0</v>
      </c>
      <c r="CA630">
        <v>1</v>
      </c>
      <c r="CB630">
        <v>0</v>
      </c>
      <c r="CC630">
        <v>0</v>
      </c>
      <c r="CD630">
        <v>0</v>
      </c>
      <c r="CE630" t="e">
        <f ca="1">- Facebook groups/pages</f>
        <v>#NAME?</v>
      </c>
      <c r="CF630">
        <v>0</v>
      </c>
      <c r="CG630">
        <v>0</v>
      </c>
      <c r="CH630">
        <v>0</v>
      </c>
      <c r="CI630">
        <v>0</v>
      </c>
      <c r="CJ630">
        <v>0</v>
      </c>
      <c r="CK630">
        <v>1</v>
      </c>
      <c r="CL630">
        <v>0</v>
      </c>
      <c r="CN630" t="s">
        <v>108</v>
      </c>
      <c r="CO630" t="s">
        <v>109</v>
      </c>
      <c r="CP630" t="s">
        <v>110</v>
      </c>
      <c r="CQ630">
        <v>3429974</v>
      </c>
      <c r="CR630" t="s">
        <v>1699</v>
      </c>
      <c r="CS630" t="s">
        <v>1700</v>
      </c>
      <c r="CT630">
        <v>629</v>
      </c>
    </row>
    <row r="631" spans="1:98">
      <c r="A631">
        <v>630</v>
      </c>
      <c r="B631" t="s">
        <v>688</v>
      </c>
      <c r="C631">
        <v>20</v>
      </c>
      <c r="D631" t="s">
        <v>98</v>
      </c>
      <c r="E631" t="s">
        <v>142</v>
      </c>
      <c r="F631" t="s">
        <v>136</v>
      </c>
      <c r="G631" t="s">
        <v>113</v>
      </c>
      <c r="J631" t="s">
        <v>121</v>
      </c>
      <c r="K631">
        <v>1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T631" t="s">
        <v>1661</v>
      </c>
      <c r="X631" t="s">
        <v>368</v>
      </c>
      <c r="Y631">
        <v>0</v>
      </c>
      <c r="Z631">
        <v>1</v>
      </c>
      <c r="AA631">
        <v>0</v>
      </c>
      <c r="AB631">
        <v>0</v>
      </c>
      <c r="AC631">
        <v>0</v>
      </c>
      <c r="AD631">
        <v>0</v>
      </c>
      <c r="AE631">
        <v>0</v>
      </c>
      <c r="AG631" t="s">
        <v>124</v>
      </c>
      <c r="AH631" t="s">
        <v>125</v>
      </c>
      <c r="AI631">
        <v>1</v>
      </c>
      <c r="AJ631">
        <v>0</v>
      </c>
      <c r="AK631">
        <v>0</v>
      </c>
      <c r="AL631">
        <v>0</v>
      </c>
      <c r="AM631">
        <v>0</v>
      </c>
      <c r="AN631">
        <v>0</v>
      </c>
      <c r="AO631">
        <v>0</v>
      </c>
      <c r="AP631">
        <v>0</v>
      </c>
      <c r="AR631" t="s">
        <v>127</v>
      </c>
      <c r="AS631" t="e">
        <f ca="1">- Donâ€™t have family in Syria to _xludf.help me</f>
        <v>#NAME?</v>
      </c>
      <c r="AT631">
        <v>0</v>
      </c>
      <c r="AU631">
        <v>0</v>
      </c>
      <c r="AV631">
        <v>0</v>
      </c>
      <c r="AW631">
        <v>1</v>
      </c>
      <c r="AX631">
        <v>0</v>
      </c>
      <c r="AY631">
        <v>0</v>
      </c>
      <c r="BA631" t="s">
        <v>127</v>
      </c>
      <c r="BB631" t="e">
        <f ca="1">- Very Useful _xludf.and provides a job opportunity _xludf.right away.</f>
        <v>#NAME?</v>
      </c>
      <c r="BD631" t="e">
        <f ca="1">- Construction (builder, carpenter, electrician, blacksmith)</f>
        <v>#NAME?</v>
      </c>
      <c r="BE631">
        <v>0</v>
      </c>
      <c r="BF631">
        <v>0</v>
      </c>
      <c r="BG631">
        <v>0</v>
      </c>
      <c r="BH631">
        <v>0</v>
      </c>
      <c r="BI631">
        <v>0</v>
      </c>
      <c r="BJ631">
        <v>1</v>
      </c>
      <c r="BK631">
        <v>0</v>
      </c>
      <c r="BL631">
        <v>0</v>
      </c>
      <c r="BN631" t="s">
        <v>106</v>
      </c>
      <c r="BQ631" t="e">
        <f ca="1">- Donâ€™t know how to _xludf.find/enroll in a suitable program</f>
        <v>#NAME?</v>
      </c>
      <c r="BR631">
        <v>0</v>
      </c>
      <c r="BS631">
        <v>0</v>
      </c>
      <c r="BT631">
        <v>0</v>
      </c>
      <c r="BU631">
        <v>1</v>
      </c>
      <c r="BV631">
        <v>0</v>
      </c>
      <c r="BW631">
        <v>0</v>
      </c>
      <c r="BX631" t="s">
        <v>107</v>
      </c>
      <c r="BY631" t="e">
        <f ca="1">- _xludf.not worth the _xludf.time _xludf.or money spent on it</f>
        <v>#NAME?</v>
      </c>
      <c r="BZ631">
        <v>0</v>
      </c>
      <c r="CA631">
        <v>1</v>
      </c>
      <c r="CB631">
        <v>0</v>
      </c>
      <c r="CC631">
        <v>0</v>
      </c>
      <c r="CD631">
        <v>0</v>
      </c>
      <c r="CE631" t="e">
        <f ca="1">- Facebook groups/pages</f>
        <v>#NAME?</v>
      </c>
      <c r="CF631">
        <v>0</v>
      </c>
      <c r="CG631">
        <v>0</v>
      </c>
      <c r="CH631">
        <v>0</v>
      </c>
      <c r="CI631">
        <v>0</v>
      </c>
      <c r="CJ631">
        <v>0</v>
      </c>
      <c r="CK631">
        <v>1</v>
      </c>
      <c r="CL631">
        <v>0</v>
      </c>
      <c r="CN631" t="s">
        <v>108</v>
      </c>
      <c r="CO631" t="s">
        <v>109</v>
      </c>
      <c r="CP631" t="s">
        <v>110</v>
      </c>
      <c r="CQ631">
        <v>3430048</v>
      </c>
      <c r="CR631" t="s">
        <v>1701</v>
      </c>
      <c r="CS631" t="s">
        <v>1702</v>
      </c>
      <c r="CT631">
        <v>630</v>
      </c>
    </row>
    <row r="632" spans="1:98">
      <c r="A632">
        <v>631</v>
      </c>
      <c r="B632" t="s">
        <v>688</v>
      </c>
      <c r="C632">
        <v>19</v>
      </c>
      <c r="D632" t="s">
        <v>148</v>
      </c>
      <c r="E632" t="s">
        <v>179</v>
      </c>
      <c r="F632" t="s">
        <v>100</v>
      </c>
      <c r="G632" t="s">
        <v>113</v>
      </c>
      <c r="J632" t="s">
        <v>162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1</v>
      </c>
      <c r="R632">
        <v>0</v>
      </c>
      <c r="X632" t="s">
        <v>714</v>
      </c>
      <c r="Y632">
        <v>1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G632" t="s">
        <v>124</v>
      </c>
      <c r="AH632" t="s">
        <v>125</v>
      </c>
      <c r="AI632">
        <v>1</v>
      </c>
      <c r="AJ632">
        <v>0</v>
      </c>
      <c r="AK632">
        <v>0</v>
      </c>
      <c r="AL632">
        <v>0</v>
      </c>
      <c r="AM632">
        <v>0</v>
      </c>
      <c r="AN632">
        <v>0</v>
      </c>
      <c r="AO632">
        <v>0</v>
      </c>
      <c r="AP632">
        <v>0</v>
      </c>
      <c r="AR632" t="s">
        <v>127</v>
      </c>
      <c r="AS632" t="e">
        <f ca="1">- have to go in person but can _xludf.not go _xludf.for security reasons</f>
        <v>#NAME?</v>
      </c>
      <c r="AT632">
        <v>0</v>
      </c>
      <c r="AU632">
        <v>1</v>
      </c>
      <c r="AV632">
        <v>0</v>
      </c>
      <c r="AW632">
        <v>0</v>
      </c>
      <c r="AX632">
        <v>0</v>
      </c>
      <c r="AY632">
        <v>0</v>
      </c>
      <c r="BA632" t="s">
        <v>106</v>
      </c>
      <c r="BB632" t="e">
        <f ca="1">- Very Useful _xludf.and provides a job opportunity _xludf.right away.</f>
        <v>#NAME?</v>
      </c>
      <c r="BD632" t="e">
        <f ca="1">- Project Management / Accountancy</f>
        <v>#NAME?</v>
      </c>
      <c r="BE632">
        <v>0</v>
      </c>
      <c r="BF632">
        <v>0</v>
      </c>
      <c r="BG632">
        <v>1</v>
      </c>
      <c r="BH632">
        <v>0</v>
      </c>
      <c r="BI632">
        <v>0</v>
      </c>
      <c r="BJ632">
        <v>0</v>
      </c>
      <c r="BK632">
        <v>0</v>
      </c>
      <c r="BL632">
        <v>0</v>
      </c>
      <c r="BN632" t="s">
        <v>127</v>
      </c>
      <c r="BO632" t="s">
        <v>388</v>
      </c>
      <c r="BX632" t="s">
        <v>243</v>
      </c>
      <c r="BY632" t="e">
        <f ca="1">- Useful but _xludf.not as good as going to university</f>
        <v>#NAME?</v>
      </c>
      <c r="BZ632">
        <v>1</v>
      </c>
      <c r="CA632">
        <v>0</v>
      </c>
      <c r="CB632">
        <v>0</v>
      </c>
      <c r="CC632">
        <v>0</v>
      </c>
      <c r="CD632">
        <v>0</v>
      </c>
      <c r="CE632" t="e">
        <f ca="1">- Facebook groups/pages</f>
        <v>#NAME?</v>
      </c>
      <c r="CF632">
        <v>0</v>
      </c>
      <c r="CG632">
        <v>0</v>
      </c>
      <c r="CH632">
        <v>0</v>
      </c>
      <c r="CI632">
        <v>0</v>
      </c>
      <c r="CJ632">
        <v>0</v>
      </c>
      <c r="CK632">
        <v>1</v>
      </c>
      <c r="CL632">
        <v>0</v>
      </c>
      <c r="CN632" t="s">
        <v>108</v>
      </c>
      <c r="CO632" t="s">
        <v>109</v>
      </c>
      <c r="CP632" t="s">
        <v>110</v>
      </c>
      <c r="CQ632">
        <v>3430055</v>
      </c>
      <c r="CR632" t="s">
        <v>1703</v>
      </c>
      <c r="CS632" t="s">
        <v>1704</v>
      </c>
      <c r="CT632">
        <v>631</v>
      </c>
    </row>
    <row r="633" spans="1:98">
      <c r="A633">
        <v>632</v>
      </c>
      <c r="B633" t="s">
        <v>688</v>
      </c>
      <c r="C633">
        <v>23</v>
      </c>
      <c r="D633" t="s">
        <v>98</v>
      </c>
      <c r="E633" t="s">
        <v>99</v>
      </c>
      <c r="F633" t="s">
        <v>100</v>
      </c>
      <c r="G633" t="s">
        <v>113</v>
      </c>
      <c r="J633" t="s">
        <v>103</v>
      </c>
      <c r="K633">
        <v>0</v>
      </c>
      <c r="L633">
        <v>0</v>
      </c>
      <c r="M633">
        <v>0</v>
      </c>
      <c r="N633">
        <v>1</v>
      </c>
      <c r="O633">
        <v>0</v>
      </c>
      <c r="P633">
        <v>0</v>
      </c>
      <c r="Q633">
        <v>0</v>
      </c>
      <c r="R633">
        <v>0</v>
      </c>
      <c r="X633" t="s">
        <v>115</v>
      </c>
      <c r="Y633">
        <v>0</v>
      </c>
      <c r="Z633">
        <v>0</v>
      </c>
      <c r="AA633">
        <v>0</v>
      </c>
      <c r="AB633">
        <v>1</v>
      </c>
      <c r="AC633">
        <v>0</v>
      </c>
      <c r="AD633">
        <v>0</v>
      </c>
      <c r="AE633">
        <v>0</v>
      </c>
      <c r="AG633" t="s">
        <v>124</v>
      </c>
      <c r="AH633" t="s">
        <v>105</v>
      </c>
      <c r="AI633">
        <v>0</v>
      </c>
      <c r="AJ633">
        <v>1</v>
      </c>
      <c r="AK633">
        <v>0</v>
      </c>
      <c r="AL633">
        <v>0</v>
      </c>
      <c r="AM633">
        <v>0</v>
      </c>
      <c r="AN633">
        <v>0</v>
      </c>
      <c r="AO633">
        <v>0</v>
      </c>
      <c r="AP633">
        <v>0</v>
      </c>
      <c r="BA633" t="s">
        <v>106</v>
      </c>
      <c r="BB633" t="e">
        <f ca="1">- _xludf.not Useful</f>
        <v>#NAME?</v>
      </c>
      <c r="BD633" t="e">
        <f ca="1">- I am _xludf.not interested in vocational education</f>
        <v>#NAME?</v>
      </c>
      <c r="BE633">
        <v>1</v>
      </c>
      <c r="BF633">
        <v>0</v>
      </c>
      <c r="BG633">
        <v>0</v>
      </c>
      <c r="BH633">
        <v>0</v>
      </c>
      <c r="BI633">
        <v>0</v>
      </c>
      <c r="BJ633">
        <v>0</v>
      </c>
      <c r="BK633">
        <v>0</v>
      </c>
      <c r="BL633">
        <v>0</v>
      </c>
      <c r="BN633" t="s">
        <v>106</v>
      </c>
      <c r="BQ633" t="e">
        <f ca="1">- Do _xludf.not _xludf.count towards a recognized qualification</f>
        <v>#NAME?</v>
      </c>
      <c r="BR633">
        <v>0</v>
      </c>
      <c r="BS633">
        <v>1</v>
      </c>
      <c r="BT633">
        <v>0</v>
      </c>
      <c r="BU633">
        <v>0</v>
      </c>
      <c r="BV633">
        <v>0</v>
      </c>
      <c r="BW633">
        <v>0</v>
      </c>
      <c r="BX633" t="s">
        <v>107</v>
      </c>
      <c r="BY633" t="e">
        <f ca="1">- _xludf.not worth the _xludf.time _xludf.or money spent on it</f>
        <v>#NAME?</v>
      </c>
      <c r="BZ633">
        <v>0</v>
      </c>
      <c r="CA633">
        <v>1</v>
      </c>
      <c r="CB633">
        <v>0</v>
      </c>
      <c r="CC633">
        <v>0</v>
      </c>
      <c r="CD633">
        <v>0</v>
      </c>
      <c r="CE633" t="e">
        <f ca="1">- DUBARAH</f>
        <v>#NAME?</v>
      </c>
      <c r="CF633">
        <v>0</v>
      </c>
      <c r="CG633">
        <v>1</v>
      </c>
      <c r="CH633">
        <v>0</v>
      </c>
      <c r="CI633">
        <v>0</v>
      </c>
      <c r="CJ633">
        <v>0</v>
      </c>
      <c r="CK633">
        <v>0</v>
      </c>
      <c r="CL633">
        <v>0</v>
      </c>
      <c r="CN633" t="s">
        <v>108</v>
      </c>
      <c r="CO633" t="s">
        <v>109</v>
      </c>
      <c r="CP633" t="s">
        <v>110</v>
      </c>
      <c r="CQ633">
        <v>3430099</v>
      </c>
      <c r="CR633" t="s">
        <v>1705</v>
      </c>
      <c r="CS633" t="s">
        <v>1706</v>
      </c>
      <c r="CT633">
        <v>632</v>
      </c>
    </row>
    <row r="634" spans="1:98">
      <c r="A634">
        <v>633</v>
      </c>
      <c r="B634" t="s">
        <v>688</v>
      </c>
      <c r="C634">
        <v>19</v>
      </c>
      <c r="D634" t="s">
        <v>148</v>
      </c>
      <c r="E634" t="s">
        <v>99</v>
      </c>
      <c r="F634" t="s">
        <v>100</v>
      </c>
      <c r="G634" t="s">
        <v>101</v>
      </c>
      <c r="H634" t="s">
        <v>1251</v>
      </c>
      <c r="U634" t="s">
        <v>103</v>
      </c>
      <c r="AG634" t="s">
        <v>104</v>
      </c>
      <c r="AH634" t="s">
        <v>105</v>
      </c>
      <c r="AI634">
        <v>0</v>
      </c>
      <c r="AJ634">
        <v>1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  <c r="BA634" t="s">
        <v>106</v>
      </c>
      <c r="BB634" t="e">
        <f ca="1">- _xludf.not Useful</f>
        <v>#NAME?</v>
      </c>
      <c r="BD634" t="e">
        <f ca="1">- I am _xludf.not interested in vocational education</f>
        <v>#NAME?</v>
      </c>
      <c r="BE634">
        <v>1</v>
      </c>
      <c r="BF634">
        <v>0</v>
      </c>
      <c r="BG634">
        <v>0</v>
      </c>
      <c r="BH634">
        <v>0</v>
      </c>
      <c r="BI634">
        <v>0</v>
      </c>
      <c r="BJ634">
        <v>0</v>
      </c>
      <c r="BK634">
        <v>0</v>
      </c>
      <c r="BL634">
        <v>0</v>
      </c>
      <c r="BN634" t="s">
        <v>106</v>
      </c>
      <c r="BQ634" t="e">
        <f ca="1">- Do _xludf.not _xludf.count towards a recognized qualification</f>
        <v>#NAME?</v>
      </c>
      <c r="BR634">
        <v>0</v>
      </c>
      <c r="BS634">
        <v>1</v>
      </c>
      <c r="BT634">
        <v>0</v>
      </c>
      <c r="BU634">
        <v>0</v>
      </c>
      <c r="BV634">
        <v>0</v>
      </c>
      <c r="BW634">
        <v>0</v>
      </c>
      <c r="BX634" t="s">
        <v>107</v>
      </c>
      <c r="BY634" t="e">
        <f ca="1">- _xludf.not worth the _xludf.time _xludf.or money spent on it</f>
        <v>#NAME?</v>
      </c>
      <c r="BZ634">
        <v>0</v>
      </c>
      <c r="CA634">
        <v>1</v>
      </c>
      <c r="CB634">
        <v>0</v>
      </c>
      <c r="CC634">
        <v>0</v>
      </c>
      <c r="CD634">
        <v>0</v>
      </c>
      <c r="CE634" t="e">
        <f ca="1">- Facebook groups/pages</f>
        <v>#NAME?</v>
      </c>
      <c r="CF634">
        <v>0</v>
      </c>
      <c r="CG634">
        <v>0</v>
      </c>
      <c r="CH634">
        <v>0</v>
      </c>
      <c r="CI634">
        <v>0</v>
      </c>
      <c r="CJ634">
        <v>0</v>
      </c>
      <c r="CK634">
        <v>1</v>
      </c>
      <c r="CL634">
        <v>0</v>
      </c>
      <c r="CN634" t="s">
        <v>108</v>
      </c>
      <c r="CO634" t="s">
        <v>109</v>
      </c>
      <c r="CP634" t="s">
        <v>110</v>
      </c>
      <c r="CQ634">
        <v>3430155</v>
      </c>
      <c r="CR634" t="s">
        <v>1707</v>
      </c>
      <c r="CS634" t="s">
        <v>1708</v>
      </c>
      <c r="CT634">
        <v>633</v>
      </c>
    </row>
    <row r="635" spans="1:98">
      <c r="A635">
        <v>634</v>
      </c>
      <c r="B635" t="s">
        <v>688</v>
      </c>
      <c r="C635">
        <v>27</v>
      </c>
      <c r="D635" t="s">
        <v>148</v>
      </c>
      <c r="E635" t="s">
        <v>142</v>
      </c>
      <c r="F635" t="s">
        <v>364</v>
      </c>
      <c r="G635" t="s">
        <v>113</v>
      </c>
      <c r="J635" t="s">
        <v>286</v>
      </c>
      <c r="K635">
        <v>0</v>
      </c>
      <c r="L635">
        <v>0</v>
      </c>
      <c r="M635">
        <v>0</v>
      </c>
      <c r="N635">
        <v>0</v>
      </c>
      <c r="O635">
        <v>1</v>
      </c>
      <c r="P635">
        <v>0</v>
      </c>
      <c r="Q635">
        <v>0</v>
      </c>
      <c r="R635">
        <v>0</v>
      </c>
      <c r="X635" t="s">
        <v>739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G635" t="s">
        <v>124</v>
      </c>
      <c r="AH635" t="s">
        <v>708</v>
      </c>
      <c r="AI635">
        <v>0</v>
      </c>
      <c r="AJ635">
        <v>1</v>
      </c>
      <c r="AK635">
        <v>0</v>
      </c>
      <c r="AL635">
        <v>0</v>
      </c>
      <c r="AM635">
        <v>0</v>
      </c>
      <c r="AN635">
        <v>1</v>
      </c>
      <c r="AO635">
        <v>0</v>
      </c>
      <c r="AP635">
        <v>0</v>
      </c>
      <c r="BA635" t="s">
        <v>106</v>
      </c>
      <c r="BB635" t="e">
        <f ca="1">- _xludf.not Useful</f>
        <v>#NAME?</v>
      </c>
      <c r="BD635" t="e">
        <f ca="1">- I am _xludf.not interested in vocational education</f>
        <v>#NAME?</v>
      </c>
      <c r="BE635">
        <v>1</v>
      </c>
      <c r="BF635">
        <v>0</v>
      </c>
      <c r="BG635">
        <v>0</v>
      </c>
      <c r="BH635">
        <v>0</v>
      </c>
      <c r="BI635">
        <v>0</v>
      </c>
      <c r="BJ635">
        <v>0</v>
      </c>
      <c r="BK635">
        <v>0</v>
      </c>
      <c r="BL635">
        <v>0</v>
      </c>
      <c r="BN635" t="s">
        <v>127</v>
      </c>
      <c r="BO635" t="s">
        <v>398</v>
      </c>
      <c r="BX635" t="s">
        <v>243</v>
      </c>
      <c r="BY635" t="e">
        <f ca="1">- Very Useful, as good as a regular degree</f>
        <v>#NAME?</v>
      </c>
      <c r="BZ635">
        <v>0</v>
      </c>
      <c r="CA635">
        <v>0</v>
      </c>
      <c r="CB635">
        <v>1</v>
      </c>
      <c r="CC635">
        <v>0</v>
      </c>
      <c r="CD635">
        <v>0</v>
      </c>
      <c r="CE635" t="e">
        <f ca="1">- Facebook groups/pages</f>
        <v>#NAME?</v>
      </c>
      <c r="CF635">
        <v>0</v>
      </c>
      <c r="CG635">
        <v>0</v>
      </c>
      <c r="CH635">
        <v>0</v>
      </c>
      <c r="CI635">
        <v>0</v>
      </c>
      <c r="CJ635">
        <v>0</v>
      </c>
      <c r="CK635">
        <v>1</v>
      </c>
      <c r="CL635">
        <v>0</v>
      </c>
      <c r="CN635" t="s">
        <v>108</v>
      </c>
      <c r="CO635" t="s">
        <v>109</v>
      </c>
      <c r="CP635" t="s">
        <v>110</v>
      </c>
      <c r="CQ635">
        <v>3430180</v>
      </c>
      <c r="CR635" t="s">
        <v>1709</v>
      </c>
      <c r="CS635" t="s">
        <v>1710</v>
      </c>
      <c r="CT635">
        <v>634</v>
      </c>
    </row>
    <row r="636" spans="1:98">
      <c r="A636">
        <v>635</v>
      </c>
      <c r="B636" t="s">
        <v>688</v>
      </c>
      <c r="C636">
        <v>22</v>
      </c>
      <c r="D636" t="s">
        <v>98</v>
      </c>
      <c r="E636" t="s">
        <v>99</v>
      </c>
      <c r="F636" t="s">
        <v>120</v>
      </c>
      <c r="G636" t="s">
        <v>113</v>
      </c>
      <c r="J636" t="s">
        <v>318</v>
      </c>
      <c r="K636">
        <v>0</v>
      </c>
      <c r="L636">
        <v>0</v>
      </c>
      <c r="M636">
        <v>1</v>
      </c>
      <c r="N636">
        <v>0</v>
      </c>
      <c r="O636">
        <v>0</v>
      </c>
      <c r="P636">
        <v>0</v>
      </c>
      <c r="Q636">
        <v>0</v>
      </c>
      <c r="R636">
        <v>0</v>
      </c>
      <c r="X636" t="s">
        <v>405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1</v>
      </c>
      <c r="AE636">
        <v>0</v>
      </c>
      <c r="AG636" t="s">
        <v>124</v>
      </c>
      <c r="AH636" t="s">
        <v>125</v>
      </c>
      <c r="AI636">
        <v>1</v>
      </c>
      <c r="AJ636">
        <v>0</v>
      </c>
      <c r="AK636">
        <v>0</v>
      </c>
      <c r="AL636">
        <v>0</v>
      </c>
      <c r="AM636">
        <v>0</v>
      </c>
      <c r="AN636">
        <v>0</v>
      </c>
      <c r="AO636">
        <v>0</v>
      </c>
      <c r="AP636">
        <v>0</v>
      </c>
      <c r="AR636" t="s">
        <v>106</v>
      </c>
      <c r="AS636" t="s">
        <v>121</v>
      </c>
      <c r="AT636">
        <v>0</v>
      </c>
      <c r="AU636">
        <v>0</v>
      </c>
      <c r="AV636">
        <v>0</v>
      </c>
      <c r="AW636">
        <v>0</v>
      </c>
      <c r="AX636">
        <v>0</v>
      </c>
      <c r="AY636">
        <v>1</v>
      </c>
      <c r="AZ636" t="s">
        <v>1661</v>
      </c>
      <c r="BA636" t="s">
        <v>106</v>
      </c>
      <c r="BB636" t="e">
        <f ca="1">- Useful but _xludf.not as good as a regular degree</f>
        <v>#NAME?</v>
      </c>
      <c r="BD636" t="e">
        <f ca="1">- Mechanics _xludf.and machinery</f>
        <v>#NAME?</v>
      </c>
      <c r="BE636">
        <v>0</v>
      </c>
      <c r="BF636">
        <v>0</v>
      </c>
      <c r="BG636">
        <v>0</v>
      </c>
      <c r="BH636">
        <v>0</v>
      </c>
      <c r="BI636">
        <v>0</v>
      </c>
      <c r="BJ636">
        <v>0</v>
      </c>
      <c r="BK636">
        <v>1</v>
      </c>
      <c r="BL636">
        <v>0</v>
      </c>
      <c r="BN636" t="s">
        <v>106</v>
      </c>
      <c r="BQ636" t="e">
        <f ca="1">- Donâ€™t know how to _xludf.find/enroll in a suitable program</f>
        <v>#NAME?</v>
      </c>
      <c r="BR636">
        <v>0</v>
      </c>
      <c r="BS636">
        <v>0</v>
      </c>
      <c r="BT636">
        <v>0</v>
      </c>
      <c r="BU636">
        <v>1</v>
      </c>
      <c r="BV636">
        <v>0</v>
      </c>
      <c r="BW636">
        <v>0</v>
      </c>
      <c r="BX636" t="s">
        <v>107</v>
      </c>
      <c r="BY636" t="e">
        <f ca="1">- Difficult to access</f>
        <v>#NAME?</v>
      </c>
      <c r="BZ636">
        <v>0</v>
      </c>
      <c r="CA636">
        <v>0</v>
      </c>
      <c r="CB636">
        <v>0</v>
      </c>
      <c r="CC636">
        <v>1</v>
      </c>
      <c r="CD636">
        <v>0</v>
      </c>
      <c r="CE636" t="e">
        <f ca="1">- Facebook groups/pages</f>
        <v>#NAME?</v>
      </c>
      <c r="CF636">
        <v>0</v>
      </c>
      <c r="CG636">
        <v>0</v>
      </c>
      <c r="CH636">
        <v>0</v>
      </c>
      <c r="CI636">
        <v>0</v>
      </c>
      <c r="CJ636">
        <v>0</v>
      </c>
      <c r="CK636">
        <v>1</v>
      </c>
      <c r="CL636">
        <v>0</v>
      </c>
      <c r="CN636" t="s">
        <v>108</v>
      </c>
      <c r="CO636" t="s">
        <v>109</v>
      </c>
      <c r="CP636" t="s">
        <v>110</v>
      </c>
      <c r="CQ636">
        <v>3430204</v>
      </c>
      <c r="CR636" t="s">
        <v>1711</v>
      </c>
      <c r="CS636" t="s">
        <v>1712</v>
      </c>
      <c r="CT636">
        <v>635</v>
      </c>
    </row>
    <row r="637" spans="1:98">
      <c r="A637">
        <v>636</v>
      </c>
      <c r="B637" t="s">
        <v>688</v>
      </c>
      <c r="C637">
        <v>26</v>
      </c>
      <c r="D637" t="s">
        <v>148</v>
      </c>
      <c r="E637" t="s">
        <v>99</v>
      </c>
      <c r="F637" t="s">
        <v>348</v>
      </c>
      <c r="G637" t="s">
        <v>113</v>
      </c>
      <c r="J637" t="s">
        <v>162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1</v>
      </c>
      <c r="R637">
        <v>0</v>
      </c>
      <c r="X637" t="s">
        <v>242</v>
      </c>
      <c r="Y637">
        <v>0</v>
      </c>
      <c r="Z637">
        <v>0</v>
      </c>
      <c r="AA637">
        <v>0</v>
      </c>
      <c r="AB637">
        <v>0</v>
      </c>
      <c r="AC637">
        <v>1</v>
      </c>
      <c r="AD637">
        <v>0</v>
      </c>
      <c r="AE637">
        <v>0</v>
      </c>
      <c r="AG637" t="s">
        <v>116</v>
      </c>
      <c r="AH637" t="s">
        <v>767</v>
      </c>
      <c r="AI637">
        <v>0</v>
      </c>
      <c r="AJ637">
        <v>0</v>
      </c>
      <c r="AK637">
        <v>0</v>
      </c>
      <c r="AL637">
        <v>0</v>
      </c>
      <c r="AM637">
        <v>0</v>
      </c>
      <c r="AN637">
        <v>1</v>
      </c>
      <c r="AO637">
        <v>0</v>
      </c>
      <c r="AP637">
        <v>0</v>
      </c>
      <c r="BA637" t="s">
        <v>106</v>
      </c>
      <c r="BB637" t="e">
        <f ca="1">- Very Useful _xludf.and provides a job opportunity _xludf.right away.</f>
        <v>#NAME?</v>
      </c>
      <c r="BD637" t="e">
        <f ca="1">- Project Management / Accountancy</f>
        <v>#NAME?</v>
      </c>
      <c r="BE637">
        <v>0</v>
      </c>
      <c r="BF637">
        <v>0</v>
      </c>
      <c r="BG637">
        <v>1</v>
      </c>
      <c r="BH637">
        <v>0</v>
      </c>
      <c r="BI637">
        <v>0</v>
      </c>
      <c r="BJ637">
        <v>0</v>
      </c>
      <c r="BK637">
        <v>0</v>
      </c>
      <c r="BL637">
        <v>0</v>
      </c>
      <c r="BN637" t="s">
        <v>127</v>
      </c>
      <c r="BO637" t="s">
        <v>388</v>
      </c>
      <c r="BX637" t="s">
        <v>107</v>
      </c>
      <c r="BY637" t="e">
        <f ca="1">- _xludf.not worth the _xludf.time _xludf.or money spent on it</f>
        <v>#NAME?</v>
      </c>
      <c r="BZ637">
        <v>0</v>
      </c>
      <c r="CA637">
        <v>1</v>
      </c>
      <c r="CB637">
        <v>0</v>
      </c>
      <c r="CC637">
        <v>0</v>
      </c>
      <c r="CD637">
        <v>0</v>
      </c>
      <c r="CE637" t="e">
        <f ca="1">- DUBARAH</f>
        <v>#NAME?</v>
      </c>
      <c r="CF637">
        <v>0</v>
      </c>
      <c r="CG637">
        <v>1</v>
      </c>
      <c r="CH637">
        <v>0</v>
      </c>
      <c r="CI637">
        <v>0</v>
      </c>
      <c r="CJ637">
        <v>0</v>
      </c>
      <c r="CK637">
        <v>0</v>
      </c>
      <c r="CL637">
        <v>0</v>
      </c>
      <c r="CN637" t="s">
        <v>108</v>
      </c>
      <c r="CO637" t="s">
        <v>109</v>
      </c>
      <c r="CP637" t="s">
        <v>110</v>
      </c>
      <c r="CQ637">
        <v>3430226</v>
      </c>
      <c r="CR637" t="s">
        <v>1713</v>
      </c>
      <c r="CS637" t="s">
        <v>1714</v>
      </c>
      <c r="CT637">
        <v>636</v>
      </c>
    </row>
    <row r="638" spans="1:98">
      <c r="A638">
        <v>637</v>
      </c>
      <c r="B638" t="s">
        <v>688</v>
      </c>
      <c r="C638">
        <v>21</v>
      </c>
      <c r="D638" t="s">
        <v>148</v>
      </c>
      <c r="E638" t="s">
        <v>179</v>
      </c>
      <c r="F638" t="s">
        <v>100</v>
      </c>
      <c r="G638" t="s">
        <v>101</v>
      </c>
      <c r="H638" t="s">
        <v>1251</v>
      </c>
      <c r="U638" t="s">
        <v>162</v>
      </c>
      <c r="AG638" t="s">
        <v>104</v>
      </c>
      <c r="AH638" t="s">
        <v>105</v>
      </c>
      <c r="AI638">
        <v>0</v>
      </c>
      <c r="AJ638">
        <v>1</v>
      </c>
      <c r="AK638">
        <v>0</v>
      </c>
      <c r="AL638">
        <v>0</v>
      </c>
      <c r="AM638">
        <v>0</v>
      </c>
      <c r="AN638">
        <v>0</v>
      </c>
      <c r="AO638">
        <v>0</v>
      </c>
      <c r="AP638">
        <v>0</v>
      </c>
      <c r="BA638" t="s">
        <v>106</v>
      </c>
      <c r="BB638" t="e">
        <f ca="1">- _xludf.not Useful</f>
        <v>#NAME?</v>
      </c>
      <c r="BD638" t="e">
        <f ca="1">- I am _xludf.not interested in vocational education</f>
        <v>#NAME?</v>
      </c>
      <c r="BE638">
        <v>1</v>
      </c>
      <c r="BF638">
        <v>0</v>
      </c>
      <c r="BG638">
        <v>0</v>
      </c>
      <c r="BH638">
        <v>0</v>
      </c>
      <c r="BI638">
        <v>0</v>
      </c>
      <c r="BJ638">
        <v>0</v>
      </c>
      <c r="BK638">
        <v>0</v>
      </c>
      <c r="BL638">
        <v>0</v>
      </c>
      <c r="BN638" t="s">
        <v>127</v>
      </c>
      <c r="BO638" t="s">
        <v>398</v>
      </c>
      <c r="BX638" t="s">
        <v>107</v>
      </c>
      <c r="BY638" t="e">
        <f ca="1">- Useful but _xludf.not as good as going to university</f>
        <v>#NAME?</v>
      </c>
      <c r="BZ638">
        <v>1</v>
      </c>
      <c r="CA638">
        <v>0</v>
      </c>
      <c r="CB638">
        <v>0</v>
      </c>
      <c r="CC638">
        <v>0</v>
      </c>
      <c r="CD638">
        <v>0</v>
      </c>
      <c r="CE638" t="e">
        <f ca="1">- Facebook groups/pages</f>
        <v>#NAME?</v>
      </c>
      <c r="CF638">
        <v>0</v>
      </c>
      <c r="CG638">
        <v>0</v>
      </c>
      <c r="CH638">
        <v>0</v>
      </c>
      <c r="CI638">
        <v>0</v>
      </c>
      <c r="CJ638">
        <v>0</v>
      </c>
      <c r="CK638">
        <v>1</v>
      </c>
      <c r="CL638">
        <v>0</v>
      </c>
      <c r="CN638" t="s">
        <v>108</v>
      </c>
      <c r="CO638" t="s">
        <v>109</v>
      </c>
      <c r="CP638" t="s">
        <v>110</v>
      </c>
      <c r="CQ638">
        <v>3430230</v>
      </c>
      <c r="CR638" t="s">
        <v>1715</v>
      </c>
      <c r="CS638" t="s">
        <v>1716</v>
      </c>
      <c r="CT638">
        <v>637</v>
      </c>
    </row>
    <row r="639" spans="1:98">
      <c r="A639">
        <v>638</v>
      </c>
      <c r="B639" t="s">
        <v>688</v>
      </c>
      <c r="C639">
        <v>19</v>
      </c>
      <c r="D639" t="s">
        <v>98</v>
      </c>
      <c r="E639" t="s">
        <v>179</v>
      </c>
      <c r="F639" t="s">
        <v>136</v>
      </c>
      <c r="G639" t="s">
        <v>113</v>
      </c>
      <c r="J639" t="s">
        <v>180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1</v>
      </c>
      <c r="X639" t="s">
        <v>368</v>
      </c>
      <c r="Y639">
        <v>0</v>
      </c>
      <c r="Z639">
        <v>1</v>
      </c>
      <c r="AA639">
        <v>0</v>
      </c>
      <c r="AB639">
        <v>0</v>
      </c>
      <c r="AC639">
        <v>0</v>
      </c>
      <c r="AD639">
        <v>0</v>
      </c>
      <c r="AE639">
        <v>0</v>
      </c>
      <c r="AG639" t="s">
        <v>124</v>
      </c>
      <c r="AH639" t="s">
        <v>121</v>
      </c>
      <c r="AI639">
        <v>0</v>
      </c>
      <c r="AJ639">
        <v>0</v>
      </c>
      <c r="AK639">
        <v>1</v>
      </c>
      <c r="AL639">
        <v>0</v>
      </c>
      <c r="AM639">
        <v>0</v>
      </c>
      <c r="AN639">
        <v>0</v>
      </c>
      <c r="AO639">
        <v>0</v>
      </c>
      <c r="AP639">
        <v>0</v>
      </c>
      <c r="AQ639" t="s">
        <v>287</v>
      </c>
      <c r="BA639" t="s">
        <v>127</v>
      </c>
      <c r="BB639" t="e">
        <f ca="1">- _xludf.not Useful</f>
        <v>#NAME?</v>
      </c>
      <c r="BD639" t="s">
        <v>477</v>
      </c>
      <c r="BE639">
        <v>0</v>
      </c>
      <c r="BF639">
        <v>0</v>
      </c>
      <c r="BG639">
        <v>0</v>
      </c>
      <c r="BH639">
        <v>0</v>
      </c>
      <c r="BI639">
        <v>0</v>
      </c>
      <c r="BJ639">
        <v>0</v>
      </c>
      <c r="BK639">
        <v>0</v>
      </c>
      <c r="BL639">
        <v>1</v>
      </c>
      <c r="BN639" t="s">
        <v>106</v>
      </c>
      <c r="BQ639" t="e">
        <f ca="1">- Do _xludf.not _xludf.count towards a recognized qualification</f>
        <v>#NAME?</v>
      </c>
      <c r="BR639">
        <v>0</v>
      </c>
      <c r="BS639">
        <v>1</v>
      </c>
      <c r="BT639">
        <v>0</v>
      </c>
      <c r="BU639">
        <v>0</v>
      </c>
      <c r="BV639">
        <v>0</v>
      </c>
      <c r="BW639">
        <v>0</v>
      </c>
      <c r="BX639" t="s">
        <v>107</v>
      </c>
      <c r="BY639" t="e">
        <f ca="1">- Difficult to access</f>
        <v>#NAME?</v>
      </c>
      <c r="BZ639">
        <v>0</v>
      </c>
      <c r="CA639">
        <v>0</v>
      </c>
      <c r="CB639">
        <v>0</v>
      </c>
      <c r="CC639">
        <v>1</v>
      </c>
      <c r="CD639">
        <v>0</v>
      </c>
      <c r="CE639" t="e">
        <f ca="1">- Facebook groups/pages</f>
        <v>#NAME?</v>
      </c>
      <c r="CF639">
        <v>0</v>
      </c>
      <c r="CG639">
        <v>0</v>
      </c>
      <c r="CH639">
        <v>0</v>
      </c>
      <c r="CI639">
        <v>0</v>
      </c>
      <c r="CJ639">
        <v>0</v>
      </c>
      <c r="CK639">
        <v>1</v>
      </c>
      <c r="CL639">
        <v>0</v>
      </c>
      <c r="CN639" t="s">
        <v>108</v>
      </c>
      <c r="CO639" t="s">
        <v>109</v>
      </c>
      <c r="CP639" t="s">
        <v>110</v>
      </c>
      <c r="CQ639">
        <v>3430241</v>
      </c>
      <c r="CR639" t="s">
        <v>1717</v>
      </c>
      <c r="CS639" t="s">
        <v>1718</v>
      </c>
      <c r="CT639">
        <v>638</v>
      </c>
    </row>
    <row r="640" spans="1:98">
      <c r="A640">
        <v>639</v>
      </c>
      <c r="B640" t="s">
        <v>688</v>
      </c>
      <c r="C640">
        <v>24</v>
      </c>
      <c r="D640" t="s">
        <v>148</v>
      </c>
      <c r="E640" t="s">
        <v>156</v>
      </c>
      <c r="F640" t="s">
        <v>100</v>
      </c>
      <c r="G640" t="s">
        <v>113</v>
      </c>
      <c r="J640" t="s">
        <v>180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1</v>
      </c>
      <c r="X640" t="s">
        <v>242</v>
      </c>
      <c r="Y640">
        <v>0</v>
      </c>
      <c r="Z640">
        <v>0</v>
      </c>
      <c r="AA640">
        <v>0</v>
      </c>
      <c r="AB640">
        <v>0</v>
      </c>
      <c r="AC640">
        <v>1</v>
      </c>
      <c r="AD640">
        <v>0</v>
      </c>
      <c r="AE640">
        <v>0</v>
      </c>
      <c r="AG640" t="s">
        <v>116</v>
      </c>
      <c r="AH640" t="s">
        <v>105</v>
      </c>
      <c r="AI640">
        <v>0</v>
      </c>
      <c r="AJ640">
        <v>1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0</v>
      </c>
      <c r="BA640" t="s">
        <v>106</v>
      </c>
      <c r="BB640" t="e">
        <f ca="1">- _xludf.not Useful</f>
        <v>#NAME?</v>
      </c>
      <c r="BD640" t="e">
        <f ca="1">- I am _xludf.not interested in vocational education</f>
        <v>#NAME?</v>
      </c>
      <c r="BE640">
        <v>1</v>
      </c>
      <c r="BF640">
        <v>0</v>
      </c>
      <c r="BG640">
        <v>0</v>
      </c>
      <c r="BH640">
        <v>0</v>
      </c>
      <c r="BI640">
        <v>0</v>
      </c>
      <c r="BJ640">
        <v>0</v>
      </c>
      <c r="BK640">
        <v>0</v>
      </c>
      <c r="BL640">
        <v>0</v>
      </c>
      <c r="BN640" t="s">
        <v>106</v>
      </c>
      <c r="BQ640" t="e">
        <f ca="1">- Do _xludf.not _xludf.count towards a recognized qualification</f>
        <v>#NAME?</v>
      </c>
      <c r="BR640">
        <v>0</v>
      </c>
      <c r="BS640">
        <v>1</v>
      </c>
      <c r="BT640">
        <v>0</v>
      </c>
      <c r="BU640">
        <v>0</v>
      </c>
      <c r="BV640">
        <v>0</v>
      </c>
      <c r="BW640">
        <v>0</v>
      </c>
      <c r="BX640" t="s">
        <v>107</v>
      </c>
      <c r="BY640" t="e">
        <f ca="1">- Useful but _xludf.not as good as going to university</f>
        <v>#NAME?</v>
      </c>
      <c r="BZ640">
        <v>1</v>
      </c>
      <c r="CA640">
        <v>0</v>
      </c>
      <c r="CB640">
        <v>0</v>
      </c>
      <c r="CC640">
        <v>0</v>
      </c>
      <c r="CD640">
        <v>0</v>
      </c>
      <c r="CE640" t="e">
        <f ca="1">- Facebook groups/pages</f>
        <v>#NAME?</v>
      </c>
      <c r="CF640">
        <v>0</v>
      </c>
      <c r="CG640">
        <v>0</v>
      </c>
      <c r="CH640">
        <v>0</v>
      </c>
      <c r="CI640">
        <v>0</v>
      </c>
      <c r="CJ640">
        <v>0</v>
      </c>
      <c r="CK640">
        <v>1</v>
      </c>
      <c r="CL640">
        <v>0</v>
      </c>
      <c r="CN640" t="s">
        <v>108</v>
      </c>
      <c r="CO640" t="s">
        <v>109</v>
      </c>
      <c r="CP640" t="s">
        <v>110</v>
      </c>
      <c r="CQ640">
        <v>3430274</v>
      </c>
      <c r="CR640" t="s">
        <v>1719</v>
      </c>
      <c r="CS640" t="s">
        <v>1720</v>
      </c>
      <c r="CT640">
        <v>639</v>
      </c>
    </row>
    <row r="641" spans="1:98">
      <c r="A641">
        <v>640</v>
      </c>
      <c r="B641" t="s">
        <v>688</v>
      </c>
      <c r="C641">
        <v>18</v>
      </c>
      <c r="D641" t="s">
        <v>98</v>
      </c>
      <c r="E641" t="s">
        <v>227</v>
      </c>
      <c r="F641" t="s">
        <v>136</v>
      </c>
      <c r="G641" t="s">
        <v>113</v>
      </c>
      <c r="J641" t="s">
        <v>162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1</v>
      </c>
      <c r="R641">
        <v>0</v>
      </c>
      <c r="X641" t="s">
        <v>368</v>
      </c>
      <c r="Y641">
        <v>0</v>
      </c>
      <c r="Z641">
        <v>1</v>
      </c>
      <c r="AA641">
        <v>0</v>
      </c>
      <c r="AB641">
        <v>0</v>
      </c>
      <c r="AC641">
        <v>0</v>
      </c>
      <c r="AD641">
        <v>0</v>
      </c>
      <c r="AE641">
        <v>0</v>
      </c>
      <c r="AG641" t="s">
        <v>124</v>
      </c>
      <c r="AH641" t="s">
        <v>125</v>
      </c>
      <c r="AI641">
        <v>1</v>
      </c>
      <c r="AJ641">
        <v>0</v>
      </c>
      <c r="AK641">
        <v>0</v>
      </c>
      <c r="AL641">
        <v>0</v>
      </c>
      <c r="AM641">
        <v>0</v>
      </c>
      <c r="AN641">
        <v>0</v>
      </c>
      <c r="AO641">
        <v>0</v>
      </c>
      <c r="AP641">
        <v>0</v>
      </c>
      <c r="AR641" t="s">
        <v>127</v>
      </c>
      <c r="AS641" t="e">
        <f ca="1">- School, college _xludf.or directorate out of service</f>
        <v>#NAME?</v>
      </c>
      <c r="AT641">
        <v>1</v>
      </c>
      <c r="AU641">
        <v>0</v>
      </c>
      <c r="AV641">
        <v>0</v>
      </c>
      <c r="AW641">
        <v>0</v>
      </c>
      <c r="AX641">
        <v>0</v>
      </c>
      <c r="AY641">
        <v>0</v>
      </c>
      <c r="BA641" t="s">
        <v>106</v>
      </c>
      <c r="BB641" t="e">
        <f ca="1">- _xludf.not Useful</f>
        <v>#NAME?</v>
      </c>
      <c r="BD641" t="e">
        <f ca="1">- I am _xludf.not interested in vocational education</f>
        <v>#NAME?</v>
      </c>
      <c r="BE641">
        <v>1</v>
      </c>
      <c r="BF641">
        <v>0</v>
      </c>
      <c r="BG641">
        <v>0</v>
      </c>
      <c r="BH641">
        <v>0</v>
      </c>
      <c r="BI641">
        <v>0</v>
      </c>
      <c r="BJ641">
        <v>0</v>
      </c>
      <c r="BK641">
        <v>0</v>
      </c>
      <c r="BL641">
        <v>0</v>
      </c>
      <c r="BN641" t="s">
        <v>106</v>
      </c>
      <c r="BQ641" t="e">
        <f ca="1">- No internet connection / computer</f>
        <v>#NAME?</v>
      </c>
      <c r="BR641">
        <v>0</v>
      </c>
      <c r="BS641">
        <v>0</v>
      </c>
      <c r="BT641">
        <v>1</v>
      </c>
      <c r="BU641">
        <v>0</v>
      </c>
      <c r="BV641">
        <v>0</v>
      </c>
      <c r="BW641">
        <v>0</v>
      </c>
      <c r="BX641" t="s">
        <v>107</v>
      </c>
      <c r="BY641" t="e">
        <f ca="1">- Too Difficult to study alone</f>
        <v>#NAME?</v>
      </c>
      <c r="BZ641">
        <v>0</v>
      </c>
      <c r="CA641">
        <v>0</v>
      </c>
      <c r="CB641">
        <v>0</v>
      </c>
      <c r="CC641">
        <v>0</v>
      </c>
      <c r="CD641">
        <v>1</v>
      </c>
      <c r="CE641" t="e">
        <f ca="1">- Facebook groups/pages</f>
        <v>#NAME?</v>
      </c>
      <c r="CF641">
        <v>0</v>
      </c>
      <c r="CG641">
        <v>0</v>
      </c>
      <c r="CH641">
        <v>0</v>
      </c>
      <c r="CI641">
        <v>0</v>
      </c>
      <c r="CJ641">
        <v>0</v>
      </c>
      <c r="CK641">
        <v>1</v>
      </c>
      <c r="CL641">
        <v>0</v>
      </c>
      <c r="CN641" t="s">
        <v>108</v>
      </c>
      <c r="CO641" t="s">
        <v>109</v>
      </c>
      <c r="CP641" t="s">
        <v>110</v>
      </c>
      <c r="CQ641">
        <v>3430327</v>
      </c>
      <c r="CR641" t="s">
        <v>1721</v>
      </c>
      <c r="CS641" t="s">
        <v>1722</v>
      </c>
      <c r="CT641">
        <v>640</v>
      </c>
    </row>
    <row r="642" spans="1:98">
      <c r="A642">
        <v>641</v>
      </c>
      <c r="B642" t="s">
        <v>688</v>
      </c>
      <c r="C642">
        <v>22</v>
      </c>
      <c r="D642" t="s">
        <v>148</v>
      </c>
      <c r="E642" t="s">
        <v>156</v>
      </c>
      <c r="F642" t="s">
        <v>149</v>
      </c>
      <c r="G642" t="s">
        <v>101</v>
      </c>
      <c r="H642" t="s">
        <v>102</v>
      </c>
      <c r="U642" t="s">
        <v>103</v>
      </c>
      <c r="AG642" t="s">
        <v>104</v>
      </c>
      <c r="AH642" t="s">
        <v>105</v>
      </c>
      <c r="AI642">
        <v>0</v>
      </c>
      <c r="AJ642">
        <v>1</v>
      </c>
      <c r="AK642">
        <v>0</v>
      </c>
      <c r="AL642">
        <v>0</v>
      </c>
      <c r="AM642">
        <v>0</v>
      </c>
      <c r="AN642">
        <v>0</v>
      </c>
      <c r="AO642">
        <v>0</v>
      </c>
      <c r="AP642">
        <v>0</v>
      </c>
      <c r="BA642" t="s">
        <v>106</v>
      </c>
      <c r="BB642" t="e">
        <f ca="1">- Useful but _xludf.not as good as a regular degree</f>
        <v>#NAME?</v>
      </c>
      <c r="BD642" t="e">
        <f ca="1">- Project Management / Accountancy</f>
        <v>#NAME?</v>
      </c>
      <c r="BE642">
        <v>0</v>
      </c>
      <c r="BF642">
        <v>0</v>
      </c>
      <c r="BG642">
        <v>1</v>
      </c>
      <c r="BH642">
        <v>0</v>
      </c>
      <c r="BI642">
        <v>0</v>
      </c>
      <c r="BJ642">
        <v>0</v>
      </c>
      <c r="BK642">
        <v>0</v>
      </c>
      <c r="BL642">
        <v>0</v>
      </c>
      <c r="BN642" t="s">
        <v>127</v>
      </c>
      <c r="BO642" t="s">
        <v>388</v>
      </c>
      <c r="BX642" t="s">
        <v>243</v>
      </c>
      <c r="BY642" t="e">
        <f ca="1">- _xludf.not worth the _xludf.time _xludf.or money spent on it - Useful but _xludf.not as good as going to university</f>
        <v>#NAME?</v>
      </c>
      <c r="BZ642">
        <v>1</v>
      </c>
      <c r="CA642">
        <v>1</v>
      </c>
      <c r="CB642">
        <v>0</v>
      </c>
      <c r="CC642">
        <v>0</v>
      </c>
      <c r="CD642">
        <v>0</v>
      </c>
      <c r="CE642" t="e">
        <f ca="1">- Facebook groups/pages  - Twitter</f>
        <v>#NAME?</v>
      </c>
      <c r="CF642">
        <v>0</v>
      </c>
      <c r="CG642">
        <v>0</v>
      </c>
      <c r="CH642">
        <v>0</v>
      </c>
      <c r="CI642">
        <v>0</v>
      </c>
      <c r="CJ642">
        <v>1</v>
      </c>
      <c r="CK642">
        <v>1</v>
      </c>
      <c r="CL642">
        <v>0</v>
      </c>
      <c r="CN642" t="s">
        <v>108</v>
      </c>
      <c r="CO642" t="s">
        <v>109</v>
      </c>
      <c r="CP642" t="s">
        <v>110</v>
      </c>
      <c r="CQ642">
        <v>3430375</v>
      </c>
      <c r="CR642" t="s">
        <v>1723</v>
      </c>
      <c r="CS642" t="s">
        <v>1724</v>
      </c>
      <c r="CT642">
        <v>641</v>
      </c>
    </row>
    <row r="643" spans="1:98">
      <c r="A643">
        <v>642</v>
      </c>
      <c r="B643" t="s">
        <v>688</v>
      </c>
      <c r="C643">
        <v>27</v>
      </c>
      <c r="D643" t="s">
        <v>148</v>
      </c>
      <c r="E643" t="s">
        <v>142</v>
      </c>
      <c r="F643" t="s">
        <v>100</v>
      </c>
      <c r="G643" t="s">
        <v>113</v>
      </c>
      <c r="J643" t="s">
        <v>286</v>
      </c>
      <c r="K643">
        <v>0</v>
      </c>
      <c r="L643">
        <v>0</v>
      </c>
      <c r="M643">
        <v>0</v>
      </c>
      <c r="N643">
        <v>0</v>
      </c>
      <c r="O643">
        <v>1</v>
      </c>
      <c r="P643">
        <v>0</v>
      </c>
      <c r="Q643">
        <v>0</v>
      </c>
      <c r="R643">
        <v>0</v>
      </c>
      <c r="X643" t="s">
        <v>689</v>
      </c>
      <c r="Y643">
        <v>0</v>
      </c>
      <c r="Z643">
        <v>0</v>
      </c>
      <c r="AA643">
        <v>0</v>
      </c>
      <c r="AB643">
        <v>0</v>
      </c>
      <c r="AC643">
        <v>1</v>
      </c>
      <c r="AD643">
        <v>0</v>
      </c>
      <c r="AE643">
        <v>0</v>
      </c>
      <c r="AG643" t="s">
        <v>116</v>
      </c>
      <c r="AH643" t="s">
        <v>105</v>
      </c>
      <c r="AI643">
        <v>0</v>
      </c>
      <c r="AJ643">
        <v>1</v>
      </c>
      <c r="AK643">
        <v>0</v>
      </c>
      <c r="AL643">
        <v>0</v>
      </c>
      <c r="AM643">
        <v>0</v>
      </c>
      <c r="AN643">
        <v>0</v>
      </c>
      <c r="AO643">
        <v>0</v>
      </c>
      <c r="AP643">
        <v>0</v>
      </c>
      <c r="BA643" t="s">
        <v>127</v>
      </c>
      <c r="BB643" t="e">
        <f ca="1">- Very Useful _xludf.and provides a job opportunity _xludf.right away.</f>
        <v>#NAME?</v>
      </c>
      <c r="BD643" t="e">
        <f ca="1">- Tourism / Restaurant _xludf.and hotel Management</f>
        <v>#NAME?</v>
      </c>
      <c r="BE643">
        <v>0</v>
      </c>
      <c r="BF643">
        <v>0</v>
      </c>
      <c r="BG643">
        <v>0</v>
      </c>
      <c r="BH643">
        <v>1</v>
      </c>
      <c r="BI643">
        <v>0</v>
      </c>
      <c r="BJ643">
        <v>0</v>
      </c>
      <c r="BK643">
        <v>0</v>
      </c>
      <c r="BL643">
        <v>0</v>
      </c>
      <c r="BN643" t="s">
        <v>106</v>
      </c>
      <c r="BQ643" t="e">
        <f ca="1">- _xludf.not available in subjects I want to study</f>
        <v>#NAME?</v>
      </c>
      <c r="BR643">
        <v>1</v>
      </c>
      <c r="BS643">
        <v>0</v>
      </c>
      <c r="BT643">
        <v>0</v>
      </c>
      <c r="BU643">
        <v>0</v>
      </c>
      <c r="BV643">
        <v>0</v>
      </c>
      <c r="BW643">
        <v>0</v>
      </c>
      <c r="BX643" t="s">
        <v>107</v>
      </c>
      <c r="BY643" t="e">
        <f ca="1">- Too Difficult to study alone</f>
        <v>#NAME?</v>
      </c>
      <c r="BZ643">
        <v>0</v>
      </c>
      <c r="CA643">
        <v>0</v>
      </c>
      <c r="CB643">
        <v>0</v>
      </c>
      <c r="CC643">
        <v>0</v>
      </c>
      <c r="CD643">
        <v>1</v>
      </c>
      <c r="CE643" t="e">
        <f ca="1">- Facebook groups/pages</f>
        <v>#NAME?</v>
      </c>
      <c r="CF643">
        <v>0</v>
      </c>
      <c r="CG643">
        <v>0</v>
      </c>
      <c r="CH643">
        <v>0</v>
      </c>
      <c r="CI643">
        <v>0</v>
      </c>
      <c r="CJ643">
        <v>0</v>
      </c>
      <c r="CK643">
        <v>1</v>
      </c>
      <c r="CL643">
        <v>0</v>
      </c>
      <c r="CN643" t="s">
        <v>108</v>
      </c>
      <c r="CO643" t="s">
        <v>109</v>
      </c>
      <c r="CP643" t="s">
        <v>110</v>
      </c>
      <c r="CQ643">
        <v>3430382</v>
      </c>
      <c r="CR643" t="s">
        <v>1725</v>
      </c>
      <c r="CS643" t="s">
        <v>1726</v>
      </c>
      <c r="CT643">
        <v>642</v>
      </c>
    </row>
    <row r="644" spans="1:98">
      <c r="A644">
        <v>643</v>
      </c>
      <c r="B644" t="s">
        <v>688</v>
      </c>
      <c r="C644">
        <v>19</v>
      </c>
      <c r="D644" t="s">
        <v>148</v>
      </c>
      <c r="E644" t="s">
        <v>99</v>
      </c>
      <c r="F644" t="s">
        <v>100</v>
      </c>
      <c r="G644" t="s">
        <v>113</v>
      </c>
      <c r="J644" t="s">
        <v>180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1</v>
      </c>
      <c r="X644" t="s">
        <v>242</v>
      </c>
      <c r="Y644">
        <v>0</v>
      </c>
      <c r="Z644">
        <v>0</v>
      </c>
      <c r="AA644">
        <v>0</v>
      </c>
      <c r="AB644">
        <v>0</v>
      </c>
      <c r="AC644">
        <v>1</v>
      </c>
      <c r="AD644">
        <v>0</v>
      </c>
      <c r="AE644">
        <v>0</v>
      </c>
      <c r="AG644" t="s">
        <v>116</v>
      </c>
      <c r="AH644" t="s">
        <v>105</v>
      </c>
      <c r="AI644">
        <v>0</v>
      </c>
      <c r="AJ644">
        <v>1</v>
      </c>
      <c r="AK644">
        <v>0</v>
      </c>
      <c r="AL644">
        <v>0</v>
      </c>
      <c r="AM644">
        <v>0</v>
      </c>
      <c r="AN644">
        <v>0</v>
      </c>
      <c r="AO644">
        <v>0</v>
      </c>
      <c r="AP644">
        <v>0</v>
      </c>
      <c r="BA644" t="s">
        <v>127</v>
      </c>
      <c r="BB644" t="e">
        <f ca="1">- _xludf.not Useful</f>
        <v>#NAME?</v>
      </c>
      <c r="BD644" t="e">
        <f ca="1">- I am _xludf.not interested in vocational education</f>
        <v>#NAME?</v>
      </c>
      <c r="BE644">
        <v>1</v>
      </c>
      <c r="BF644">
        <v>0</v>
      </c>
      <c r="BG644">
        <v>0</v>
      </c>
      <c r="BH644">
        <v>0</v>
      </c>
      <c r="BI644">
        <v>0</v>
      </c>
      <c r="BJ644">
        <v>0</v>
      </c>
      <c r="BK644">
        <v>0</v>
      </c>
      <c r="BL644">
        <v>0</v>
      </c>
      <c r="BN644" t="s">
        <v>127</v>
      </c>
      <c r="BO644" t="s">
        <v>388</v>
      </c>
      <c r="BX644" t="s">
        <v>107</v>
      </c>
      <c r="BY644" t="e">
        <f ca="1">- Useful but _xludf.not as good as going to university</f>
        <v>#NAME?</v>
      </c>
      <c r="BZ644">
        <v>1</v>
      </c>
      <c r="CA644">
        <v>0</v>
      </c>
      <c r="CB644">
        <v>0</v>
      </c>
      <c r="CC644">
        <v>0</v>
      </c>
      <c r="CD644">
        <v>0</v>
      </c>
      <c r="CE644" t="e">
        <f ca="1">- DUBARAH</f>
        <v>#NAME?</v>
      </c>
      <c r="CF644">
        <v>0</v>
      </c>
      <c r="CG644">
        <v>1</v>
      </c>
      <c r="CH644">
        <v>0</v>
      </c>
      <c r="CI644">
        <v>0</v>
      </c>
      <c r="CJ644">
        <v>0</v>
      </c>
      <c r="CK644">
        <v>0</v>
      </c>
      <c r="CL644">
        <v>0</v>
      </c>
      <c r="CN644" t="s">
        <v>108</v>
      </c>
      <c r="CO644" t="s">
        <v>109</v>
      </c>
      <c r="CP644" t="s">
        <v>110</v>
      </c>
      <c r="CQ644">
        <v>3430392</v>
      </c>
      <c r="CR644" t="s">
        <v>1727</v>
      </c>
      <c r="CS644" t="s">
        <v>1728</v>
      </c>
      <c r="CT644">
        <v>643</v>
      </c>
    </row>
    <row r="645" spans="1:98">
      <c r="A645">
        <v>644</v>
      </c>
      <c r="B645" t="s">
        <v>688</v>
      </c>
      <c r="C645">
        <v>19</v>
      </c>
      <c r="D645" t="s">
        <v>98</v>
      </c>
      <c r="E645" t="s">
        <v>179</v>
      </c>
      <c r="F645" t="s">
        <v>136</v>
      </c>
      <c r="G645" t="s">
        <v>113</v>
      </c>
      <c r="J645" t="s">
        <v>103</v>
      </c>
      <c r="K645">
        <v>0</v>
      </c>
      <c r="L645">
        <v>0</v>
      </c>
      <c r="M645">
        <v>0</v>
      </c>
      <c r="N645">
        <v>1</v>
      </c>
      <c r="O645">
        <v>0</v>
      </c>
      <c r="P645">
        <v>0</v>
      </c>
      <c r="Q645">
        <v>0</v>
      </c>
      <c r="R645">
        <v>0</v>
      </c>
      <c r="X645" t="s">
        <v>405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1</v>
      </c>
      <c r="AE645">
        <v>0</v>
      </c>
      <c r="AG645" t="s">
        <v>124</v>
      </c>
      <c r="AH645" t="s">
        <v>125</v>
      </c>
      <c r="AI645">
        <v>1</v>
      </c>
      <c r="AJ645">
        <v>0</v>
      </c>
      <c r="AK645">
        <v>0</v>
      </c>
      <c r="AL645">
        <v>0</v>
      </c>
      <c r="AM645">
        <v>0</v>
      </c>
      <c r="AN645">
        <v>0</v>
      </c>
      <c r="AO645">
        <v>0</v>
      </c>
      <c r="AP645">
        <v>0</v>
      </c>
      <c r="AR645" t="s">
        <v>127</v>
      </c>
      <c r="AS645" t="e">
        <f ca="1">- have to go in person but can _xludf.not go _xludf.for security reasons</f>
        <v>#NAME?</v>
      </c>
      <c r="AT645">
        <v>0</v>
      </c>
      <c r="AU645">
        <v>1</v>
      </c>
      <c r="AV645">
        <v>0</v>
      </c>
      <c r="AW645">
        <v>0</v>
      </c>
      <c r="AX645">
        <v>0</v>
      </c>
      <c r="AY645">
        <v>0</v>
      </c>
      <c r="BA645" t="s">
        <v>106</v>
      </c>
      <c r="BB645" t="e">
        <f ca="1">- Useful but _xludf.not as good as a regular degree</f>
        <v>#NAME?</v>
      </c>
      <c r="BD645" t="e">
        <f ca="1">- Project Management / Accountancy</f>
        <v>#NAME?</v>
      </c>
      <c r="BE645">
        <v>0</v>
      </c>
      <c r="BF645">
        <v>0</v>
      </c>
      <c r="BG645">
        <v>1</v>
      </c>
      <c r="BH645">
        <v>0</v>
      </c>
      <c r="BI645">
        <v>0</v>
      </c>
      <c r="BJ645">
        <v>0</v>
      </c>
      <c r="BK645">
        <v>0</v>
      </c>
      <c r="BL645">
        <v>0</v>
      </c>
      <c r="BN645" t="s">
        <v>106</v>
      </c>
      <c r="BQ645" t="e">
        <f ca="1">- No internet connection / computer</f>
        <v>#NAME?</v>
      </c>
      <c r="BR645">
        <v>0</v>
      </c>
      <c r="BS645">
        <v>0</v>
      </c>
      <c r="BT645">
        <v>1</v>
      </c>
      <c r="BU645">
        <v>0</v>
      </c>
      <c r="BV645">
        <v>0</v>
      </c>
      <c r="BW645">
        <v>0</v>
      </c>
      <c r="BX645" t="s">
        <v>107</v>
      </c>
      <c r="BY645" t="e">
        <f ca="1">- _xludf.not worth the _xludf.time _xludf.or money spent on it</f>
        <v>#NAME?</v>
      </c>
      <c r="BZ645">
        <v>0</v>
      </c>
      <c r="CA645">
        <v>1</v>
      </c>
      <c r="CB645">
        <v>0</v>
      </c>
      <c r="CC645">
        <v>0</v>
      </c>
      <c r="CD645">
        <v>0</v>
      </c>
      <c r="CE645" t="e">
        <f ca="1">- Facebook groups/pages</f>
        <v>#NAME?</v>
      </c>
      <c r="CF645">
        <v>0</v>
      </c>
      <c r="CG645">
        <v>0</v>
      </c>
      <c r="CH645">
        <v>0</v>
      </c>
      <c r="CI645">
        <v>0</v>
      </c>
      <c r="CJ645">
        <v>0</v>
      </c>
      <c r="CK645">
        <v>1</v>
      </c>
      <c r="CL645">
        <v>0</v>
      </c>
      <c r="CN645" t="s">
        <v>108</v>
      </c>
      <c r="CO645" t="s">
        <v>109</v>
      </c>
      <c r="CP645" t="s">
        <v>110</v>
      </c>
      <c r="CQ645">
        <v>3430396</v>
      </c>
      <c r="CR645" t="s">
        <v>1729</v>
      </c>
      <c r="CS645" t="s">
        <v>1730</v>
      </c>
      <c r="CT645">
        <v>644</v>
      </c>
    </row>
    <row r="646" spans="1:98">
      <c r="A646">
        <v>645</v>
      </c>
      <c r="B646" t="s">
        <v>688</v>
      </c>
      <c r="C646">
        <v>18</v>
      </c>
      <c r="D646" t="s">
        <v>148</v>
      </c>
      <c r="E646" t="s">
        <v>99</v>
      </c>
      <c r="F646" t="s">
        <v>136</v>
      </c>
      <c r="G646" t="s">
        <v>113</v>
      </c>
      <c r="J646" t="s">
        <v>121</v>
      </c>
      <c r="K646">
        <v>1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T646" t="s">
        <v>1731</v>
      </c>
      <c r="X646" t="s">
        <v>368</v>
      </c>
      <c r="Y646">
        <v>0</v>
      </c>
      <c r="Z646">
        <v>1</v>
      </c>
      <c r="AA646">
        <v>0</v>
      </c>
      <c r="AB646">
        <v>0</v>
      </c>
      <c r="AC646">
        <v>0</v>
      </c>
      <c r="AD646">
        <v>0</v>
      </c>
      <c r="AE646">
        <v>0</v>
      </c>
      <c r="AG646" t="s">
        <v>124</v>
      </c>
      <c r="AH646" t="s">
        <v>121</v>
      </c>
      <c r="AI646">
        <v>0</v>
      </c>
      <c r="AJ646">
        <v>0</v>
      </c>
      <c r="AK646">
        <v>1</v>
      </c>
      <c r="AL646">
        <v>0</v>
      </c>
      <c r="AM646">
        <v>0</v>
      </c>
      <c r="AN646">
        <v>0</v>
      </c>
      <c r="AO646">
        <v>0</v>
      </c>
      <c r="AP646">
        <v>0</v>
      </c>
      <c r="AQ646" t="s">
        <v>287</v>
      </c>
      <c r="BA646" t="s">
        <v>127</v>
      </c>
      <c r="BB646" t="e">
        <f ca="1">- _xludf.not Useful</f>
        <v>#NAME?</v>
      </c>
      <c r="BD646" t="e">
        <f ca="1">- I am _xludf.not interested in vocational education</f>
        <v>#NAME?</v>
      </c>
      <c r="BE646">
        <v>1</v>
      </c>
      <c r="BF646">
        <v>0</v>
      </c>
      <c r="BG646">
        <v>0</v>
      </c>
      <c r="BH646">
        <v>0</v>
      </c>
      <c r="BI646">
        <v>0</v>
      </c>
      <c r="BJ646">
        <v>0</v>
      </c>
      <c r="BK646">
        <v>0</v>
      </c>
      <c r="BL646">
        <v>0</v>
      </c>
      <c r="BN646" t="s">
        <v>106</v>
      </c>
      <c r="BQ646" t="e">
        <f ca="1">- Donâ€™t know how to _xludf.find/enroll in a suitable program</f>
        <v>#NAME?</v>
      </c>
      <c r="BR646">
        <v>0</v>
      </c>
      <c r="BS646">
        <v>0</v>
      </c>
      <c r="BT646">
        <v>0</v>
      </c>
      <c r="BU646">
        <v>1</v>
      </c>
      <c r="BV646">
        <v>0</v>
      </c>
      <c r="BW646">
        <v>0</v>
      </c>
      <c r="BX646" t="s">
        <v>107</v>
      </c>
      <c r="BY646" t="e">
        <f ca="1">- _xludf.not worth the _xludf.time _xludf.or money spent on it</f>
        <v>#NAME?</v>
      </c>
      <c r="BZ646">
        <v>0</v>
      </c>
      <c r="CA646">
        <v>1</v>
      </c>
      <c r="CB646">
        <v>0</v>
      </c>
      <c r="CC646">
        <v>0</v>
      </c>
      <c r="CD646">
        <v>0</v>
      </c>
      <c r="CE646" t="e">
        <f ca="1">- Facebook groups/pages</f>
        <v>#NAME?</v>
      </c>
      <c r="CF646">
        <v>0</v>
      </c>
      <c r="CG646">
        <v>0</v>
      </c>
      <c r="CH646">
        <v>0</v>
      </c>
      <c r="CI646">
        <v>0</v>
      </c>
      <c r="CJ646">
        <v>0</v>
      </c>
      <c r="CK646">
        <v>1</v>
      </c>
      <c r="CL646">
        <v>0</v>
      </c>
      <c r="CN646" t="s">
        <v>108</v>
      </c>
      <c r="CO646" t="s">
        <v>109</v>
      </c>
      <c r="CP646" t="s">
        <v>110</v>
      </c>
      <c r="CQ646">
        <v>3430400</v>
      </c>
      <c r="CR646" t="s">
        <v>1732</v>
      </c>
      <c r="CS646" t="s">
        <v>1733</v>
      </c>
      <c r="CT646">
        <v>645</v>
      </c>
    </row>
    <row r="647" spans="1:98">
      <c r="A647">
        <v>646</v>
      </c>
      <c r="B647" t="s">
        <v>688</v>
      </c>
      <c r="C647">
        <v>25</v>
      </c>
      <c r="D647" t="s">
        <v>148</v>
      </c>
      <c r="E647" t="s">
        <v>227</v>
      </c>
      <c r="F647" t="s">
        <v>100</v>
      </c>
      <c r="G647" t="s">
        <v>113</v>
      </c>
      <c r="J647" t="s">
        <v>114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1</v>
      </c>
      <c r="Q647">
        <v>0</v>
      </c>
      <c r="R647">
        <v>0</v>
      </c>
      <c r="X647" t="s">
        <v>689</v>
      </c>
      <c r="Y647">
        <v>0</v>
      </c>
      <c r="Z647">
        <v>0</v>
      </c>
      <c r="AA647">
        <v>0</v>
      </c>
      <c r="AB647">
        <v>0</v>
      </c>
      <c r="AC647">
        <v>1</v>
      </c>
      <c r="AD647">
        <v>0</v>
      </c>
      <c r="AE647">
        <v>0</v>
      </c>
      <c r="AG647" t="s">
        <v>116</v>
      </c>
      <c r="AH647" t="s">
        <v>105</v>
      </c>
      <c r="AI647">
        <v>0</v>
      </c>
      <c r="AJ647">
        <v>1</v>
      </c>
      <c r="AK647">
        <v>0</v>
      </c>
      <c r="AL647">
        <v>0</v>
      </c>
      <c r="AM647">
        <v>0</v>
      </c>
      <c r="AN647">
        <v>0</v>
      </c>
      <c r="AO647">
        <v>0</v>
      </c>
      <c r="AP647">
        <v>0</v>
      </c>
      <c r="BA647" t="s">
        <v>106</v>
      </c>
      <c r="BB647" t="e">
        <f ca="1">- Useful but _xludf.not as good as a regular degree</f>
        <v>#NAME?</v>
      </c>
      <c r="BD647" t="s">
        <v>477</v>
      </c>
      <c r="BE647">
        <v>0</v>
      </c>
      <c r="BF647">
        <v>0</v>
      </c>
      <c r="BG647">
        <v>0</v>
      </c>
      <c r="BH647">
        <v>0</v>
      </c>
      <c r="BI647">
        <v>0</v>
      </c>
      <c r="BJ647">
        <v>0</v>
      </c>
      <c r="BK647">
        <v>0</v>
      </c>
      <c r="BL647">
        <v>1</v>
      </c>
      <c r="BN647" t="s">
        <v>106</v>
      </c>
      <c r="BQ647" t="e">
        <f ca="1">- _xludf.not available in _xludf.Arabic - Donâ€™t know how to _xludf.find/enroll in a suitable program</f>
        <v>#NAME?</v>
      </c>
      <c r="BR647">
        <v>0</v>
      </c>
      <c r="BS647">
        <v>0</v>
      </c>
      <c r="BT647">
        <v>0</v>
      </c>
      <c r="BU647">
        <v>1</v>
      </c>
      <c r="BV647">
        <v>0</v>
      </c>
      <c r="BW647">
        <v>1</v>
      </c>
      <c r="BX647" t="s">
        <v>107</v>
      </c>
      <c r="BY647" t="e">
        <f ca="1">- Difficult to access</f>
        <v>#NAME?</v>
      </c>
      <c r="BZ647">
        <v>0</v>
      </c>
      <c r="CA647">
        <v>0</v>
      </c>
      <c r="CB647">
        <v>0</v>
      </c>
      <c r="CC647">
        <v>1</v>
      </c>
      <c r="CD647">
        <v>0</v>
      </c>
      <c r="CE647" t="e">
        <f ca="1">- Facebook groups/pages</f>
        <v>#NAME?</v>
      </c>
      <c r="CF647">
        <v>0</v>
      </c>
      <c r="CG647">
        <v>0</v>
      </c>
      <c r="CH647">
        <v>0</v>
      </c>
      <c r="CI647">
        <v>0</v>
      </c>
      <c r="CJ647">
        <v>0</v>
      </c>
      <c r="CK647">
        <v>1</v>
      </c>
      <c r="CL647">
        <v>0</v>
      </c>
      <c r="CN647" t="s">
        <v>108</v>
      </c>
      <c r="CO647" t="s">
        <v>109</v>
      </c>
      <c r="CP647" t="s">
        <v>110</v>
      </c>
      <c r="CQ647">
        <v>3430406</v>
      </c>
      <c r="CR647" t="s">
        <v>1734</v>
      </c>
      <c r="CS647" t="s">
        <v>1735</v>
      </c>
      <c r="CT647">
        <v>646</v>
      </c>
    </row>
    <row r="648" spans="1:98">
      <c r="A648">
        <v>647</v>
      </c>
      <c r="B648" t="s">
        <v>688</v>
      </c>
      <c r="C648">
        <v>21</v>
      </c>
      <c r="D648" t="s">
        <v>98</v>
      </c>
      <c r="E648" t="s">
        <v>179</v>
      </c>
      <c r="F648" t="s">
        <v>945</v>
      </c>
      <c r="G648" t="s">
        <v>113</v>
      </c>
      <c r="J648" t="s">
        <v>318</v>
      </c>
      <c r="K648">
        <v>0</v>
      </c>
      <c r="L648">
        <v>0</v>
      </c>
      <c r="M648">
        <v>1</v>
      </c>
      <c r="N648">
        <v>0</v>
      </c>
      <c r="O648">
        <v>0</v>
      </c>
      <c r="P648">
        <v>0</v>
      </c>
      <c r="Q648">
        <v>0</v>
      </c>
      <c r="R648">
        <v>0</v>
      </c>
      <c r="X648" t="s">
        <v>368</v>
      </c>
      <c r="Y648">
        <v>0</v>
      </c>
      <c r="Z648">
        <v>1</v>
      </c>
      <c r="AA648">
        <v>0</v>
      </c>
      <c r="AB648">
        <v>0</v>
      </c>
      <c r="AC648">
        <v>0</v>
      </c>
      <c r="AD648">
        <v>0</v>
      </c>
      <c r="AE648">
        <v>0</v>
      </c>
      <c r="AG648" t="s">
        <v>124</v>
      </c>
      <c r="AH648" t="s">
        <v>125</v>
      </c>
      <c r="AI648">
        <v>1</v>
      </c>
      <c r="AJ648">
        <v>0</v>
      </c>
      <c r="AK648">
        <v>0</v>
      </c>
      <c r="AL648">
        <v>0</v>
      </c>
      <c r="AM648">
        <v>0</v>
      </c>
      <c r="AN648">
        <v>0</v>
      </c>
      <c r="AO648">
        <v>0</v>
      </c>
      <c r="AP648">
        <v>0</v>
      </c>
      <c r="AR648" t="s">
        <v>106</v>
      </c>
      <c r="AS648" t="s">
        <v>121</v>
      </c>
      <c r="AT648">
        <v>0</v>
      </c>
      <c r="AU648">
        <v>0</v>
      </c>
      <c r="AV648">
        <v>0</v>
      </c>
      <c r="AW648">
        <v>0</v>
      </c>
      <c r="AX648">
        <v>0</v>
      </c>
      <c r="AY648">
        <v>1</v>
      </c>
      <c r="AZ648" t="s">
        <v>1661</v>
      </c>
      <c r="BA648" t="s">
        <v>106</v>
      </c>
      <c r="BB648" t="e">
        <f ca="1">- Very Useful _xludf.and provides a job opportunity _xludf.right away.</f>
        <v>#NAME?</v>
      </c>
      <c r="BD648" t="e">
        <f ca="1">- Construction (builder, carpenter, electrician, blacksmith) - Nursing / medical care</f>
        <v>#NAME?</v>
      </c>
      <c r="BE648">
        <v>0</v>
      </c>
      <c r="BF648">
        <v>0</v>
      </c>
      <c r="BG648">
        <v>0</v>
      </c>
      <c r="BH648">
        <v>0</v>
      </c>
      <c r="BI648">
        <v>1</v>
      </c>
      <c r="BJ648">
        <v>1</v>
      </c>
      <c r="BK648">
        <v>0</v>
      </c>
      <c r="BL648">
        <v>0</v>
      </c>
      <c r="BN648" t="s">
        <v>106</v>
      </c>
      <c r="BQ648" t="e">
        <f ca="1">- _xludf.not available in _xludf.Arabic</f>
        <v>#NAME?</v>
      </c>
      <c r="BR648">
        <v>0</v>
      </c>
      <c r="BS648">
        <v>0</v>
      </c>
      <c r="BT648">
        <v>0</v>
      </c>
      <c r="BU648">
        <v>0</v>
      </c>
      <c r="BV648">
        <v>0</v>
      </c>
      <c r="BW648">
        <v>1</v>
      </c>
      <c r="BX648" t="s">
        <v>107</v>
      </c>
      <c r="BY648" t="e">
        <f ca="1">- Difficult to access</f>
        <v>#NAME?</v>
      </c>
      <c r="BZ648">
        <v>0</v>
      </c>
      <c r="CA648">
        <v>0</v>
      </c>
      <c r="CB648">
        <v>0</v>
      </c>
      <c r="CC648">
        <v>1</v>
      </c>
      <c r="CD648">
        <v>0</v>
      </c>
      <c r="CE648" t="e">
        <f ca="1">- Facebook groups/pages</f>
        <v>#NAME?</v>
      </c>
      <c r="CF648">
        <v>0</v>
      </c>
      <c r="CG648">
        <v>0</v>
      </c>
      <c r="CH648">
        <v>0</v>
      </c>
      <c r="CI648">
        <v>0</v>
      </c>
      <c r="CJ648">
        <v>0</v>
      </c>
      <c r="CK648">
        <v>1</v>
      </c>
      <c r="CL648">
        <v>0</v>
      </c>
      <c r="CN648" t="s">
        <v>108</v>
      </c>
      <c r="CO648" t="s">
        <v>109</v>
      </c>
      <c r="CP648" t="s">
        <v>110</v>
      </c>
      <c r="CQ648">
        <v>3430443</v>
      </c>
      <c r="CR648" t="s">
        <v>1736</v>
      </c>
      <c r="CS648" t="s">
        <v>1737</v>
      </c>
      <c r="CT648">
        <v>647</v>
      </c>
    </row>
    <row r="649" spans="1:98">
      <c r="A649">
        <v>648</v>
      </c>
      <c r="B649" t="s">
        <v>688</v>
      </c>
      <c r="C649">
        <v>28</v>
      </c>
      <c r="D649" t="s">
        <v>98</v>
      </c>
      <c r="E649" t="s">
        <v>142</v>
      </c>
      <c r="F649" t="s">
        <v>364</v>
      </c>
      <c r="G649" t="s">
        <v>113</v>
      </c>
      <c r="J649" t="s">
        <v>121</v>
      </c>
      <c r="K649">
        <v>1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X649" t="s">
        <v>495</v>
      </c>
      <c r="Y649">
        <v>0</v>
      </c>
      <c r="Z649">
        <v>0</v>
      </c>
      <c r="AA649">
        <v>1</v>
      </c>
      <c r="AB649">
        <v>0</v>
      </c>
      <c r="AC649">
        <v>0</v>
      </c>
      <c r="AD649">
        <v>0</v>
      </c>
      <c r="AE649">
        <v>0</v>
      </c>
      <c r="AG649" t="s">
        <v>124</v>
      </c>
      <c r="AH649" t="s">
        <v>1738</v>
      </c>
      <c r="AI649">
        <v>0</v>
      </c>
      <c r="AJ649">
        <v>0</v>
      </c>
      <c r="AK649">
        <v>0</v>
      </c>
      <c r="AL649">
        <v>0</v>
      </c>
      <c r="AM649">
        <v>1</v>
      </c>
      <c r="AN649">
        <v>1</v>
      </c>
      <c r="AO649">
        <v>0</v>
      </c>
      <c r="AP649">
        <v>0</v>
      </c>
      <c r="BA649" t="s">
        <v>106</v>
      </c>
      <c r="BB649" t="e">
        <f ca="1">- Very Useful _xludf.and provides a job opportunity _xludf.right away.</f>
        <v>#NAME?</v>
      </c>
      <c r="BD649" t="e">
        <f ca="1">- Project Management / Accountancy</f>
        <v>#NAME?</v>
      </c>
      <c r="BE649">
        <v>0</v>
      </c>
      <c r="BF649">
        <v>0</v>
      </c>
      <c r="BG649">
        <v>1</v>
      </c>
      <c r="BH649">
        <v>0</v>
      </c>
      <c r="BI649">
        <v>0</v>
      </c>
      <c r="BJ649">
        <v>0</v>
      </c>
      <c r="BK649">
        <v>0</v>
      </c>
      <c r="BL649">
        <v>0</v>
      </c>
      <c r="BN649" t="s">
        <v>127</v>
      </c>
      <c r="BO649" t="s">
        <v>388</v>
      </c>
      <c r="BX649" t="s">
        <v>243</v>
      </c>
      <c r="BY649" t="e">
        <f ca="1">- Very Useful, as good as a regular degree</f>
        <v>#NAME?</v>
      </c>
      <c r="BZ649">
        <v>0</v>
      </c>
      <c r="CA649">
        <v>0</v>
      </c>
      <c r="CB649">
        <v>1</v>
      </c>
      <c r="CC649">
        <v>0</v>
      </c>
      <c r="CD649">
        <v>0</v>
      </c>
      <c r="CE649" t="e">
        <f ca="1">- DUBARAH</f>
        <v>#NAME?</v>
      </c>
      <c r="CF649">
        <v>0</v>
      </c>
      <c r="CG649">
        <v>1</v>
      </c>
      <c r="CH649">
        <v>0</v>
      </c>
      <c r="CI649">
        <v>0</v>
      </c>
      <c r="CJ649">
        <v>0</v>
      </c>
      <c r="CK649">
        <v>0</v>
      </c>
      <c r="CL649">
        <v>0</v>
      </c>
      <c r="CN649" t="s">
        <v>108</v>
      </c>
      <c r="CO649" t="s">
        <v>109</v>
      </c>
      <c r="CP649" t="s">
        <v>110</v>
      </c>
      <c r="CQ649">
        <v>3430450</v>
      </c>
      <c r="CR649" t="s">
        <v>1739</v>
      </c>
      <c r="CS649" t="s">
        <v>1740</v>
      </c>
      <c r="CT649">
        <v>648</v>
      </c>
    </row>
    <row r="650" spans="1:98">
      <c r="A650">
        <v>649</v>
      </c>
      <c r="B650" t="s">
        <v>688</v>
      </c>
      <c r="C650">
        <v>23</v>
      </c>
      <c r="D650" t="s">
        <v>148</v>
      </c>
      <c r="E650" t="s">
        <v>179</v>
      </c>
      <c r="F650" t="s">
        <v>100</v>
      </c>
      <c r="G650" t="s">
        <v>101</v>
      </c>
      <c r="H650" t="s">
        <v>394</v>
      </c>
      <c r="U650" t="s">
        <v>180</v>
      </c>
      <c r="AG650" t="s">
        <v>104</v>
      </c>
      <c r="AH650" t="s">
        <v>105</v>
      </c>
      <c r="AI650">
        <v>0</v>
      </c>
      <c r="AJ650">
        <v>1</v>
      </c>
      <c r="AK650">
        <v>0</v>
      </c>
      <c r="AL650">
        <v>0</v>
      </c>
      <c r="AM650">
        <v>0</v>
      </c>
      <c r="AN650">
        <v>0</v>
      </c>
      <c r="AO650">
        <v>0</v>
      </c>
      <c r="AP650">
        <v>0</v>
      </c>
      <c r="BA650" t="s">
        <v>106</v>
      </c>
      <c r="BB650" t="e">
        <f ca="1">- Useful but _xludf.not as good as a regular degree</f>
        <v>#NAME?</v>
      </c>
      <c r="BD650" t="e">
        <f ca="1">- Project Management / Accountancy</f>
        <v>#NAME?</v>
      </c>
      <c r="BE650">
        <v>0</v>
      </c>
      <c r="BF650">
        <v>0</v>
      </c>
      <c r="BG650">
        <v>1</v>
      </c>
      <c r="BH650">
        <v>0</v>
      </c>
      <c r="BI650">
        <v>0</v>
      </c>
      <c r="BJ650">
        <v>0</v>
      </c>
      <c r="BK650">
        <v>0</v>
      </c>
      <c r="BL650">
        <v>0</v>
      </c>
      <c r="BN650" t="s">
        <v>127</v>
      </c>
      <c r="BO650" t="s">
        <v>388</v>
      </c>
      <c r="BX650" t="s">
        <v>243</v>
      </c>
      <c r="BY650" t="e">
        <f ca="1">- _xludf.not worth the _xludf.time _xludf.or money spent on it</f>
        <v>#NAME?</v>
      </c>
      <c r="BZ650">
        <v>0</v>
      </c>
      <c r="CA650">
        <v>1</v>
      </c>
      <c r="CB650">
        <v>0</v>
      </c>
      <c r="CC650">
        <v>0</v>
      </c>
      <c r="CD650">
        <v>0</v>
      </c>
      <c r="CE650" t="e">
        <f ca="1">- Facebook groups/pages</f>
        <v>#NAME?</v>
      </c>
      <c r="CF650">
        <v>0</v>
      </c>
      <c r="CG650">
        <v>0</v>
      </c>
      <c r="CH650">
        <v>0</v>
      </c>
      <c r="CI650">
        <v>0</v>
      </c>
      <c r="CJ650">
        <v>0</v>
      </c>
      <c r="CK650">
        <v>1</v>
      </c>
      <c r="CL650">
        <v>0</v>
      </c>
      <c r="CN650" t="s">
        <v>108</v>
      </c>
      <c r="CO650" t="s">
        <v>109</v>
      </c>
      <c r="CP650" t="s">
        <v>110</v>
      </c>
      <c r="CQ650">
        <v>3430453</v>
      </c>
      <c r="CR650" t="s">
        <v>1741</v>
      </c>
      <c r="CS650" t="s">
        <v>1742</v>
      </c>
      <c r="CT650">
        <v>649</v>
      </c>
    </row>
    <row r="651" spans="1:98">
      <c r="A651">
        <v>650</v>
      </c>
      <c r="B651" t="s">
        <v>688</v>
      </c>
      <c r="C651">
        <v>20</v>
      </c>
      <c r="D651" t="s">
        <v>148</v>
      </c>
      <c r="E651" t="s">
        <v>99</v>
      </c>
      <c r="F651" t="s">
        <v>100</v>
      </c>
      <c r="G651" t="s">
        <v>113</v>
      </c>
      <c r="J651" t="s">
        <v>162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1</v>
      </c>
      <c r="R651">
        <v>0</v>
      </c>
      <c r="X651" t="s">
        <v>242</v>
      </c>
      <c r="Y651">
        <v>0</v>
      </c>
      <c r="Z651">
        <v>0</v>
      </c>
      <c r="AA651">
        <v>0</v>
      </c>
      <c r="AB651">
        <v>0</v>
      </c>
      <c r="AC651">
        <v>1</v>
      </c>
      <c r="AD651">
        <v>0</v>
      </c>
      <c r="AE651">
        <v>0</v>
      </c>
      <c r="AG651" t="s">
        <v>116</v>
      </c>
      <c r="AH651" t="s">
        <v>105</v>
      </c>
      <c r="AI651">
        <v>0</v>
      </c>
      <c r="AJ651">
        <v>1</v>
      </c>
      <c r="AK651">
        <v>0</v>
      </c>
      <c r="AL651">
        <v>0</v>
      </c>
      <c r="AM651">
        <v>0</v>
      </c>
      <c r="AN651">
        <v>0</v>
      </c>
      <c r="AO651">
        <v>0</v>
      </c>
      <c r="AP651">
        <v>0</v>
      </c>
      <c r="BA651" t="s">
        <v>106</v>
      </c>
      <c r="BB651" t="e">
        <f ca="1">- Useful but _xludf.not as good as a regular degree</f>
        <v>#NAME?</v>
      </c>
      <c r="BD651" t="e">
        <f ca="1">- Project Management / Accountancy</f>
        <v>#NAME?</v>
      </c>
      <c r="BE651">
        <v>0</v>
      </c>
      <c r="BF651">
        <v>0</v>
      </c>
      <c r="BG651">
        <v>1</v>
      </c>
      <c r="BH651">
        <v>0</v>
      </c>
      <c r="BI651">
        <v>0</v>
      </c>
      <c r="BJ651">
        <v>0</v>
      </c>
      <c r="BK651">
        <v>0</v>
      </c>
      <c r="BL651">
        <v>0</v>
      </c>
      <c r="BN651" t="s">
        <v>106</v>
      </c>
      <c r="BQ651" t="e">
        <f ca="1">- Do _xludf.not _xludf.count towards a recognized qualification</f>
        <v>#NAME?</v>
      </c>
      <c r="BR651">
        <v>0</v>
      </c>
      <c r="BS651">
        <v>1</v>
      </c>
      <c r="BT651">
        <v>0</v>
      </c>
      <c r="BU651">
        <v>0</v>
      </c>
      <c r="BV651">
        <v>0</v>
      </c>
      <c r="BW651">
        <v>0</v>
      </c>
      <c r="BX651" t="s">
        <v>107</v>
      </c>
      <c r="BY651" t="e">
        <f ca="1">- Very Useful, as good as a regular degree</f>
        <v>#NAME?</v>
      </c>
      <c r="BZ651">
        <v>0</v>
      </c>
      <c r="CA651">
        <v>0</v>
      </c>
      <c r="CB651">
        <v>1</v>
      </c>
      <c r="CC651">
        <v>0</v>
      </c>
      <c r="CD651">
        <v>0</v>
      </c>
      <c r="CE651" t="e">
        <f ca="1">- Facebook groups/pages</f>
        <v>#NAME?</v>
      </c>
      <c r="CF651">
        <v>0</v>
      </c>
      <c r="CG651">
        <v>0</v>
      </c>
      <c r="CH651">
        <v>0</v>
      </c>
      <c r="CI651">
        <v>0</v>
      </c>
      <c r="CJ651">
        <v>0</v>
      </c>
      <c r="CK651">
        <v>1</v>
      </c>
      <c r="CL651">
        <v>0</v>
      </c>
      <c r="CN651" t="s">
        <v>108</v>
      </c>
      <c r="CO651" t="s">
        <v>109</v>
      </c>
      <c r="CP651" t="s">
        <v>110</v>
      </c>
      <c r="CQ651">
        <v>3430456</v>
      </c>
      <c r="CR651" t="s">
        <v>1743</v>
      </c>
      <c r="CS651" t="s">
        <v>1744</v>
      </c>
      <c r="CT651">
        <v>650</v>
      </c>
    </row>
    <row r="652" spans="1:98">
      <c r="A652">
        <v>651</v>
      </c>
      <c r="B652" t="s">
        <v>688</v>
      </c>
      <c r="C652">
        <v>23</v>
      </c>
      <c r="D652" t="s">
        <v>148</v>
      </c>
      <c r="E652" t="s">
        <v>156</v>
      </c>
      <c r="F652" t="s">
        <v>100</v>
      </c>
      <c r="G652" t="s">
        <v>113</v>
      </c>
      <c r="J652" t="s">
        <v>286</v>
      </c>
      <c r="K652">
        <v>0</v>
      </c>
      <c r="L652">
        <v>0</v>
      </c>
      <c r="M652">
        <v>0</v>
      </c>
      <c r="N652">
        <v>0</v>
      </c>
      <c r="O652">
        <v>1</v>
      </c>
      <c r="P652">
        <v>0</v>
      </c>
      <c r="Q652">
        <v>0</v>
      </c>
      <c r="R652">
        <v>0</v>
      </c>
      <c r="X652" t="s">
        <v>242</v>
      </c>
      <c r="Y652">
        <v>0</v>
      </c>
      <c r="Z652">
        <v>0</v>
      </c>
      <c r="AA652">
        <v>0</v>
      </c>
      <c r="AB652">
        <v>0</v>
      </c>
      <c r="AC652">
        <v>1</v>
      </c>
      <c r="AD652">
        <v>0</v>
      </c>
      <c r="AE652">
        <v>0</v>
      </c>
      <c r="AG652" t="s">
        <v>116</v>
      </c>
      <c r="AH652" t="s">
        <v>105</v>
      </c>
      <c r="AI652">
        <v>0</v>
      </c>
      <c r="AJ652">
        <v>1</v>
      </c>
      <c r="AK652">
        <v>0</v>
      </c>
      <c r="AL652">
        <v>0</v>
      </c>
      <c r="AM652">
        <v>0</v>
      </c>
      <c r="AN652">
        <v>0</v>
      </c>
      <c r="AO652">
        <v>0</v>
      </c>
      <c r="AP652">
        <v>0</v>
      </c>
      <c r="BA652" t="s">
        <v>106</v>
      </c>
      <c r="BB652" t="e">
        <f ca="1">- Useful but _xludf.not as good as a regular degree</f>
        <v>#NAME?</v>
      </c>
      <c r="BD652" t="e">
        <f ca="1">- Tourism / Restaurant _xludf.and hotel Management</f>
        <v>#NAME?</v>
      </c>
      <c r="BE652">
        <v>0</v>
      </c>
      <c r="BF652">
        <v>0</v>
      </c>
      <c r="BG652">
        <v>0</v>
      </c>
      <c r="BH652">
        <v>1</v>
      </c>
      <c r="BI652">
        <v>0</v>
      </c>
      <c r="BJ652">
        <v>0</v>
      </c>
      <c r="BK652">
        <v>0</v>
      </c>
      <c r="BL652">
        <v>0</v>
      </c>
      <c r="BN652" t="s">
        <v>106</v>
      </c>
      <c r="BQ652" t="e">
        <f ca="1">- Do _xludf.not _xludf.count towards a recognized qualification</f>
        <v>#NAME?</v>
      </c>
      <c r="BR652">
        <v>0</v>
      </c>
      <c r="BS652">
        <v>1</v>
      </c>
      <c r="BT652">
        <v>0</v>
      </c>
      <c r="BU652">
        <v>0</v>
      </c>
      <c r="BV652">
        <v>0</v>
      </c>
      <c r="BW652">
        <v>0</v>
      </c>
      <c r="BX652" t="s">
        <v>107</v>
      </c>
      <c r="BY652" t="e">
        <f ca="1">- Useful but _xludf.not as good as going to university</f>
        <v>#NAME?</v>
      </c>
      <c r="BZ652">
        <v>1</v>
      </c>
      <c r="CA652">
        <v>0</v>
      </c>
      <c r="CB652">
        <v>0</v>
      </c>
      <c r="CC652">
        <v>0</v>
      </c>
      <c r="CD652">
        <v>0</v>
      </c>
      <c r="CE652" t="e">
        <f ca="1">- Facebook groups/pages</f>
        <v>#NAME?</v>
      </c>
      <c r="CF652">
        <v>0</v>
      </c>
      <c r="CG652">
        <v>0</v>
      </c>
      <c r="CH652">
        <v>0</v>
      </c>
      <c r="CI652">
        <v>0</v>
      </c>
      <c r="CJ652">
        <v>0</v>
      </c>
      <c r="CK652">
        <v>1</v>
      </c>
      <c r="CL652">
        <v>0</v>
      </c>
      <c r="CN652" t="s">
        <v>108</v>
      </c>
      <c r="CO652" t="s">
        <v>109</v>
      </c>
      <c r="CP652" t="s">
        <v>110</v>
      </c>
      <c r="CQ652">
        <v>3430461</v>
      </c>
      <c r="CR652" t="s">
        <v>1745</v>
      </c>
      <c r="CS652" t="s">
        <v>1746</v>
      </c>
      <c r="CT652">
        <v>651</v>
      </c>
    </row>
    <row r="653" spans="1:98">
      <c r="A653">
        <v>652</v>
      </c>
      <c r="B653" t="s">
        <v>688</v>
      </c>
      <c r="C653">
        <v>25</v>
      </c>
      <c r="D653" t="s">
        <v>98</v>
      </c>
      <c r="E653" t="s">
        <v>99</v>
      </c>
      <c r="F653" t="s">
        <v>136</v>
      </c>
      <c r="G653" t="s">
        <v>113</v>
      </c>
      <c r="J653" t="s">
        <v>162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1</v>
      </c>
      <c r="R653">
        <v>0</v>
      </c>
      <c r="X653" t="s">
        <v>256</v>
      </c>
      <c r="Y653">
        <v>1</v>
      </c>
      <c r="Z653">
        <v>1</v>
      </c>
      <c r="AA653">
        <v>0</v>
      </c>
      <c r="AB653">
        <v>0</v>
      </c>
      <c r="AC653">
        <v>0</v>
      </c>
      <c r="AD653">
        <v>0</v>
      </c>
      <c r="AE653">
        <v>0</v>
      </c>
      <c r="AG653" t="s">
        <v>124</v>
      </c>
      <c r="AH653" t="s">
        <v>125</v>
      </c>
      <c r="AI653">
        <v>1</v>
      </c>
      <c r="AJ653">
        <v>0</v>
      </c>
      <c r="AK653">
        <v>0</v>
      </c>
      <c r="AL653">
        <v>0</v>
      </c>
      <c r="AM653">
        <v>0</v>
      </c>
      <c r="AN653">
        <v>0</v>
      </c>
      <c r="AO653">
        <v>0</v>
      </c>
      <c r="AP653">
        <v>0</v>
      </c>
      <c r="AR653" t="s">
        <v>127</v>
      </c>
      <c r="AS653" t="e">
        <f ca="1">- have to go in person but can _xludf.not go _xludf.for security reasons</f>
        <v>#NAME?</v>
      </c>
      <c r="AT653">
        <v>0</v>
      </c>
      <c r="AU653">
        <v>1</v>
      </c>
      <c r="AV653">
        <v>0</v>
      </c>
      <c r="AW653">
        <v>0</v>
      </c>
      <c r="AX653">
        <v>0</v>
      </c>
      <c r="AY653">
        <v>0</v>
      </c>
      <c r="BA653" t="s">
        <v>127</v>
      </c>
      <c r="BB653" t="e">
        <f ca="1">- Useful but _xludf.not as good as a regular degree</f>
        <v>#NAME?</v>
      </c>
      <c r="BD653" t="e">
        <f ca="1">- Project Management / Accountancy</f>
        <v>#NAME?</v>
      </c>
      <c r="BE653">
        <v>0</v>
      </c>
      <c r="BF653">
        <v>0</v>
      </c>
      <c r="BG653">
        <v>1</v>
      </c>
      <c r="BH653">
        <v>0</v>
      </c>
      <c r="BI653">
        <v>0</v>
      </c>
      <c r="BJ653">
        <v>0</v>
      </c>
      <c r="BK653">
        <v>0</v>
      </c>
      <c r="BL653">
        <v>0</v>
      </c>
      <c r="BN653" t="s">
        <v>106</v>
      </c>
      <c r="BQ653" t="e">
        <f ca="1">- _xludf.not available in subjects I want to study</f>
        <v>#NAME?</v>
      </c>
      <c r="BR653">
        <v>1</v>
      </c>
      <c r="BS653">
        <v>0</v>
      </c>
      <c r="BT653">
        <v>0</v>
      </c>
      <c r="BU653">
        <v>0</v>
      </c>
      <c r="BV653">
        <v>0</v>
      </c>
      <c r="BW653">
        <v>0</v>
      </c>
      <c r="BX653" t="s">
        <v>107</v>
      </c>
      <c r="BY653" t="e">
        <f ca="1">- _xludf.not worth the _xludf.time _xludf.or money spent on it</f>
        <v>#NAME?</v>
      </c>
      <c r="BZ653">
        <v>0</v>
      </c>
      <c r="CA653">
        <v>1</v>
      </c>
      <c r="CB653">
        <v>0</v>
      </c>
      <c r="CC653">
        <v>0</v>
      </c>
      <c r="CD653">
        <v>0</v>
      </c>
      <c r="CE653" t="e">
        <f ca="1">- Facebook groups/pages</f>
        <v>#NAME?</v>
      </c>
      <c r="CF653">
        <v>0</v>
      </c>
      <c r="CG653">
        <v>0</v>
      </c>
      <c r="CH653">
        <v>0</v>
      </c>
      <c r="CI653">
        <v>0</v>
      </c>
      <c r="CJ653">
        <v>0</v>
      </c>
      <c r="CK653">
        <v>1</v>
      </c>
      <c r="CL653">
        <v>0</v>
      </c>
      <c r="CN653" t="s">
        <v>108</v>
      </c>
      <c r="CO653" t="s">
        <v>109</v>
      </c>
      <c r="CP653" t="s">
        <v>110</v>
      </c>
      <c r="CQ653">
        <v>3430464</v>
      </c>
      <c r="CR653" t="s">
        <v>1747</v>
      </c>
      <c r="CS653" t="s">
        <v>1748</v>
      </c>
      <c r="CT653">
        <v>652</v>
      </c>
    </row>
    <row r="654" spans="1:98">
      <c r="A654">
        <v>653</v>
      </c>
      <c r="B654" t="s">
        <v>688</v>
      </c>
      <c r="C654">
        <v>20</v>
      </c>
      <c r="D654" t="s">
        <v>148</v>
      </c>
      <c r="E654" t="s">
        <v>166</v>
      </c>
      <c r="F654" t="s">
        <v>100</v>
      </c>
      <c r="G654" t="s">
        <v>101</v>
      </c>
      <c r="H654" t="s">
        <v>1251</v>
      </c>
      <c r="U654" t="s">
        <v>103</v>
      </c>
      <c r="AG654" t="s">
        <v>104</v>
      </c>
      <c r="AH654" t="s">
        <v>105</v>
      </c>
      <c r="AI654">
        <v>0</v>
      </c>
      <c r="AJ654">
        <v>1</v>
      </c>
      <c r="AK654">
        <v>0</v>
      </c>
      <c r="AL654">
        <v>0</v>
      </c>
      <c r="AM654">
        <v>0</v>
      </c>
      <c r="AN654">
        <v>0</v>
      </c>
      <c r="AO654">
        <v>0</v>
      </c>
      <c r="AP654">
        <v>0</v>
      </c>
      <c r="BA654" t="s">
        <v>106</v>
      </c>
      <c r="BB654" t="e">
        <f ca="1">- Useful but _xludf.not as good as a regular degree</f>
        <v>#NAME?</v>
      </c>
      <c r="BD654" t="e">
        <f ca="1">- Project Management / Accountancy</f>
        <v>#NAME?</v>
      </c>
      <c r="BE654">
        <v>0</v>
      </c>
      <c r="BF654">
        <v>0</v>
      </c>
      <c r="BG654">
        <v>1</v>
      </c>
      <c r="BH654">
        <v>0</v>
      </c>
      <c r="BI654">
        <v>0</v>
      </c>
      <c r="BJ654">
        <v>0</v>
      </c>
      <c r="BK654">
        <v>0</v>
      </c>
      <c r="BL654">
        <v>0</v>
      </c>
      <c r="BN654" t="s">
        <v>127</v>
      </c>
      <c r="BO654" t="s">
        <v>388</v>
      </c>
      <c r="BX654" t="s">
        <v>107</v>
      </c>
      <c r="BY654" t="e">
        <f ca="1">- Useful but _xludf.not as good as going to university</f>
        <v>#NAME?</v>
      </c>
      <c r="BZ654">
        <v>1</v>
      </c>
      <c r="CA654">
        <v>0</v>
      </c>
      <c r="CB654">
        <v>0</v>
      </c>
      <c r="CC654">
        <v>0</v>
      </c>
      <c r="CD654">
        <v>0</v>
      </c>
      <c r="CE654" t="e">
        <f ca="1">- Facebook groups/pages</f>
        <v>#NAME?</v>
      </c>
      <c r="CF654">
        <v>0</v>
      </c>
      <c r="CG654">
        <v>0</v>
      </c>
      <c r="CH654">
        <v>0</v>
      </c>
      <c r="CI654">
        <v>0</v>
      </c>
      <c r="CJ654">
        <v>0</v>
      </c>
      <c r="CK654">
        <v>1</v>
      </c>
      <c r="CL654">
        <v>0</v>
      </c>
      <c r="CN654" t="s">
        <v>108</v>
      </c>
      <c r="CO654" t="s">
        <v>109</v>
      </c>
      <c r="CP654" t="s">
        <v>110</v>
      </c>
      <c r="CQ654">
        <v>3430467</v>
      </c>
      <c r="CR654" t="s">
        <v>1749</v>
      </c>
      <c r="CS654" t="s">
        <v>1750</v>
      </c>
      <c r="CT654">
        <v>653</v>
      </c>
    </row>
    <row r="655" spans="1:98">
      <c r="A655">
        <v>654</v>
      </c>
      <c r="B655" t="s">
        <v>688</v>
      </c>
      <c r="C655">
        <v>19</v>
      </c>
      <c r="D655" t="s">
        <v>98</v>
      </c>
      <c r="E655" t="s">
        <v>211</v>
      </c>
      <c r="F655" t="s">
        <v>100</v>
      </c>
      <c r="G655" t="s">
        <v>113</v>
      </c>
      <c r="J655" t="s">
        <v>162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1</v>
      </c>
      <c r="R655">
        <v>0</v>
      </c>
      <c r="X655" t="s">
        <v>714</v>
      </c>
      <c r="Y655">
        <v>1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G655" t="s">
        <v>124</v>
      </c>
      <c r="AH655" t="s">
        <v>125</v>
      </c>
      <c r="AI655">
        <v>1</v>
      </c>
      <c r="AJ655">
        <v>0</v>
      </c>
      <c r="AK655">
        <v>0</v>
      </c>
      <c r="AL655">
        <v>0</v>
      </c>
      <c r="AM655">
        <v>0</v>
      </c>
      <c r="AN655">
        <v>0</v>
      </c>
      <c r="AO655">
        <v>0</v>
      </c>
      <c r="AP655">
        <v>0</v>
      </c>
      <c r="AR655" t="s">
        <v>127</v>
      </c>
      <c r="AS655" t="e">
        <f ca="1">- have to go in person but can _xludf.not go _xludf.for security reasons</f>
        <v>#NAME?</v>
      </c>
      <c r="AT655">
        <v>0</v>
      </c>
      <c r="AU655">
        <v>1</v>
      </c>
      <c r="AV655">
        <v>0</v>
      </c>
      <c r="AW655">
        <v>0</v>
      </c>
      <c r="AX655">
        <v>0</v>
      </c>
      <c r="AY655">
        <v>0</v>
      </c>
      <c r="BA655" t="s">
        <v>106</v>
      </c>
      <c r="BB655" t="e">
        <f ca="1">- Useful but _xludf.not as good as a regular degree</f>
        <v>#NAME?</v>
      </c>
      <c r="BD655" t="e">
        <f ca="1">- Tourism / Restaurant _xludf.and hotel Management</f>
        <v>#NAME?</v>
      </c>
      <c r="BE655">
        <v>0</v>
      </c>
      <c r="BF655">
        <v>0</v>
      </c>
      <c r="BG655">
        <v>0</v>
      </c>
      <c r="BH655">
        <v>1</v>
      </c>
      <c r="BI655">
        <v>0</v>
      </c>
      <c r="BJ655">
        <v>0</v>
      </c>
      <c r="BK655">
        <v>0</v>
      </c>
      <c r="BL655">
        <v>0</v>
      </c>
      <c r="BN655" t="s">
        <v>127</v>
      </c>
      <c r="BO655" t="s">
        <v>121</v>
      </c>
      <c r="BP655" t="s">
        <v>1751</v>
      </c>
      <c r="BX655" t="s">
        <v>243</v>
      </c>
      <c r="BY655" t="e">
        <f ca="1">- _xludf.not worth the _xludf.time _xludf.or money spent on it</f>
        <v>#NAME?</v>
      </c>
      <c r="BZ655">
        <v>0</v>
      </c>
      <c r="CA655">
        <v>1</v>
      </c>
      <c r="CB655">
        <v>0</v>
      </c>
      <c r="CC655">
        <v>0</v>
      </c>
      <c r="CD655">
        <v>0</v>
      </c>
      <c r="CE655" t="e">
        <f ca="1">- Facebook groups/pages</f>
        <v>#NAME?</v>
      </c>
      <c r="CF655">
        <v>0</v>
      </c>
      <c r="CG655">
        <v>0</v>
      </c>
      <c r="CH655">
        <v>0</v>
      </c>
      <c r="CI655">
        <v>0</v>
      </c>
      <c r="CJ655">
        <v>0</v>
      </c>
      <c r="CK655">
        <v>1</v>
      </c>
      <c r="CL655">
        <v>0</v>
      </c>
      <c r="CN655" t="s">
        <v>108</v>
      </c>
      <c r="CO655" t="s">
        <v>109</v>
      </c>
      <c r="CP655" t="s">
        <v>110</v>
      </c>
      <c r="CQ655">
        <v>3430488</v>
      </c>
      <c r="CR655" t="s">
        <v>1752</v>
      </c>
      <c r="CS655" t="s">
        <v>1753</v>
      </c>
      <c r="CT655">
        <v>654</v>
      </c>
    </row>
    <row r="656" spans="1:98">
      <c r="A656">
        <v>655</v>
      </c>
      <c r="B656" t="s">
        <v>688</v>
      </c>
      <c r="C656">
        <v>22</v>
      </c>
      <c r="D656" t="s">
        <v>148</v>
      </c>
      <c r="E656" t="s">
        <v>99</v>
      </c>
      <c r="F656" t="s">
        <v>344</v>
      </c>
      <c r="G656" t="s">
        <v>113</v>
      </c>
      <c r="J656" t="s">
        <v>286</v>
      </c>
      <c r="K656">
        <v>0</v>
      </c>
      <c r="L656">
        <v>0</v>
      </c>
      <c r="M656">
        <v>0</v>
      </c>
      <c r="N656">
        <v>0</v>
      </c>
      <c r="O656">
        <v>1</v>
      </c>
      <c r="P656">
        <v>0</v>
      </c>
      <c r="Q656">
        <v>0</v>
      </c>
      <c r="R656">
        <v>0</v>
      </c>
      <c r="X656" t="s">
        <v>242</v>
      </c>
      <c r="Y656">
        <v>0</v>
      </c>
      <c r="Z656">
        <v>0</v>
      </c>
      <c r="AA656">
        <v>0</v>
      </c>
      <c r="AB656">
        <v>0</v>
      </c>
      <c r="AC656">
        <v>1</v>
      </c>
      <c r="AD656">
        <v>0</v>
      </c>
      <c r="AE656">
        <v>0</v>
      </c>
      <c r="AG656" t="s">
        <v>116</v>
      </c>
      <c r="AH656" t="s">
        <v>117</v>
      </c>
      <c r="AI656">
        <v>0</v>
      </c>
      <c r="AJ656">
        <v>1</v>
      </c>
      <c r="AK656">
        <v>0</v>
      </c>
      <c r="AL656">
        <v>0</v>
      </c>
      <c r="AM656">
        <v>1</v>
      </c>
      <c r="AN656">
        <v>0</v>
      </c>
      <c r="AO656">
        <v>0</v>
      </c>
      <c r="AP656">
        <v>0</v>
      </c>
      <c r="BA656" t="s">
        <v>106</v>
      </c>
      <c r="BB656" t="e">
        <f ca="1">- Useful but _xludf.not as good as a regular degree</f>
        <v>#NAME?</v>
      </c>
      <c r="BD656" t="e">
        <f ca="1">- Project Management / Accountancy</f>
        <v>#NAME?</v>
      </c>
      <c r="BE656">
        <v>0</v>
      </c>
      <c r="BF656">
        <v>0</v>
      </c>
      <c r="BG656">
        <v>1</v>
      </c>
      <c r="BH656">
        <v>0</v>
      </c>
      <c r="BI656">
        <v>0</v>
      </c>
      <c r="BJ656">
        <v>0</v>
      </c>
      <c r="BK656">
        <v>0</v>
      </c>
      <c r="BL656">
        <v>0</v>
      </c>
      <c r="BN656" t="s">
        <v>127</v>
      </c>
      <c r="BO656" t="s">
        <v>388</v>
      </c>
      <c r="BX656" t="s">
        <v>107</v>
      </c>
      <c r="BY656" t="e">
        <f ca="1">- _xludf.not worth the _xludf.time _xludf.or money spent on it</f>
        <v>#NAME?</v>
      </c>
      <c r="BZ656">
        <v>0</v>
      </c>
      <c r="CA656">
        <v>1</v>
      </c>
      <c r="CB656">
        <v>0</v>
      </c>
      <c r="CC656">
        <v>0</v>
      </c>
      <c r="CD656">
        <v>0</v>
      </c>
      <c r="CE656" t="e">
        <f ca="1">- DUBARAH</f>
        <v>#NAME?</v>
      </c>
      <c r="CF656">
        <v>0</v>
      </c>
      <c r="CG656">
        <v>1</v>
      </c>
      <c r="CH656">
        <v>0</v>
      </c>
      <c r="CI656">
        <v>0</v>
      </c>
      <c r="CJ656">
        <v>0</v>
      </c>
      <c r="CK656">
        <v>0</v>
      </c>
      <c r="CL656">
        <v>0</v>
      </c>
      <c r="CN656" t="s">
        <v>108</v>
      </c>
      <c r="CO656" t="s">
        <v>109</v>
      </c>
      <c r="CP656" t="s">
        <v>110</v>
      </c>
      <c r="CQ656">
        <v>3430501</v>
      </c>
      <c r="CR656" t="s">
        <v>1754</v>
      </c>
      <c r="CS656" t="s">
        <v>1755</v>
      </c>
      <c r="CT656">
        <v>655</v>
      </c>
    </row>
    <row r="657" spans="1:98">
      <c r="A657">
        <v>656</v>
      </c>
      <c r="B657" t="s">
        <v>688</v>
      </c>
      <c r="C657">
        <v>20</v>
      </c>
      <c r="D657" t="s">
        <v>148</v>
      </c>
      <c r="E657" t="s">
        <v>156</v>
      </c>
      <c r="F657" t="s">
        <v>136</v>
      </c>
      <c r="G657" t="s">
        <v>113</v>
      </c>
      <c r="J657" t="s">
        <v>121</v>
      </c>
      <c r="K657">
        <v>1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T657" t="s">
        <v>1756</v>
      </c>
      <c r="X657" t="s">
        <v>368</v>
      </c>
      <c r="Y657">
        <v>0</v>
      </c>
      <c r="Z657">
        <v>1</v>
      </c>
      <c r="AA657">
        <v>0</v>
      </c>
      <c r="AB657">
        <v>0</v>
      </c>
      <c r="AC657">
        <v>0</v>
      </c>
      <c r="AD657">
        <v>0</v>
      </c>
      <c r="AE657">
        <v>0</v>
      </c>
      <c r="AG657" t="s">
        <v>124</v>
      </c>
      <c r="AH657" t="s">
        <v>121</v>
      </c>
      <c r="AI657">
        <v>0</v>
      </c>
      <c r="AJ657">
        <v>0</v>
      </c>
      <c r="AK657">
        <v>1</v>
      </c>
      <c r="AL657">
        <v>0</v>
      </c>
      <c r="AM657">
        <v>0</v>
      </c>
      <c r="AN657">
        <v>0</v>
      </c>
      <c r="AO657">
        <v>0</v>
      </c>
      <c r="AP657">
        <v>0</v>
      </c>
      <c r="AQ657" t="s">
        <v>287</v>
      </c>
      <c r="BA657" t="s">
        <v>106</v>
      </c>
      <c r="BB657" t="e">
        <f ca="1">- Useful but _xludf.not as good as a regular degree</f>
        <v>#NAME?</v>
      </c>
      <c r="BD657" t="e">
        <f ca="1">- I am _xludf.not interested in vocational education</f>
        <v>#NAME?</v>
      </c>
      <c r="BE657">
        <v>1</v>
      </c>
      <c r="BF657">
        <v>0</v>
      </c>
      <c r="BG657">
        <v>0</v>
      </c>
      <c r="BH657">
        <v>0</v>
      </c>
      <c r="BI657">
        <v>0</v>
      </c>
      <c r="BJ657">
        <v>0</v>
      </c>
      <c r="BK657">
        <v>0</v>
      </c>
      <c r="BL657">
        <v>0</v>
      </c>
      <c r="BN657" t="s">
        <v>106</v>
      </c>
      <c r="BQ657" t="e">
        <f ca="1">- _xludf.not available in _xludf.Arabic</f>
        <v>#NAME?</v>
      </c>
      <c r="BR657">
        <v>0</v>
      </c>
      <c r="BS657">
        <v>0</v>
      </c>
      <c r="BT657">
        <v>0</v>
      </c>
      <c r="BU657">
        <v>0</v>
      </c>
      <c r="BV657">
        <v>0</v>
      </c>
      <c r="BW657">
        <v>1</v>
      </c>
      <c r="BX657" t="s">
        <v>107</v>
      </c>
      <c r="BY657" t="e">
        <f ca="1">- Useful but _xludf.not as good as going to university</f>
        <v>#NAME?</v>
      </c>
      <c r="BZ657">
        <v>1</v>
      </c>
      <c r="CA657">
        <v>0</v>
      </c>
      <c r="CB657">
        <v>0</v>
      </c>
      <c r="CC657">
        <v>0</v>
      </c>
      <c r="CD657">
        <v>0</v>
      </c>
      <c r="CE657" t="e">
        <f ca="1">- Friends - Teachers</f>
        <v>#NAME?</v>
      </c>
      <c r="CF657">
        <v>1</v>
      </c>
      <c r="CG657">
        <v>0</v>
      </c>
      <c r="CH657">
        <v>1</v>
      </c>
      <c r="CI657">
        <v>0</v>
      </c>
      <c r="CJ657">
        <v>0</v>
      </c>
      <c r="CK657">
        <v>0</v>
      </c>
      <c r="CL657">
        <v>0</v>
      </c>
      <c r="CN657" t="s">
        <v>108</v>
      </c>
      <c r="CO657" t="s">
        <v>109</v>
      </c>
      <c r="CP657" t="s">
        <v>110</v>
      </c>
      <c r="CQ657">
        <v>3430515</v>
      </c>
      <c r="CR657" t="s">
        <v>1757</v>
      </c>
      <c r="CS657" t="s">
        <v>1758</v>
      </c>
      <c r="CT657">
        <v>656</v>
      </c>
    </row>
    <row r="658" spans="1:98">
      <c r="A658">
        <v>657</v>
      </c>
      <c r="B658" t="s">
        <v>688</v>
      </c>
      <c r="C658">
        <v>22</v>
      </c>
      <c r="D658" t="s">
        <v>98</v>
      </c>
      <c r="E658" t="s">
        <v>156</v>
      </c>
      <c r="F658" t="s">
        <v>136</v>
      </c>
      <c r="G658" t="s">
        <v>113</v>
      </c>
      <c r="J658" t="s">
        <v>103</v>
      </c>
      <c r="K658">
        <v>0</v>
      </c>
      <c r="L658">
        <v>0</v>
      </c>
      <c r="M658">
        <v>0</v>
      </c>
      <c r="N658">
        <v>1</v>
      </c>
      <c r="O658">
        <v>0</v>
      </c>
      <c r="P658">
        <v>0</v>
      </c>
      <c r="Q658">
        <v>0</v>
      </c>
      <c r="R658">
        <v>0</v>
      </c>
      <c r="X658" t="s">
        <v>368</v>
      </c>
      <c r="Y658">
        <v>0</v>
      </c>
      <c r="Z658">
        <v>1</v>
      </c>
      <c r="AA658">
        <v>0</v>
      </c>
      <c r="AB658">
        <v>0</v>
      </c>
      <c r="AC658">
        <v>0</v>
      </c>
      <c r="AD658">
        <v>0</v>
      </c>
      <c r="AE658">
        <v>0</v>
      </c>
      <c r="AG658" t="s">
        <v>124</v>
      </c>
      <c r="AH658" t="s">
        <v>125</v>
      </c>
      <c r="AI658">
        <v>1</v>
      </c>
      <c r="AJ658">
        <v>0</v>
      </c>
      <c r="AK658">
        <v>0</v>
      </c>
      <c r="AL658">
        <v>0</v>
      </c>
      <c r="AM658">
        <v>0</v>
      </c>
      <c r="AN658">
        <v>0</v>
      </c>
      <c r="AO658">
        <v>0</v>
      </c>
      <c r="AP658">
        <v>0</v>
      </c>
      <c r="AR658" t="s">
        <v>127</v>
      </c>
      <c r="AS658" t="e">
        <f ca="1">- School, college _xludf.or directorate out of service</f>
        <v>#NAME?</v>
      </c>
      <c r="AT658">
        <v>1</v>
      </c>
      <c r="AU658">
        <v>0</v>
      </c>
      <c r="AV658">
        <v>0</v>
      </c>
      <c r="AW658">
        <v>0</v>
      </c>
      <c r="AX658">
        <v>0</v>
      </c>
      <c r="AY658">
        <v>0</v>
      </c>
      <c r="BA658" t="s">
        <v>106</v>
      </c>
      <c r="BB658" t="e">
        <f ca="1">- Very Useful _xludf.and provides a job opportunity _xludf.right away.</f>
        <v>#NAME?</v>
      </c>
      <c r="BD658" t="e">
        <f ca="1">- Mechanics _xludf.and machinery</f>
        <v>#NAME?</v>
      </c>
      <c r="BE658">
        <v>0</v>
      </c>
      <c r="BF658">
        <v>0</v>
      </c>
      <c r="BG658">
        <v>0</v>
      </c>
      <c r="BH658">
        <v>0</v>
      </c>
      <c r="BI658">
        <v>0</v>
      </c>
      <c r="BJ658">
        <v>0</v>
      </c>
      <c r="BK658">
        <v>1</v>
      </c>
      <c r="BL658">
        <v>0</v>
      </c>
      <c r="BN658" t="s">
        <v>106</v>
      </c>
      <c r="BQ658" t="e">
        <f ca="1">- Do _xludf.not _xludf.count towards a recognized qualification</f>
        <v>#NAME?</v>
      </c>
      <c r="BR658">
        <v>0</v>
      </c>
      <c r="BS658">
        <v>1</v>
      </c>
      <c r="BT658">
        <v>0</v>
      </c>
      <c r="BU658">
        <v>0</v>
      </c>
      <c r="BV658">
        <v>0</v>
      </c>
      <c r="BW658">
        <v>0</v>
      </c>
      <c r="BX658" t="s">
        <v>107</v>
      </c>
      <c r="BY658" t="e">
        <f ca="1">- Difficult to access</f>
        <v>#NAME?</v>
      </c>
      <c r="BZ658">
        <v>0</v>
      </c>
      <c r="CA658">
        <v>0</v>
      </c>
      <c r="CB658">
        <v>0</v>
      </c>
      <c r="CC658">
        <v>1</v>
      </c>
      <c r="CD658">
        <v>0</v>
      </c>
      <c r="CE658" t="e">
        <f ca="1">- Facebook groups/pages  - Friends</f>
        <v>#NAME?</v>
      </c>
      <c r="CF658">
        <v>1</v>
      </c>
      <c r="CG658">
        <v>0</v>
      </c>
      <c r="CH658">
        <v>0</v>
      </c>
      <c r="CI658">
        <v>0</v>
      </c>
      <c r="CJ658">
        <v>0</v>
      </c>
      <c r="CK658">
        <v>1</v>
      </c>
      <c r="CL658">
        <v>0</v>
      </c>
      <c r="CN658" t="s">
        <v>108</v>
      </c>
      <c r="CO658" t="s">
        <v>109</v>
      </c>
      <c r="CP658" t="s">
        <v>110</v>
      </c>
      <c r="CQ658">
        <v>3430531</v>
      </c>
      <c r="CR658" t="s">
        <v>1759</v>
      </c>
      <c r="CS658" t="s">
        <v>1760</v>
      </c>
      <c r="CT658">
        <v>657</v>
      </c>
    </row>
    <row r="659" spans="1:98">
      <c r="A659">
        <v>658</v>
      </c>
      <c r="B659" t="s">
        <v>688</v>
      </c>
      <c r="C659">
        <v>24</v>
      </c>
      <c r="D659" t="s">
        <v>148</v>
      </c>
      <c r="E659" t="s">
        <v>156</v>
      </c>
      <c r="F659" t="s">
        <v>149</v>
      </c>
      <c r="G659" t="s">
        <v>113</v>
      </c>
      <c r="J659" t="s">
        <v>162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1</v>
      </c>
      <c r="R659">
        <v>0</v>
      </c>
      <c r="X659" t="s">
        <v>242</v>
      </c>
      <c r="Y659">
        <v>0</v>
      </c>
      <c r="Z659">
        <v>0</v>
      </c>
      <c r="AA659">
        <v>0</v>
      </c>
      <c r="AB659">
        <v>0</v>
      </c>
      <c r="AC659">
        <v>1</v>
      </c>
      <c r="AD659">
        <v>0</v>
      </c>
      <c r="AE659">
        <v>0</v>
      </c>
      <c r="AG659" t="s">
        <v>116</v>
      </c>
      <c r="AH659" t="s">
        <v>627</v>
      </c>
      <c r="AI659">
        <v>0</v>
      </c>
      <c r="AJ659">
        <v>1</v>
      </c>
      <c r="AK659">
        <v>0</v>
      </c>
      <c r="AL659">
        <v>1</v>
      </c>
      <c r="AM659">
        <v>0</v>
      </c>
      <c r="AN659">
        <v>0</v>
      </c>
      <c r="AO659">
        <v>0</v>
      </c>
      <c r="AP659">
        <v>0</v>
      </c>
      <c r="BA659" t="s">
        <v>106</v>
      </c>
      <c r="BB659" t="e">
        <f ca="1">- Useful but _xludf.not as good as a regular degree</f>
        <v>#NAME?</v>
      </c>
      <c r="BD659" t="e">
        <f ca="1">- Project Management / Accountancy</f>
        <v>#NAME?</v>
      </c>
      <c r="BE659">
        <v>0</v>
      </c>
      <c r="BF659">
        <v>0</v>
      </c>
      <c r="BG659">
        <v>1</v>
      </c>
      <c r="BH659">
        <v>0</v>
      </c>
      <c r="BI659">
        <v>0</v>
      </c>
      <c r="BJ659">
        <v>0</v>
      </c>
      <c r="BK659">
        <v>0</v>
      </c>
      <c r="BL659">
        <v>0</v>
      </c>
      <c r="BN659" t="s">
        <v>106</v>
      </c>
      <c r="BQ659" t="e">
        <f ca="1">- Donâ€™t know how to _xludf.find/enroll in a suitable program</f>
        <v>#NAME?</v>
      </c>
      <c r="BR659">
        <v>0</v>
      </c>
      <c r="BS659">
        <v>0</v>
      </c>
      <c r="BT659">
        <v>0</v>
      </c>
      <c r="BU659">
        <v>1</v>
      </c>
      <c r="BV659">
        <v>0</v>
      </c>
      <c r="BW659">
        <v>0</v>
      </c>
      <c r="BX659" t="s">
        <v>107</v>
      </c>
      <c r="BY659" t="e">
        <f ca="1">- _xludf.not worth the _xludf.time _xludf.or money spent on it</f>
        <v>#NAME?</v>
      </c>
      <c r="BZ659">
        <v>0</v>
      </c>
      <c r="CA659">
        <v>1</v>
      </c>
      <c r="CB659">
        <v>0</v>
      </c>
      <c r="CC659">
        <v>0</v>
      </c>
      <c r="CD659">
        <v>0</v>
      </c>
      <c r="CE659" t="e">
        <f ca="1">- Facebook groups/pages  - Teachers</f>
        <v>#NAME?</v>
      </c>
      <c r="CF659">
        <v>0</v>
      </c>
      <c r="CG659">
        <v>0</v>
      </c>
      <c r="CH659">
        <v>1</v>
      </c>
      <c r="CI659">
        <v>0</v>
      </c>
      <c r="CJ659">
        <v>0</v>
      </c>
      <c r="CK659">
        <v>1</v>
      </c>
      <c r="CL659">
        <v>0</v>
      </c>
      <c r="CN659" t="s">
        <v>108</v>
      </c>
      <c r="CO659" t="s">
        <v>109</v>
      </c>
      <c r="CP659" t="s">
        <v>110</v>
      </c>
      <c r="CQ659">
        <v>3430565</v>
      </c>
      <c r="CR659" t="s">
        <v>1761</v>
      </c>
      <c r="CS659" t="s">
        <v>1762</v>
      </c>
      <c r="CT659">
        <v>658</v>
      </c>
    </row>
    <row r="660" spans="1:98">
      <c r="A660">
        <v>659</v>
      </c>
      <c r="B660" t="s">
        <v>688</v>
      </c>
      <c r="C660">
        <v>22</v>
      </c>
      <c r="D660" t="s">
        <v>148</v>
      </c>
      <c r="E660" t="s">
        <v>227</v>
      </c>
      <c r="F660" t="s">
        <v>100</v>
      </c>
      <c r="G660" t="s">
        <v>113</v>
      </c>
      <c r="J660" t="s">
        <v>286</v>
      </c>
      <c r="K660">
        <v>0</v>
      </c>
      <c r="L660">
        <v>0</v>
      </c>
      <c r="M660">
        <v>0</v>
      </c>
      <c r="N660">
        <v>0</v>
      </c>
      <c r="O660">
        <v>1</v>
      </c>
      <c r="P660">
        <v>0</v>
      </c>
      <c r="Q660">
        <v>0</v>
      </c>
      <c r="R660">
        <v>0</v>
      </c>
      <c r="X660" t="s">
        <v>242</v>
      </c>
      <c r="Y660">
        <v>0</v>
      </c>
      <c r="Z660">
        <v>0</v>
      </c>
      <c r="AA660">
        <v>0</v>
      </c>
      <c r="AB660">
        <v>0</v>
      </c>
      <c r="AC660">
        <v>1</v>
      </c>
      <c r="AD660">
        <v>0</v>
      </c>
      <c r="AE660">
        <v>0</v>
      </c>
      <c r="AG660" t="s">
        <v>116</v>
      </c>
      <c r="AH660" t="s">
        <v>105</v>
      </c>
      <c r="AI660">
        <v>0</v>
      </c>
      <c r="AJ660">
        <v>1</v>
      </c>
      <c r="AK660">
        <v>0</v>
      </c>
      <c r="AL660">
        <v>0</v>
      </c>
      <c r="AM660">
        <v>0</v>
      </c>
      <c r="AN660">
        <v>0</v>
      </c>
      <c r="AO660">
        <v>0</v>
      </c>
      <c r="AP660">
        <v>0</v>
      </c>
      <c r="BA660" t="s">
        <v>127</v>
      </c>
      <c r="BB660" t="e">
        <f ca="1">- _xludf.not Useful</f>
        <v>#NAME?</v>
      </c>
      <c r="BD660" t="e">
        <f ca="1">- I am _xludf.not interested in vocational education</f>
        <v>#NAME?</v>
      </c>
      <c r="BE660">
        <v>1</v>
      </c>
      <c r="BF660">
        <v>0</v>
      </c>
      <c r="BG660">
        <v>0</v>
      </c>
      <c r="BH660">
        <v>0</v>
      </c>
      <c r="BI660">
        <v>0</v>
      </c>
      <c r="BJ660">
        <v>0</v>
      </c>
      <c r="BK660">
        <v>0</v>
      </c>
      <c r="BL660">
        <v>0</v>
      </c>
      <c r="BN660" t="s">
        <v>127</v>
      </c>
      <c r="BO660" t="s">
        <v>388</v>
      </c>
      <c r="BX660" t="s">
        <v>310</v>
      </c>
      <c r="BY660" t="e">
        <f ca="1">- Useful but _xludf.not as good as going to university</f>
        <v>#NAME?</v>
      </c>
      <c r="BZ660">
        <v>1</v>
      </c>
      <c r="CA660">
        <v>0</v>
      </c>
      <c r="CB660">
        <v>0</v>
      </c>
      <c r="CC660">
        <v>0</v>
      </c>
      <c r="CD660">
        <v>0</v>
      </c>
      <c r="CE660" t="e">
        <f ca="1">- Facebook groups/pages  - Twitter</f>
        <v>#NAME?</v>
      </c>
      <c r="CF660">
        <v>0</v>
      </c>
      <c r="CG660">
        <v>0</v>
      </c>
      <c r="CH660">
        <v>0</v>
      </c>
      <c r="CI660">
        <v>0</v>
      </c>
      <c r="CJ660">
        <v>1</v>
      </c>
      <c r="CK660">
        <v>1</v>
      </c>
      <c r="CL660">
        <v>0</v>
      </c>
      <c r="CN660" t="s">
        <v>108</v>
      </c>
      <c r="CO660" t="s">
        <v>109</v>
      </c>
      <c r="CP660" t="s">
        <v>110</v>
      </c>
      <c r="CQ660">
        <v>3430582</v>
      </c>
      <c r="CR660" t="s">
        <v>1763</v>
      </c>
      <c r="CS660" t="s">
        <v>1764</v>
      </c>
      <c r="CT660">
        <v>659</v>
      </c>
    </row>
    <row r="661" spans="1:98">
      <c r="A661">
        <v>660</v>
      </c>
      <c r="B661" t="s">
        <v>688</v>
      </c>
      <c r="C661">
        <v>20</v>
      </c>
      <c r="D661" t="s">
        <v>98</v>
      </c>
      <c r="E661" t="s">
        <v>142</v>
      </c>
      <c r="F661" t="s">
        <v>136</v>
      </c>
      <c r="G661" t="s">
        <v>113</v>
      </c>
      <c r="J661" t="s">
        <v>566</v>
      </c>
      <c r="K661">
        <v>1</v>
      </c>
      <c r="L661">
        <v>0</v>
      </c>
      <c r="M661">
        <v>0</v>
      </c>
      <c r="N661">
        <v>0</v>
      </c>
      <c r="O661">
        <v>0</v>
      </c>
      <c r="P661">
        <v>1</v>
      </c>
      <c r="Q661">
        <v>0</v>
      </c>
      <c r="R661">
        <v>0</v>
      </c>
      <c r="T661" t="s">
        <v>820</v>
      </c>
      <c r="X661" t="s">
        <v>368</v>
      </c>
      <c r="Y661">
        <v>0</v>
      </c>
      <c r="Z661">
        <v>1</v>
      </c>
      <c r="AA661">
        <v>0</v>
      </c>
      <c r="AB661">
        <v>0</v>
      </c>
      <c r="AC661">
        <v>0</v>
      </c>
      <c r="AD661">
        <v>0</v>
      </c>
      <c r="AE661">
        <v>0</v>
      </c>
      <c r="AG661" t="s">
        <v>124</v>
      </c>
      <c r="AH661" t="s">
        <v>121</v>
      </c>
      <c r="AI661">
        <v>0</v>
      </c>
      <c r="AJ661">
        <v>0</v>
      </c>
      <c r="AK661">
        <v>1</v>
      </c>
      <c r="AL661">
        <v>0</v>
      </c>
      <c r="AM661">
        <v>0</v>
      </c>
      <c r="AN661">
        <v>0</v>
      </c>
      <c r="AO661">
        <v>0</v>
      </c>
      <c r="AP661">
        <v>0</v>
      </c>
      <c r="AQ661" t="s">
        <v>287</v>
      </c>
      <c r="BA661" t="s">
        <v>127</v>
      </c>
      <c r="BB661" t="e">
        <f ca="1">- Useful but _xludf.not as good as a regular degree</f>
        <v>#NAME?</v>
      </c>
      <c r="BD661" t="e">
        <f ca="1">- Mechanics _xludf.and machinery</f>
        <v>#NAME?</v>
      </c>
      <c r="BE661">
        <v>0</v>
      </c>
      <c r="BF661">
        <v>0</v>
      </c>
      <c r="BG661">
        <v>0</v>
      </c>
      <c r="BH661">
        <v>0</v>
      </c>
      <c r="BI661">
        <v>0</v>
      </c>
      <c r="BJ661">
        <v>0</v>
      </c>
      <c r="BK661">
        <v>1</v>
      </c>
      <c r="BL661">
        <v>0</v>
      </c>
      <c r="BN661" t="s">
        <v>127</v>
      </c>
      <c r="BO661" t="s">
        <v>388</v>
      </c>
      <c r="BX661" t="s">
        <v>107</v>
      </c>
      <c r="BY661" t="e">
        <f ca="1">- _xludf.not worth the _xludf.time _xludf.or money spent on it</f>
        <v>#NAME?</v>
      </c>
      <c r="BZ661">
        <v>0</v>
      </c>
      <c r="CA661">
        <v>1</v>
      </c>
      <c r="CB661">
        <v>0</v>
      </c>
      <c r="CC661">
        <v>0</v>
      </c>
      <c r="CD661">
        <v>0</v>
      </c>
      <c r="CE661" t="e">
        <f ca="1">- Facebook groups/pages</f>
        <v>#NAME?</v>
      </c>
      <c r="CF661">
        <v>0</v>
      </c>
      <c r="CG661">
        <v>0</v>
      </c>
      <c r="CH661">
        <v>0</v>
      </c>
      <c r="CI661">
        <v>0</v>
      </c>
      <c r="CJ661">
        <v>0</v>
      </c>
      <c r="CK661">
        <v>1</v>
      </c>
      <c r="CL661">
        <v>0</v>
      </c>
      <c r="CN661" t="s">
        <v>108</v>
      </c>
      <c r="CO661" t="s">
        <v>109</v>
      </c>
      <c r="CP661" t="s">
        <v>110</v>
      </c>
      <c r="CQ661">
        <v>3430592</v>
      </c>
      <c r="CR661" t="s">
        <v>1765</v>
      </c>
      <c r="CS661" t="s">
        <v>1766</v>
      </c>
      <c r="CT661">
        <v>660</v>
      </c>
    </row>
    <row r="662" spans="1:98">
      <c r="A662">
        <v>661</v>
      </c>
      <c r="B662" t="s">
        <v>688</v>
      </c>
      <c r="C662">
        <v>23</v>
      </c>
      <c r="D662" t="s">
        <v>98</v>
      </c>
      <c r="E662" t="s">
        <v>99</v>
      </c>
      <c r="F662" t="s">
        <v>100</v>
      </c>
      <c r="G662" t="s">
        <v>113</v>
      </c>
      <c r="J662" t="s">
        <v>162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1</v>
      </c>
      <c r="R662">
        <v>0</v>
      </c>
      <c r="X662" t="s">
        <v>242</v>
      </c>
      <c r="Y662">
        <v>0</v>
      </c>
      <c r="Z662">
        <v>0</v>
      </c>
      <c r="AA662">
        <v>0</v>
      </c>
      <c r="AB662">
        <v>0</v>
      </c>
      <c r="AC662">
        <v>1</v>
      </c>
      <c r="AD662">
        <v>0</v>
      </c>
      <c r="AE662">
        <v>0</v>
      </c>
      <c r="AG662" t="s">
        <v>116</v>
      </c>
      <c r="AH662" t="s">
        <v>105</v>
      </c>
      <c r="AI662">
        <v>0</v>
      </c>
      <c r="AJ662">
        <v>1</v>
      </c>
      <c r="AK662">
        <v>0</v>
      </c>
      <c r="AL662">
        <v>0</v>
      </c>
      <c r="AM662">
        <v>0</v>
      </c>
      <c r="AN662">
        <v>0</v>
      </c>
      <c r="AO662">
        <v>0</v>
      </c>
      <c r="AP662">
        <v>0</v>
      </c>
      <c r="BA662" t="s">
        <v>106</v>
      </c>
      <c r="BB662" t="e">
        <f ca="1">- Useful but _xludf.not as good as a regular degree</f>
        <v>#NAME?</v>
      </c>
      <c r="BD662" t="s">
        <v>477</v>
      </c>
      <c r="BE662">
        <v>0</v>
      </c>
      <c r="BF662">
        <v>0</v>
      </c>
      <c r="BG662">
        <v>0</v>
      </c>
      <c r="BH662">
        <v>0</v>
      </c>
      <c r="BI662">
        <v>0</v>
      </c>
      <c r="BJ662">
        <v>0</v>
      </c>
      <c r="BK662">
        <v>0</v>
      </c>
      <c r="BL662">
        <v>1</v>
      </c>
      <c r="BN662" t="s">
        <v>106</v>
      </c>
      <c r="BQ662" t="e">
        <f ca="1">- _xludf.not available in subjects I want to study</f>
        <v>#NAME?</v>
      </c>
      <c r="BR662">
        <v>1</v>
      </c>
      <c r="BS662">
        <v>0</v>
      </c>
      <c r="BT662">
        <v>0</v>
      </c>
      <c r="BU662">
        <v>0</v>
      </c>
      <c r="BV662">
        <v>0</v>
      </c>
      <c r="BW662">
        <v>0</v>
      </c>
      <c r="BX662" t="s">
        <v>107</v>
      </c>
      <c r="BY662" t="e">
        <f ca="1">- _xludf.not worth the _xludf.time _xludf.or money spent on it</f>
        <v>#NAME?</v>
      </c>
      <c r="BZ662">
        <v>0</v>
      </c>
      <c r="CA662">
        <v>1</v>
      </c>
      <c r="CB662">
        <v>0</v>
      </c>
      <c r="CC662">
        <v>0</v>
      </c>
      <c r="CD662">
        <v>0</v>
      </c>
      <c r="CE662" t="e">
        <f ca="1">- Facebook groups/pages  - Friends</f>
        <v>#NAME?</v>
      </c>
      <c r="CF662">
        <v>1</v>
      </c>
      <c r="CG662">
        <v>0</v>
      </c>
      <c r="CH662">
        <v>0</v>
      </c>
      <c r="CI662">
        <v>0</v>
      </c>
      <c r="CJ662">
        <v>0</v>
      </c>
      <c r="CK662">
        <v>1</v>
      </c>
      <c r="CL662">
        <v>0</v>
      </c>
      <c r="CN662" t="s">
        <v>108</v>
      </c>
      <c r="CO662" t="s">
        <v>109</v>
      </c>
      <c r="CP662" t="s">
        <v>110</v>
      </c>
      <c r="CQ662">
        <v>3430599</v>
      </c>
      <c r="CR662" t="s">
        <v>1767</v>
      </c>
      <c r="CS662" t="s">
        <v>1768</v>
      </c>
      <c r="CT662">
        <v>661</v>
      </c>
    </row>
    <row r="663" spans="1:98">
      <c r="A663">
        <v>662</v>
      </c>
      <c r="B663" t="s">
        <v>688</v>
      </c>
      <c r="C663">
        <v>21</v>
      </c>
      <c r="D663" t="s">
        <v>148</v>
      </c>
      <c r="E663" t="s">
        <v>99</v>
      </c>
      <c r="F663" t="s">
        <v>120</v>
      </c>
      <c r="G663" t="s">
        <v>113</v>
      </c>
      <c r="J663" t="s">
        <v>569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1</v>
      </c>
      <c r="Q663">
        <v>0</v>
      </c>
      <c r="R663">
        <v>1</v>
      </c>
      <c r="X663" t="s">
        <v>115</v>
      </c>
      <c r="Y663">
        <v>0</v>
      </c>
      <c r="Z663">
        <v>0</v>
      </c>
      <c r="AA663">
        <v>0</v>
      </c>
      <c r="AB663">
        <v>1</v>
      </c>
      <c r="AC663">
        <v>0</v>
      </c>
      <c r="AD663">
        <v>0</v>
      </c>
      <c r="AE663">
        <v>0</v>
      </c>
      <c r="AG663" t="s">
        <v>124</v>
      </c>
      <c r="AH663" t="s">
        <v>125</v>
      </c>
      <c r="AI663">
        <v>1</v>
      </c>
      <c r="AJ663">
        <v>0</v>
      </c>
      <c r="AK663">
        <v>0</v>
      </c>
      <c r="AL663">
        <v>0</v>
      </c>
      <c r="AM663">
        <v>0</v>
      </c>
      <c r="AN663">
        <v>0</v>
      </c>
      <c r="AO663">
        <v>0</v>
      </c>
      <c r="AP663">
        <v>0</v>
      </c>
      <c r="AR663" t="s">
        <v>106</v>
      </c>
      <c r="AS663" t="s">
        <v>121</v>
      </c>
      <c r="AT663">
        <v>0</v>
      </c>
      <c r="AU663">
        <v>0</v>
      </c>
      <c r="AV663">
        <v>0</v>
      </c>
      <c r="AW663">
        <v>0</v>
      </c>
      <c r="AX663">
        <v>0</v>
      </c>
      <c r="AY663">
        <v>1</v>
      </c>
      <c r="AZ663" t="s">
        <v>1661</v>
      </c>
      <c r="BA663" t="s">
        <v>127</v>
      </c>
      <c r="BB663" t="e">
        <f ca="1">- _xludf.not Useful</f>
        <v>#NAME?</v>
      </c>
      <c r="BD663" t="e">
        <f ca="1">- I am _xludf.not interested in vocational education</f>
        <v>#NAME?</v>
      </c>
      <c r="BE663">
        <v>1</v>
      </c>
      <c r="BF663">
        <v>0</v>
      </c>
      <c r="BG663">
        <v>0</v>
      </c>
      <c r="BH663">
        <v>0</v>
      </c>
      <c r="BI663">
        <v>0</v>
      </c>
      <c r="BJ663">
        <v>0</v>
      </c>
      <c r="BK663">
        <v>0</v>
      </c>
      <c r="BL663">
        <v>0</v>
      </c>
      <c r="BN663" t="s">
        <v>106</v>
      </c>
      <c r="BQ663" t="e">
        <f ca="1">- Do _xludf.not _xludf.count towards a recognized qualification</f>
        <v>#NAME?</v>
      </c>
      <c r="BR663">
        <v>0</v>
      </c>
      <c r="BS663">
        <v>1</v>
      </c>
      <c r="BT663">
        <v>0</v>
      </c>
      <c r="BU663">
        <v>0</v>
      </c>
      <c r="BV663">
        <v>0</v>
      </c>
      <c r="BW663">
        <v>0</v>
      </c>
      <c r="BX663" t="s">
        <v>107</v>
      </c>
      <c r="BY663" t="e">
        <f ca="1">- Useful but _xludf.not as good as going to university</f>
        <v>#NAME?</v>
      </c>
      <c r="BZ663">
        <v>1</v>
      </c>
      <c r="CA663">
        <v>0</v>
      </c>
      <c r="CB663">
        <v>0</v>
      </c>
      <c r="CC663">
        <v>0</v>
      </c>
      <c r="CD663">
        <v>0</v>
      </c>
      <c r="CE663" t="e">
        <f ca="1">- Facebook groups/pages</f>
        <v>#NAME?</v>
      </c>
      <c r="CF663">
        <v>0</v>
      </c>
      <c r="CG663">
        <v>0</v>
      </c>
      <c r="CH663">
        <v>0</v>
      </c>
      <c r="CI663">
        <v>0</v>
      </c>
      <c r="CJ663">
        <v>0</v>
      </c>
      <c r="CK663">
        <v>1</v>
      </c>
      <c r="CL663">
        <v>0</v>
      </c>
      <c r="CN663" t="s">
        <v>108</v>
      </c>
      <c r="CO663" t="s">
        <v>109</v>
      </c>
      <c r="CP663" t="s">
        <v>110</v>
      </c>
      <c r="CQ663">
        <v>3430612</v>
      </c>
      <c r="CR663" t="s">
        <v>1769</v>
      </c>
      <c r="CS663" t="s">
        <v>1770</v>
      </c>
      <c r="CT663">
        <v>662</v>
      </c>
    </row>
    <row r="664" spans="1:98">
      <c r="A664">
        <v>663</v>
      </c>
      <c r="B664" t="s">
        <v>688</v>
      </c>
      <c r="C664">
        <v>23</v>
      </c>
      <c r="D664" t="s">
        <v>148</v>
      </c>
      <c r="E664" t="s">
        <v>99</v>
      </c>
      <c r="F664" t="s">
        <v>100</v>
      </c>
      <c r="G664" t="s">
        <v>101</v>
      </c>
      <c r="H664" t="s">
        <v>1251</v>
      </c>
      <c r="U664" t="s">
        <v>162</v>
      </c>
      <c r="AG664" t="s">
        <v>104</v>
      </c>
      <c r="AH664" t="s">
        <v>105</v>
      </c>
      <c r="AI664">
        <v>0</v>
      </c>
      <c r="AJ664">
        <v>1</v>
      </c>
      <c r="AK664">
        <v>0</v>
      </c>
      <c r="AL664">
        <v>0</v>
      </c>
      <c r="AM664">
        <v>0</v>
      </c>
      <c r="AN664">
        <v>0</v>
      </c>
      <c r="AO664">
        <v>0</v>
      </c>
      <c r="AP664">
        <v>0</v>
      </c>
      <c r="BA664" t="s">
        <v>127</v>
      </c>
      <c r="BB664" t="e">
        <f ca="1">- Very Useful _xludf.and provides a job opportunity _xludf.right away.</f>
        <v>#NAME?</v>
      </c>
      <c r="BD664" t="e">
        <f ca="1">- Project Management / Accountancy</f>
        <v>#NAME?</v>
      </c>
      <c r="BE664">
        <v>0</v>
      </c>
      <c r="BF664">
        <v>0</v>
      </c>
      <c r="BG664">
        <v>1</v>
      </c>
      <c r="BH664">
        <v>0</v>
      </c>
      <c r="BI664">
        <v>0</v>
      </c>
      <c r="BJ664">
        <v>0</v>
      </c>
      <c r="BK664">
        <v>0</v>
      </c>
      <c r="BL664">
        <v>0</v>
      </c>
      <c r="BN664" t="s">
        <v>127</v>
      </c>
      <c r="BO664" t="s">
        <v>388</v>
      </c>
      <c r="BX664" t="s">
        <v>243</v>
      </c>
      <c r="BY664" t="e">
        <f ca="1">- Very Useful, as good as a regular degree</f>
        <v>#NAME?</v>
      </c>
      <c r="BZ664">
        <v>0</v>
      </c>
      <c r="CA664">
        <v>0</v>
      </c>
      <c r="CB664">
        <v>1</v>
      </c>
      <c r="CC664">
        <v>0</v>
      </c>
      <c r="CD664">
        <v>0</v>
      </c>
      <c r="CE664" t="e">
        <f ca="1">- Facebook groups/pages DUBARAH</f>
        <v>#NAME?</v>
      </c>
      <c r="CF664">
        <v>0</v>
      </c>
      <c r="CG664">
        <v>1</v>
      </c>
      <c r="CH664">
        <v>0</v>
      </c>
      <c r="CI664">
        <v>0</v>
      </c>
      <c r="CJ664">
        <v>0</v>
      </c>
      <c r="CK664">
        <v>1</v>
      </c>
      <c r="CL664">
        <v>0</v>
      </c>
      <c r="CN664" t="s">
        <v>108</v>
      </c>
      <c r="CO664" t="s">
        <v>109</v>
      </c>
      <c r="CP664" t="s">
        <v>110</v>
      </c>
      <c r="CQ664">
        <v>3430619</v>
      </c>
      <c r="CR664" t="s">
        <v>1771</v>
      </c>
      <c r="CS664" t="s">
        <v>1772</v>
      </c>
      <c r="CT664">
        <v>663</v>
      </c>
    </row>
    <row r="665" spans="1:98">
      <c r="A665">
        <v>664</v>
      </c>
      <c r="B665" t="s">
        <v>688</v>
      </c>
      <c r="C665">
        <v>22</v>
      </c>
      <c r="D665" t="s">
        <v>98</v>
      </c>
      <c r="E665" t="s">
        <v>227</v>
      </c>
      <c r="F665" t="s">
        <v>644</v>
      </c>
      <c r="G665" t="s">
        <v>175</v>
      </c>
      <c r="J665" t="s">
        <v>318</v>
      </c>
      <c r="K665">
        <v>0</v>
      </c>
      <c r="L665">
        <v>0</v>
      </c>
      <c r="M665">
        <v>1</v>
      </c>
      <c r="N665">
        <v>0</v>
      </c>
      <c r="O665">
        <v>0</v>
      </c>
      <c r="P665">
        <v>0</v>
      </c>
      <c r="Q665">
        <v>0</v>
      </c>
      <c r="R665">
        <v>0</v>
      </c>
      <c r="X665" t="s">
        <v>115</v>
      </c>
      <c r="Y665">
        <v>0</v>
      </c>
      <c r="Z665">
        <v>0</v>
      </c>
      <c r="AA665">
        <v>0</v>
      </c>
      <c r="AB665">
        <v>1</v>
      </c>
      <c r="AC665">
        <v>0</v>
      </c>
      <c r="AD665">
        <v>0</v>
      </c>
      <c r="AE665">
        <v>0</v>
      </c>
      <c r="AG665" t="s">
        <v>124</v>
      </c>
      <c r="AH665" t="s">
        <v>105</v>
      </c>
      <c r="AI665">
        <v>0</v>
      </c>
      <c r="AJ665">
        <v>1</v>
      </c>
      <c r="AK665">
        <v>0</v>
      </c>
      <c r="AL665">
        <v>0</v>
      </c>
      <c r="AM665">
        <v>0</v>
      </c>
      <c r="AN665">
        <v>0</v>
      </c>
      <c r="AO665">
        <v>0</v>
      </c>
      <c r="AP665">
        <v>0</v>
      </c>
      <c r="BA665" t="s">
        <v>106</v>
      </c>
      <c r="BB665" t="e">
        <f ca="1">- Very Useful _xludf.and provides a job opportunity _xludf.right away.</f>
        <v>#NAME?</v>
      </c>
      <c r="BD665" t="e">
        <f ca="1">- Mechanics _xludf.and machinery</f>
        <v>#NAME?</v>
      </c>
      <c r="BE665">
        <v>0</v>
      </c>
      <c r="BF665">
        <v>0</v>
      </c>
      <c r="BG665">
        <v>0</v>
      </c>
      <c r="BH665">
        <v>0</v>
      </c>
      <c r="BI665">
        <v>0</v>
      </c>
      <c r="BJ665">
        <v>0</v>
      </c>
      <c r="BK665">
        <v>1</v>
      </c>
      <c r="BL665">
        <v>0</v>
      </c>
      <c r="BN665" t="s">
        <v>106</v>
      </c>
      <c r="BQ665" t="e">
        <f ca="1">- Do _xludf.not _xludf.count towards a recognized qualification</f>
        <v>#NAME?</v>
      </c>
      <c r="BR665">
        <v>0</v>
      </c>
      <c r="BS665">
        <v>1</v>
      </c>
      <c r="BT665">
        <v>0</v>
      </c>
      <c r="BU665">
        <v>0</v>
      </c>
      <c r="BV665">
        <v>0</v>
      </c>
      <c r="BW665">
        <v>0</v>
      </c>
      <c r="BX665" t="s">
        <v>107</v>
      </c>
      <c r="BY665" t="e">
        <f ca="1">- _xludf.not worth the _xludf.time _xludf.or money spent on it</f>
        <v>#NAME?</v>
      </c>
      <c r="BZ665">
        <v>0</v>
      </c>
      <c r="CA665">
        <v>1</v>
      </c>
      <c r="CB665">
        <v>0</v>
      </c>
      <c r="CC665">
        <v>0</v>
      </c>
      <c r="CD665">
        <v>0</v>
      </c>
      <c r="CE665" t="e">
        <f ca="1">- Facebook groups/pages</f>
        <v>#NAME?</v>
      </c>
      <c r="CF665">
        <v>0</v>
      </c>
      <c r="CG665">
        <v>0</v>
      </c>
      <c r="CH665">
        <v>0</v>
      </c>
      <c r="CI665">
        <v>0</v>
      </c>
      <c r="CJ665">
        <v>0</v>
      </c>
      <c r="CK665">
        <v>1</v>
      </c>
      <c r="CL665">
        <v>0</v>
      </c>
      <c r="CN665" t="s">
        <v>108</v>
      </c>
      <c r="CO665" t="s">
        <v>109</v>
      </c>
      <c r="CP665" t="s">
        <v>110</v>
      </c>
      <c r="CQ665">
        <v>3430625</v>
      </c>
      <c r="CR665" t="s">
        <v>1773</v>
      </c>
      <c r="CS665" t="s">
        <v>1774</v>
      </c>
      <c r="CT665">
        <v>664</v>
      </c>
    </row>
    <row r="666" spans="1:98">
      <c r="A666">
        <v>665</v>
      </c>
      <c r="B666" t="s">
        <v>688</v>
      </c>
      <c r="C666">
        <v>27</v>
      </c>
      <c r="D666" t="s">
        <v>148</v>
      </c>
      <c r="E666" t="s">
        <v>99</v>
      </c>
      <c r="F666" t="s">
        <v>100</v>
      </c>
      <c r="G666" t="s">
        <v>113</v>
      </c>
      <c r="J666" t="s">
        <v>162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1</v>
      </c>
      <c r="R666">
        <v>0</v>
      </c>
      <c r="X666" t="s">
        <v>689</v>
      </c>
      <c r="Y666">
        <v>0</v>
      </c>
      <c r="Z666">
        <v>0</v>
      </c>
      <c r="AA666">
        <v>0</v>
      </c>
      <c r="AB666">
        <v>0</v>
      </c>
      <c r="AC666">
        <v>1</v>
      </c>
      <c r="AD666">
        <v>0</v>
      </c>
      <c r="AE666">
        <v>0</v>
      </c>
      <c r="AG666" t="s">
        <v>116</v>
      </c>
      <c r="AH666" t="s">
        <v>105</v>
      </c>
      <c r="AI666">
        <v>0</v>
      </c>
      <c r="AJ666">
        <v>1</v>
      </c>
      <c r="AK666">
        <v>0</v>
      </c>
      <c r="AL666">
        <v>0</v>
      </c>
      <c r="AM666">
        <v>0</v>
      </c>
      <c r="AN666">
        <v>0</v>
      </c>
      <c r="AO666">
        <v>0</v>
      </c>
      <c r="AP666">
        <v>0</v>
      </c>
      <c r="BA666" t="s">
        <v>106</v>
      </c>
      <c r="BB666" t="e">
        <f ca="1">- Useful but _xludf.not as good as a regular degree</f>
        <v>#NAME?</v>
      </c>
      <c r="BD666" t="e">
        <f ca="1">- Project Management / Accountancy</f>
        <v>#NAME?</v>
      </c>
      <c r="BE666">
        <v>0</v>
      </c>
      <c r="BF666">
        <v>0</v>
      </c>
      <c r="BG666">
        <v>1</v>
      </c>
      <c r="BH666">
        <v>0</v>
      </c>
      <c r="BI666">
        <v>0</v>
      </c>
      <c r="BJ666">
        <v>0</v>
      </c>
      <c r="BK666">
        <v>0</v>
      </c>
      <c r="BL666">
        <v>0</v>
      </c>
      <c r="BN666" t="s">
        <v>127</v>
      </c>
      <c r="BO666" t="s">
        <v>121</v>
      </c>
      <c r="BP666" t="s">
        <v>1751</v>
      </c>
      <c r="BX666" t="s">
        <v>107</v>
      </c>
      <c r="BY666" t="e">
        <f ca="1">- _xludf.not worth the _xludf.time _xludf.or money spent on it</f>
        <v>#NAME?</v>
      </c>
      <c r="BZ666">
        <v>0</v>
      </c>
      <c r="CA666">
        <v>1</v>
      </c>
      <c r="CB666">
        <v>0</v>
      </c>
      <c r="CC666">
        <v>0</v>
      </c>
      <c r="CD666">
        <v>0</v>
      </c>
      <c r="CE666" t="e">
        <f ca="1">- Facebook groups/pages</f>
        <v>#NAME?</v>
      </c>
      <c r="CF666">
        <v>0</v>
      </c>
      <c r="CG666">
        <v>0</v>
      </c>
      <c r="CH666">
        <v>0</v>
      </c>
      <c r="CI666">
        <v>0</v>
      </c>
      <c r="CJ666">
        <v>0</v>
      </c>
      <c r="CK666">
        <v>1</v>
      </c>
      <c r="CL666">
        <v>0</v>
      </c>
      <c r="CN666" t="s">
        <v>108</v>
      </c>
      <c r="CO666" t="s">
        <v>109</v>
      </c>
      <c r="CP666" t="s">
        <v>110</v>
      </c>
      <c r="CQ666">
        <v>3430637</v>
      </c>
      <c r="CR666" t="s">
        <v>1775</v>
      </c>
      <c r="CS666" t="s">
        <v>1776</v>
      </c>
      <c r="CT666">
        <v>665</v>
      </c>
    </row>
    <row r="667" spans="1:98">
      <c r="A667">
        <v>666</v>
      </c>
      <c r="B667" t="s">
        <v>688</v>
      </c>
      <c r="C667">
        <v>24</v>
      </c>
      <c r="D667" t="s">
        <v>98</v>
      </c>
      <c r="E667" t="s">
        <v>156</v>
      </c>
      <c r="F667" t="s">
        <v>344</v>
      </c>
      <c r="G667" t="s">
        <v>113</v>
      </c>
      <c r="J667" t="s">
        <v>114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1</v>
      </c>
      <c r="Q667">
        <v>0</v>
      </c>
      <c r="R667">
        <v>0</v>
      </c>
      <c r="X667" t="s">
        <v>159</v>
      </c>
      <c r="Y667">
        <v>1</v>
      </c>
      <c r="Z667">
        <v>0</v>
      </c>
      <c r="AA667">
        <v>0</v>
      </c>
      <c r="AB667">
        <v>1</v>
      </c>
      <c r="AC667">
        <v>0</v>
      </c>
      <c r="AD667">
        <v>0</v>
      </c>
      <c r="AE667">
        <v>0</v>
      </c>
      <c r="AG667" t="s">
        <v>124</v>
      </c>
      <c r="AH667" t="s">
        <v>125</v>
      </c>
      <c r="AI667">
        <v>1</v>
      </c>
      <c r="AJ667">
        <v>0</v>
      </c>
      <c r="AK667">
        <v>0</v>
      </c>
      <c r="AL667">
        <v>0</v>
      </c>
      <c r="AM667">
        <v>0</v>
      </c>
      <c r="AN667">
        <v>0</v>
      </c>
      <c r="AO667">
        <v>0</v>
      </c>
      <c r="AP667">
        <v>0</v>
      </c>
      <c r="AR667" t="s">
        <v>127</v>
      </c>
      <c r="AS667" t="e">
        <f ca="1">- Retrieving papers is expensive _xludf.now _xludf.and I Do _xludf.not have the money</f>
        <v>#NAME?</v>
      </c>
      <c r="AT667">
        <v>0</v>
      </c>
      <c r="AU667">
        <v>0</v>
      </c>
      <c r="AV667">
        <v>0</v>
      </c>
      <c r="AW667">
        <v>0</v>
      </c>
      <c r="AX667">
        <v>1</v>
      </c>
      <c r="AY667">
        <v>0</v>
      </c>
      <c r="BA667" t="s">
        <v>127</v>
      </c>
      <c r="BB667" t="e">
        <f ca="1">- _xludf.not Useful</f>
        <v>#NAME?</v>
      </c>
      <c r="BD667" t="e">
        <f ca="1">- I am _xludf.not interested in vocational education</f>
        <v>#NAME?</v>
      </c>
      <c r="BE667">
        <v>1</v>
      </c>
      <c r="BF667">
        <v>0</v>
      </c>
      <c r="BG667">
        <v>0</v>
      </c>
      <c r="BH667">
        <v>0</v>
      </c>
      <c r="BI667">
        <v>0</v>
      </c>
      <c r="BJ667">
        <v>0</v>
      </c>
      <c r="BK667">
        <v>0</v>
      </c>
      <c r="BL667">
        <v>0</v>
      </c>
      <c r="BN667" t="s">
        <v>106</v>
      </c>
      <c r="BQ667" t="e">
        <f ca="1">- Cannot afford the courses</f>
        <v>#NAME?</v>
      </c>
      <c r="BR667">
        <v>0</v>
      </c>
      <c r="BS667">
        <v>0</v>
      </c>
      <c r="BT667">
        <v>0</v>
      </c>
      <c r="BU667">
        <v>0</v>
      </c>
      <c r="BV667">
        <v>1</v>
      </c>
      <c r="BW667">
        <v>0</v>
      </c>
      <c r="BX667" t="s">
        <v>107</v>
      </c>
      <c r="BY667" t="e">
        <f ca="1">- _xludf.not worth the _xludf.time _xludf.or money spent on it</f>
        <v>#NAME?</v>
      </c>
      <c r="BZ667">
        <v>0</v>
      </c>
      <c r="CA667">
        <v>1</v>
      </c>
      <c r="CB667">
        <v>0</v>
      </c>
      <c r="CC667">
        <v>0</v>
      </c>
      <c r="CD667">
        <v>0</v>
      </c>
      <c r="CE667" t="e">
        <f ca="1">- Facebook groups/pages</f>
        <v>#NAME?</v>
      </c>
      <c r="CF667">
        <v>0</v>
      </c>
      <c r="CG667">
        <v>0</v>
      </c>
      <c r="CH667">
        <v>0</v>
      </c>
      <c r="CI667">
        <v>0</v>
      </c>
      <c r="CJ667">
        <v>0</v>
      </c>
      <c r="CK667">
        <v>1</v>
      </c>
      <c r="CL667">
        <v>0</v>
      </c>
      <c r="CN667" t="s">
        <v>108</v>
      </c>
      <c r="CO667" t="s">
        <v>109</v>
      </c>
      <c r="CP667" t="s">
        <v>110</v>
      </c>
      <c r="CQ667">
        <v>3430680</v>
      </c>
      <c r="CR667" t="s">
        <v>1777</v>
      </c>
      <c r="CS667" t="s">
        <v>1778</v>
      </c>
      <c r="CT667">
        <v>666</v>
      </c>
    </row>
    <row r="668" spans="1:98">
      <c r="A668">
        <v>667</v>
      </c>
      <c r="B668" t="s">
        <v>688</v>
      </c>
      <c r="C668">
        <v>21</v>
      </c>
      <c r="D668" t="s">
        <v>148</v>
      </c>
      <c r="E668" t="s">
        <v>99</v>
      </c>
      <c r="F668" t="s">
        <v>100</v>
      </c>
      <c r="G668" t="s">
        <v>113</v>
      </c>
      <c r="J668" t="s">
        <v>318</v>
      </c>
      <c r="K668">
        <v>0</v>
      </c>
      <c r="L668">
        <v>0</v>
      </c>
      <c r="M668">
        <v>1</v>
      </c>
      <c r="N668">
        <v>0</v>
      </c>
      <c r="O668">
        <v>0</v>
      </c>
      <c r="P668">
        <v>0</v>
      </c>
      <c r="Q668">
        <v>0</v>
      </c>
      <c r="R668">
        <v>0</v>
      </c>
      <c r="X668" t="s">
        <v>242</v>
      </c>
      <c r="Y668">
        <v>0</v>
      </c>
      <c r="Z668">
        <v>0</v>
      </c>
      <c r="AA668">
        <v>0</v>
      </c>
      <c r="AB668">
        <v>0</v>
      </c>
      <c r="AC668">
        <v>1</v>
      </c>
      <c r="AD668">
        <v>0</v>
      </c>
      <c r="AE668">
        <v>0</v>
      </c>
      <c r="AG668" t="s">
        <v>116</v>
      </c>
      <c r="AH668" t="s">
        <v>105</v>
      </c>
      <c r="AI668">
        <v>0</v>
      </c>
      <c r="AJ668">
        <v>1</v>
      </c>
      <c r="AK668">
        <v>0</v>
      </c>
      <c r="AL668">
        <v>0</v>
      </c>
      <c r="AM668">
        <v>0</v>
      </c>
      <c r="AN668">
        <v>0</v>
      </c>
      <c r="AO668">
        <v>0</v>
      </c>
      <c r="AP668">
        <v>0</v>
      </c>
      <c r="BA668" t="s">
        <v>106</v>
      </c>
      <c r="BB668" t="e">
        <f ca="1">- Useful but _xludf.not as good as a regular degree</f>
        <v>#NAME?</v>
      </c>
      <c r="BD668" t="e">
        <f ca="1">- Project Management / Accountancy</f>
        <v>#NAME?</v>
      </c>
      <c r="BE668">
        <v>0</v>
      </c>
      <c r="BF668">
        <v>0</v>
      </c>
      <c r="BG668">
        <v>1</v>
      </c>
      <c r="BH668">
        <v>0</v>
      </c>
      <c r="BI668">
        <v>0</v>
      </c>
      <c r="BJ668">
        <v>0</v>
      </c>
      <c r="BK668">
        <v>0</v>
      </c>
      <c r="BL668">
        <v>0</v>
      </c>
      <c r="BN668" t="s">
        <v>106</v>
      </c>
      <c r="BQ668" t="e">
        <f ca="1">- _xludf.not available in subjects I want to study</f>
        <v>#NAME?</v>
      </c>
      <c r="BR668">
        <v>1</v>
      </c>
      <c r="BS668">
        <v>0</v>
      </c>
      <c r="BT668">
        <v>0</v>
      </c>
      <c r="BU668">
        <v>0</v>
      </c>
      <c r="BV668">
        <v>0</v>
      </c>
      <c r="BW668">
        <v>0</v>
      </c>
      <c r="BX668" t="s">
        <v>107</v>
      </c>
      <c r="BY668" t="e">
        <f ca="1">- _xludf.not worth the _xludf.time _xludf.or money spent on it</f>
        <v>#NAME?</v>
      </c>
      <c r="BZ668">
        <v>0</v>
      </c>
      <c r="CA668">
        <v>1</v>
      </c>
      <c r="CB668">
        <v>0</v>
      </c>
      <c r="CC668">
        <v>0</v>
      </c>
      <c r="CD668">
        <v>0</v>
      </c>
      <c r="CE668" t="e">
        <f ca="1">- Facebook groups/pages</f>
        <v>#NAME?</v>
      </c>
      <c r="CF668">
        <v>0</v>
      </c>
      <c r="CG668">
        <v>0</v>
      </c>
      <c r="CH668">
        <v>0</v>
      </c>
      <c r="CI668">
        <v>0</v>
      </c>
      <c r="CJ668">
        <v>0</v>
      </c>
      <c r="CK668">
        <v>1</v>
      </c>
      <c r="CL668">
        <v>0</v>
      </c>
      <c r="CN668" t="s">
        <v>108</v>
      </c>
      <c r="CO668" t="s">
        <v>109</v>
      </c>
      <c r="CP668" t="s">
        <v>110</v>
      </c>
      <c r="CQ668">
        <v>3430813</v>
      </c>
      <c r="CR668" t="s">
        <v>1779</v>
      </c>
      <c r="CS668" t="s">
        <v>1780</v>
      </c>
      <c r="CT668">
        <v>667</v>
      </c>
    </row>
    <row r="669" spans="1:98">
      <c r="A669">
        <v>668</v>
      </c>
      <c r="B669" t="s">
        <v>688</v>
      </c>
      <c r="C669">
        <v>23</v>
      </c>
      <c r="D669" t="s">
        <v>98</v>
      </c>
      <c r="E669" t="s">
        <v>142</v>
      </c>
      <c r="F669" t="s">
        <v>149</v>
      </c>
      <c r="G669" t="s">
        <v>101</v>
      </c>
      <c r="H669" t="s">
        <v>394</v>
      </c>
      <c r="U669" t="s">
        <v>162</v>
      </c>
      <c r="AG669" t="s">
        <v>104</v>
      </c>
      <c r="AH669" t="s">
        <v>1081</v>
      </c>
      <c r="AI669">
        <v>0</v>
      </c>
      <c r="AJ669">
        <v>1</v>
      </c>
      <c r="AK669">
        <v>0</v>
      </c>
      <c r="AL669">
        <v>0</v>
      </c>
      <c r="AM669">
        <v>0</v>
      </c>
      <c r="AN669">
        <v>0</v>
      </c>
      <c r="AO669">
        <v>0</v>
      </c>
      <c r="AP669">
        <v>0</v>
      </c>
      <c r="BA669" t="s">
        <v>106</v>
      </c>
      <c r="BB669" t="e">
        <f ca="1">- Useful but _xludf.not as good as a regular degree</f>
        <v>#NAME?</v>
      </c>
      <c r="BD669" t="e">
        <f ca="1">- Project Management / Accountancy</f>
        <v>#NAME?</v>
      </c>
      <c r="BE669">
        <v>0</v>
      </c>
      <c r="BF669">
        <v>0</v>
      </c>
      <c r="BG669">
        <v>1</v>
      </c>
      <c r="BH669">
        <v>0</v>
      </c>
      <c r="BI669">
        <v>0</v>
      </c>
      <c r="BJ669">
        <v>0</v>
      </c>
      <c r="BK669">
        <v>0</v>
      </c>
      <c r="BL669">
        <v>0</v>
      </c>
      <c r="BN669" t="s">
        <v>106</v>
      </c>
      <c r="BQ669" t="e">
        <f ca="1">- Do _xludf.not _xludf.count towards a recognized qualification</f>
        <v>#NAME?</v>
      </c>
      <c r="BR669">
        <v>0</v>
      </c>
      <c r="BS669">
        <v>1</v>
      </c>
      <c r="BT669">
        <v>0</v>
      </c>
      <c r="BU669">
        <v>0</v>
      </c>
      <c r="BV669">
        <v>0</v>
      </c>
      <c r="BW669">
        <v>0</v>
      </c>
      <c r="BX669" t="s">
        <v>107</v>
      </c>
      <c r="BY669" t="e">
        <f ca="1">- Useful but _xludf.not as good as going to university</f>
        <v>#NAME?</v>
      </c>
      <c r="BZ669">
        <v>1</v>
      </c>
      <c r="CA669">
        <v>0</v>
      </c>
      <c r="CB669">
        <v>0</v>
      </c>
      <c r="CC669">
        <v>0</v>
      </c>
      <c r="CD669">
        <v>0</v>
      </c>
      <c r="CE669" t="e">
        <f ca="1">- Facebook groups/pages</f>
        <v>#NAME?</v>
      </c>
      <c r="CF669">
        <v>0</v>
      </c>
      <c r="CG669">
        <v>0</v>
      </c>
      <c r="CH669">
        <v>0</v>
      </c>
      <c r="CI669">
        <v>0</v>
      </c>
      <c r="CJ669">
        <v>0</v>
      </c>
      <c r="CK669">
        <v>1</v>
      </c>
      <c r="CL669">
        <v>0</v>
      </c>
      <c r="CN669" t="s">
        <v>108</v>
      </c>
      <c r="CO669" t="s">
        <v>109</v>
      </c>
      <c r="CP669" t="s">
        <v>110</v>
      </c>
      <c r="CQ669">
        <v>3430882</v>
      </c>
      <c r="CR669" s="1" t="s">
        <v>1781</v>
      </c>
      <c r="CS669" t="s">
        <v>1782</v>
      </c>
      <c r="CT669">
        <v>668</v>
      </c>
    </row>
    <row r="670" spans="1:98">
      <c r="A670">
        <v>669</v>
      </c>
      <c r="B670" t="s">
        <v>688</v>
      </c>
      <c r="C670">
        <v>24</v>
      </c>
      <c r="D670" t="s">
        <v>148</v>
      </c>
      <c r="E670" t="s">
        <v>179</v>
      </c>
      <c r="F670" t="s">
        <v>136</v>
      </c>
      <c r="G670" t="s">
        <v>113</v>
      </c>
      <c r="J670" t="s">
        <v>286</v>
      </c>
      <c r="K670">
        <v>0</v>
      </c>
      <c r="L670">
        <v>0</v>
      </c>
      <c r="M670">
        <v>0</v>
      </c>
      <c r="N670">
        <v>0</v>
      </c>
      <c r="O670">
        <v>1</v>
      </c>
      <c r="P670">
        <v>0</v>
      </c>
      <c r="Q670">
        <v>0</v>
      </c>
      <c r="R670">
        <v>0</v>
      </c>
      <c r="X670" t="s">
        <v>368</v>
      </c>
      <c r="Y670">
        <v>0</v>
      </c>
      <c r="Z670">
        <v>1</v>
      </c>
      <c r="AA670">
        <v>0</v>
      </c>
      <c r="AB670">
        <v>0</v>
      </c>
      <c r="AC670">
        <v>0</v>
      </c>
      <c r="AD670">
        <v>0</v>
      </c>
      <c r="AE670">
        <v>0</v>
      </c>
      <c r="AG670" t="s">
        <v>124</v>
      </c>
      <c r="AH670" t="s">
        <v>125</v>
      </c>
      <c r="AI670">
        <v>1</v>
      </c>
      <c r="AJ670">
        <v>0</v>
      </c>
      <c r="AK670">
        <v>0</v>
      </c>
      <c r="AL670">
        <v>0</v>
      </c>
      <c r="AM670">
        <v>0</v>
      </c>
      <c r="AN670">
        <v>0</v>
      </c>
      <c r="AO670">
        <v>0</v>
      </c>
      <c r="AP670">
        <v>0</v>
      </c>
      <c r="AR670" t="s">
        <v>106</v>
      </c>
      <c r="AS670" t="e">
        <f ca="1">- School, college _xludf.or directorate out of service</f>
        <v>#NAME?</v>
      </c>
      <c r="AT670">
        <v>1</v>
      </c>
      <c r="AU670">
        <v>0</v>
      </c>
      <c r="AV670">
        <v>0</v>
      </c>
      <c r="AW670">
        <v>0</v>
      </c>
      <c r="AX670">
        <v>0</v>
      </c>
      <c r="AY670">
        <v>0</v>
      </c>
      <c r="BA670" t="s">
        <v>106</v>
      </c>
      <c r="BB670" t="e">
        <f ca="1">- Useful but _xludf.not as good as a regular degree</f>
        <v>#NAME?</v>
      </c>
      <c r="BD670" t="e">
        <f ca="1">- Project Management / Accountancy</f>
        <v>#NAME?</v>
      </c>
      <c r="BE670">
        <v>0</v>
      </c>
      <c r="BF670">
        <v>0</v>
      </c>
      <c r="BG670">
        <v>1</v>
      </c>
      <c r="BH670">
        <v>0</v>
      </c>
      <c r="BI670">
        <v>0</v>
      </c>
      <c r="BJ670">
        <v>0</v>
      </c>
      <c r="BK670">
        <v>0</v>
      </c>
      <c r="BL670">
        <v>0</v>
      </c>
      <c r="BN670" t="s">
        <v>127</v>
      </c>
      <c r="BO670" t="s">
        <v>388</v>
      </c>
      <c r="BX670" t="s">
        <v>107</v>
      </c>
      <c r="BY670" t="e">
        <f ca="1">- _xludf.not worth the _xludf.time _xludf.or money spent on it</f>
        <v>#NAME?</v>
      </c>
      <c r="BZ670">
        <v>0</v>
      </c>
      <c r="CA670">
        <v>1</v>
      </c>
      <c r="CB670">
        <v>0</v>
      </c>
      <c r="CC670">
        <v>0</v>
      </c>
      <c r="CD670">
        <v>0</v>
      </c>
      <c r="CE670" t="e">
        <f ca="1">- Facebook groups/pages</f>
        <v>#NAME?</v>
      </c>
      <c r="CF670">
        <v>0</v>
      </c>
      <c r="CG670">
        <v>0</v>
      </c>
      <c r="CH670">
        <v>0</v>
      </c>
      <c r="CI670">
        <v>0</v>
      </c>
      <c r="CJ670">
        <v>0</v>
      </c>
      <c r="CK670">
        <v>1</v>
      </c>
      <c r="CL670">
        <v>0</v>
      </c>
      <c r="CN670" t="s">
        <v>108</v>
      </c>
      <c r="CO670" t="s">
        <v>109</v>
      </c>
      <c r="CP670" t="s">
        <v>110</v>
      </c>
      <c r="CQ670">
        <v>3430930</v>
      </c>
      <c r="CR670" t="s">
        <v>1783</v>
      </c>
      <c r="CS670" t="s">
        <v>1784</v>
      </c>
      <c r="CT670">
        <v>669</v>
      </c>
    </row>
    <row r="671" spans="1:98">
      <c r="A671">
        <v>670</v>
      </c>
      <c r="B671" t="s">
        <v>688</v>
      </c>
      <c r="C671">
        <v>20</v>
      </c>
      <c r="D671" t="s">
        <v>98</v>
      </c>
      <c r="E671" t="s">
        <v>99</v>
      </c>
      <c r="F671" t="s">
        <v>100</v>
      </c>
      <c r="G671" t="s">
        <v>113</v>
      </c>
      <c r="J671" t="s">
        <v>776</v>
      </c>
      <c r="K671">
        <v>0</v>
      </c>
      <c r="L671">
        <v>1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 t="s">
        <v>685</v>
      </c>
      <c r="X671" t="s">
        <v>714</v>
      </c>
      <c r="Y671">
        <v>1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G671" t="s">
        <v>124</v>
      </c>
      <c r="AH671" t="s">
        <v>125</v>
      </c>
      <c r="AI671">
        <v>1</v>
      </c>
      <c r="AJ671">
        <v>0</v>
      </c>
      <c r="AK671">
        <v>0</v>
      </c>
      <c r="AL671">
        <v>0</v>
      </c>
      <c r="AM671">
        <v>0</v>
      </c>
      <c r="AN671">
        <v>0</v>
      </c>
      <c r="AO671">
        <v>0</v>
      </c>
      <c r="AP671">
        <v>0</v>
      </c>
      <c r="AR671" t="s">
        <v>127</v>
      </c>
      <c r="AS671" t="e">
        <f ca="1">- have to go in person but can _xludf.not go _xludf.for security reasons</f>
        <v>#NAME?</v>
      </c>
      <c r="AT671">
        <v>0</v>
      </c>
      <c r="AU671">
        <v>1</v>
      </c>
      <c r="AV671">
        <v>0</v>
      </c>
      <c r="AW671">
        <v>0</v>
      </c>
      <c r="AX671">
        <v>0</v>
      </c>
      <c r="AY671">
        <v>0</v>
      </c>
      <c r="BA671" t="s">
        <v>127</v>
      </c>
      <c r="BB671" t="e">
        <f ca="1">- Useful but _xludf.not as good as a regular degree</f>
        <v>#NAME?</v>
      </c>
      <c r="BD671" t="e">
        <f ca="1">- I am _xludf.not interested in vocational education</f>
        <v>#NAME?</v>
      </c>
      <c r="BE671">
        <v>1</v>
      </c>
      <c r="BF671">
        <v>0</v>
      </c>
      <c r="BG671">
        <v>0</v>
      </c>
      <c r="BH671">
        <v>0</v>
      </c>
      <c r="BI671">
        <v>0</v>
      </c>
      <c r="BJ671">
        <v>0</v>
      </c>
      <c r="BK671">
        <v>0</v>
      </c>
      <c r="BL671">
        <v>0</v>
      </c>
      <c r="BN671" t="s">
        <v>106</v>
      </c>
      <c r="BQ671" t="e">
        <f ca="1">- Do _xludf.not _xludf.count towards a recognized qualification</f>
        <v>#NAME?</v>
      </c>
      <c r="BR671">
        <v>0</v>
      </c>
      <c r="BS671">
        <v>1</v>
      </c>
      <c r="BT671">
        <v>0</v>
      </c>
      <c r="BU671">
        <v>0</v>
      </c>
      <c r="BV671">
        <v>0</v>
      </c>
      <c r="BW671">
        <v>0</v>
      </c>
      <c r="BX671" t="s">
        <v>107</v>
      </c>
      <c r="BY671" t="e">
        <f ca="1">- _xludf.not worth the _xludf.time _xludf.or money spent on it - Too Difficult to study alone</f>
        <v>#NAME?</v>
      </c>
      <c r="BZ671">
        <v>0</v>
      </c>
      <c r="CA671">
        <v>1</v>
      </c>
      <c r="CB671">
        <v>0</v>
      </c>
      <c r="CC671">
        <v>0</v>
      </c>
      <c r="CD671">
        <v>1</v>
      </c>
      <c r="CE671" t="e">
        <f ca="1">- Al-Fanar Media - Facebook groups/pages</f>
        <v>#NAME?</v>
      </c>
      <c r="CF671">
        <v>0</v>
      </c>
      <c r="CG671">
        <v>0</v>
      </c>
      <c r="CH671">
        <v>0</v>
      </c>
      <c r="CI671">
        <v>1</v>
      </c>
      <c r="CJ671">
        <v>0</v>
      </c>
      <c r="CK671">
        <v>1</v>
      </c>
      <c r="CL671">
        <v>0</v>
      </c>
      <c r="CN671" t="s">
        <v>108</v>
      </c>
      <c r="CO671" t="s">
        <v>109</v>
      </c>
      <c r="CP671" t="s">
        <v>110</v>
      </c>
      <c r="CQ671">
        <v>3431332</v>
      </c>
      <c r="CR671" t="s">
        <v>1785</v>
      </c>
      <c r="CS671" t="s">
        <v>1786</v>
      </c>
      <c r="CT671">
        <v>670</v>
      </c>
    </row>
    <row r="672" spans="1:98">
      <c r="A672">
        <v>671</v>
      </c>
      <c r="B672" t="s">
        <v>688</v>
      </c>
      <c r="C672">
        <v>25</v>
      </c>
      <c r="D672" t="s">
        <v>148</v>
      </c>
      <c r="E672" t="s">
        <v>285</v>
      </c>
      <c r="F672" t="s">
        <v>100</v>
      </c>
      <c r="G672" t="s">
        <v>101</v>
      </c>
      <c r="H672" t="s">
        <v>1251</v>
      </c>
      <c r="U672" t="s">
        <v>103</v>
      </c>
      <c r="AG672" t="s">
        <v>104</v>
      </c>
      <c r="AH672" t="s">
        <v>105</v>
      </c>
      <c r="AI672">
        <v>0</v>
      </c>
      <c r="AJ672">
        <v>1</v>
      </c>
      <c r="AK672">
        <v>0</v>
      </c>
      <c r="AL672">
        <v>0</v>
      </c>
      <c r="AM672">
        <v>0</v>
      </c>
      <c r="AN672">
        <v>0</v>
      </c>
      <c r="AO672">
        <v>0</v>
      </c>
      <c r="AP672">
        <v>0</v>
      </c>
      <c r="BA672" t="s">
        <v>127</v>
      </c>
      <c r="BB672" t="e">
        <f ca="1">- Useful but _xludf.not as good as a regular degree</f>
        <v>#NAME?</v>
      </c>
      <c r="BD672" t="e">
        <f ca="1">- I am _xludf.not interested in vocational education</f>
        <v>#NAME?</v>
      </c>
      <c r="BE672">
        <v>1</v>
      </c>
      <c r="BF672">
        <v>0</v>
      </c>
      <c r="BG672">
        <v>0</v>
      </c>
      <c r="BH672">
        <v>0</v>
      </c>
      <c r="BI672">
        <v>0</v>
      </c>
      <c r="BJ672">
        <v>0</v>
      </c>
      <c r="BK672">
        <v>0</v>
      </c>
      <c r="BL672">
        <v>0</v>
      </c>
      <c r="BN672" t="s">
        <v>106</v>
      </c>
      <c r="BQ672" t="e">
        <f ca="1">- Donâ€™t know how to _xludf.find/enroll in a suitable program</f>
        <v>#NAME?</v>
      </c>
      <c r="BR672">
        <v>0</v>
      </c>
      <c r="BS672">
        <v>0</v>
      </c>
      <c r="BT672">
        <v>0</v>
      </c>
      <c r="BU672">
        <v>1</v>
      </c>
      <c r="BV672">
        <v>0</v>
      </c>
      <c r="BW672">
        <v>0</v>
      </c>
      <c r="BX672" t="s">
        <v>107</v>
      </c>
      <c r="BY672" t="e">
        <f ca="1">- Too Difficult to study alone</f>
        <v>#NAME?</v>
      </c>
      <c r="BZ672">
        <v>0</v>
      </c>
      <c r="CA672">
        <v>0</v>
      </c>
      <c r="CB672">
        <v>0</v>
      </c>
      <c r="CC672">
        <v>0</v>
      </c>
      <c r="CD672">
        <v>1</v>
      </c>
      <c r="CE672" t="e">
        <f ca="1">- Facebook groups/pages</f>
        <v>#NAME?</v>
      </c>
      <c r="CF672">
        <v>0</v>
      </c>
      <c r="CG672">
        <v>0</v>
      </c>
      <c r="CH672">
        <v>0</v>
      </c>
      <c r="CI672">
        <v>0</v>
      </c>
      <c r="CJ672">
        <v>0</v>
      </c>
      <c r="CK672">
        <v>1</v>
      </c>
      <c r="CL672">
        <v>0</v>
      </c>
      <c r="CN672" t="s">
        <v>108</v>
      </c>
      <c r="CO672" t="s">
        <v>109</v>
      </c>
      <c r="CP672" t="s">
        <v>110</v>
      </c>
      <c r="CQ672">
        <v>3431334</v>
      </c>
      <c r="CR672" t="s">
        <v>1787</v>
      </c>
      <c r="CS672" t="s">
        <v>1788</v>
      </c>
      <c r="CT672">
        <v>671</v>
      </c>
    </row>
    <row r="673" spans="1:98">
      <c r="A673">
        <v>672</v>
      </c>
      <c r="B673" t="s">
        <v>688</v>
      </c>
      <c r="C673">
        <v>24</v>
      </c>
      <c r="D673" t="s">
        <v>98</v>
      </c>
      <c r="E673" t="s">
        <v>156</v>
      </c>
      <c r="F673" t="s">
        <v>644</v>
      </c>
      <c r="G673" t="s">
        <v>113</v>
      </c>
      <c r="J673" t="s">
        <v>162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1</v>
      </c>
      <c r="R673">
        <v>0</v>
      </c>
      <c r="X673" t="s">
        <v>495</v>
      </c>
      <c r="Y673">
        <v>0</v>
      </c>
      <c r="Z673">
        <v>0</v>
      </c>
      <c r="AA673">
        <v>1</v>
      </c>
      <c r="AB673">
        <v>0</v>
      </c>
      <c r="AC673">
        <v>0</v>
      </c>
      <c r="AD673">
        <v>0</v>
      </c>
      <c r="AE673">
        <v>0</v>
      </c>
      <c r="AG673" t="s">
        <v>124</v>
      </c>
      <c r="AH673" t="s">
        <v>125</v>
      </c>
      <c r="AI673">
        <v>1</v>
      </c>
      <c r="AJ673">
        <v>0</v>
      </c>
      <c r="AK673">
        <v>0</v>
      </c>
      <c r="AL673">
        <v>0</v>
      </c>
      <c r="AM673">
        <v>0</v>
      </c>
      <c r="AN673">
        <v>0</v>
      </c>
      <c r="AO673">
        <v>0</v>
      </c>
      <c r="AP673">
        <v>0</v>
      </c>
      <c r="AR673" t="s">
        <v>127</v>
      </c>
      <c r="AS673" t="e">
        <f ca="1">- School, college _xludf.or directorate out of service</f>
        <v>#NAME?</v>
      </c>
      <c r="AT673">
        <v>1</v>
      </c>
      <c r="AU673">
        <v>0</v>
      </c>
      <c r="AV673">
        <v>0</v>
      </c>
      <c r="AW673">
        <v>0</v>
      </c>
      <c r="AX673">
        <v>0</v>
      </c>
      <c r="AY673">
        <v>0</v>
      </c>
      <c r="BA673" t="s">
        <v>106</v>
      </c>
      <c r="BB673" t="e">
        <f ca="1">- Very Useful _xludf.and provides a job opportunity _xludf.right away.</f>
        <v>#NAME?</v>
      </c>
      <c r="BD673" t="e">
        <f ca="1">- Mechanics _xludf.and machineryAgriculture</f>
        <v>#NAME?</v>
      </c>
      <c r="BE673">
        <v>0</v>
      </c>
      <c r="BF673">
        <v>0</v>
      </c>
      <c r="BG673">
        <v>0</v>
      </c>
      <c r="BH673">
        <v>0</v>
      </c>
      <c r="BI673">
        <v>0</v>
      </c>
      <c r="BJ673">
        <v>0</v>
      </c>
      <c r="BK673">
        <v>1</v>
      </c>
      <c r="BL673">
        <v>1</v>
      </c>
      <c r="BN673" t="s">
        <v>106</v>
      </c>
      <c r="BQ673" t="e">
        <f ca="1">- Cannot afford the courses</f>
        <v>#NAME?</v>
      </c>
      <c r="BR673">
        <v>0</v>
      </c>
      <c r="BS673">
        <v>0</v>
      </c>
      <c r="BT673">
        <v>0</v>
      </c>
      <c r="BU673">
        <v>0</v>
      </c>
      <c r="BV673">
        <v>1</v>
      </c>
      <c r="BW673">
        <v>0</v>
      </c>
      <c r="BX673" t="s">
        <v>107</v>
      </c>
      <c r="BY673" t="e">
        <f ca="1">- _xludf.not worth the _xludf.time _xludf.or money spent on it</f>
        <v>#NAME?</v>
      </c>
      <c r="BZ673">
        <v>0</v>
      </c>
      <c r="CA673">
        <v>1</v>
      </c>
      <c r="CB673">
        <v>0</v>
      </c>
      <c r="CC673">
        <v>0</v>
      </c>
      <c r="CD673">
        <v>0</v>
      </c>
      <c r="CE673" t="e">
        <f ca="1">- Facebook groups/pages</f>
        <v>#NAME?</v>
      </c>
      <c r="CF673">
        <v>0</v>
      </c>
      <c r="CG673">
        <v>0</v>
      </c>
      <c r="CH673">
        <v>0</v>
      </c>
      <c r="CI673">
        <v>0</v>
      </c>
      <c r="CJ673">
        <v>0</v>
      </c>
      <c r="CK673">
        <v>1</v>
      </c>
      <c r="CL673">
        <v>0</v>
      </c>
      <c r="CN673" t="s">
        <v>108</v>
      </c>
      <c r="CO673" t="s">
        <v>109</v>
      </c>
      <c r="CP673" t="s">
        <v>110</v>
      </c>
      <c r="CQ673">
        <v>3431335</v>
      </c>
      <c r="CR673" t="s">
        <v>1789</v>
      </c>
      <c r="CS673" t="s">
        <v>1790</v>
      </c>
      <c r="CT673">
        <v>672</v>
      </c>
    </row>
    <row r="674" spans="1:98">
      <c r="A674">
        <v>673</v>
      </c>
      <c r="B674" t="s">
        <v>688</v>
      </c>
      <c r="C674">
        <v>20</v>
      </c>
      <c r="D674" t="s">
        <v>148</v>
      </c>
      <c r="E674" t="s">
        <v>99</v>
      </c>
      <c r="F674" t="s">
        <v>644</v>
      </c>
      <c r="G674" t="s">
        <v>101</v>
      </c>
      <c r="H674" t="s">
        <v>102</v>
      </c>
      <c r="U674" t="s">
        <v>318</v>
      </c>
      <c r="AG674" t="s">
        <v>104</v>
      </c>
      <c r="AH674" t="s">
        <v>105</v>
      </c>
      <c r="AI674">
        <v>0</v>
      </c>
      <c r="AJ674">
        <v>1</v>
      </c>
      <c r="AK674">
        <v>0</v>
      </c>
      <c r="AL674">
        <v>0</v>
      </c>
      <c r="AM674">
        <v>0</v>
      </c>
      <c r="AN674">
        <v>0</v>
      </c>
      <c r="AO674">
        <v>0</v>
      </c>
      <c r="AP674">
        <v>0</v>
      </c>
      <c r="BA674" t="s">
        <v>127</v>
      </c>
      <c r="BB674" t="e">
        <f ca="1">- Very Useful _xludf.and provides a job opportunity _xludf.right away.</f>
        <v>#NAME?</v>
      </c>
      <c r="BD674" t="e">
        <f ca="1">- Project Management / Accountancy</f>
        <v>#NAME?</v>
      </c>
      <c r="BE674">
        <v>0</v>
      </c>
      <c r="BF674">
        <v>0</v>
      </c>
      <c r="BG674">
        <v>1</v>
      </c>
      <c r="BH674">
        <v>0</v>
      </c>
      <c r="BI674">
        <v>0</v>
      </c>
      <c r="BJ674">
        <v>0</v>
      </c>
      <c r="BK674">
        <v>0</v>
      </c>
      <c r="BL674">
        <v>0</v>
      </c>
      <c r="BN674" t="s">
        <v>106</v>
      </c>
      <c r="BQ674" t="e">
        <f ca="1">- Cannot afford the courses</f>
        <v>#NAME?</v>
      </c>
      <c r="BR674">
        <v>0</v>
      </c>
      <c r="BS674">
        <v>0</v>
      </c>
      <c r="BT674">
        <v>0</v>
      </c>
      <c r="BU674">
        <v>0</v>
      </c>
      <c r="BV674">
        <v>1</v>
      </c>
      <c r="BW674">
        <v>0</v>
      </c>
      <c r="BX674" t="s">
        <v>107</v>
      </c>
      <c r="BY674" t="e">
        <f ca="1">- Difficult to access</f>
        <v>#NAME?</v>
      </c>
      <c r="BZ674">
        <v>0</v>
      </c>
      <c r="CA674">
        <v>0</v>
      </c>
      <c r="CB674">
        <v>0</v>
      </c>
      <c r="CC674">
        <v>1</v>
      </c>
      <c r="CD674">
        <v>0</v>
      </c>
      <c r="CE674" t="e">
        <f ca="1">- Facebook groups/pages</f>
        <v>#NAME?</v>
      </c>
      <c r="CF674">
        <v>0</v>
      </c>
      <c r="CG674">
        <v>0</v>
      </c>
      <c r="CH674">
        <v>0</v>
      </c>
      <c r="CI674">
        <v>0</v>
      </c>
      <c r="CJ674">
        <v>0</v>
      </c>
      <c r="CK674">
        <v>1</v>
      </c>
      <c r="CL674">
        <v>0</v>
      </c>
      <c r="CN674" t="s">
        <v>108</v>
      </c>
      <c r="CO674" t="s">
        <v>109</v>
      </c>
      <c r="CP674" t="s">
        <v>110</v>
      </c>
      <c r="CQ674">
        <v>3431339</v>
      </c>
      <c r="CR674" t="s">
        <v>1791</v>
      </c>
      <c r="CS674" t="s">
        <v>1792</v>
      </c>
      <c r="CT674">
        <v>673</v>
      </c>
    </row>
    <row r="675" spans="1:98">
      <c r="A675">
        <v>674</v>
      </c>
      <c r="B675" t="s">
        <v>688</v>
      </c>
      <c r="C675">
        <v>18</v>
      </c>
      <c r="D675" t="s">
        <v>98</v>
      </c>
      <c r="E675" t="s">
        <v>156</v>
      </c>
      <c r="F675" t="s">
        <v>136</v>
      </c>
      <c r="G675" t="s">
        <v>113</v>
      </c>
      <c r="J675" t="s">
        <v>180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1</v>
      </c>
      <c r="X675" t="s">
        <v>368</v>
      </c>
      <c r="Y675">
        <v>0</v>
      </c>
      <c r="Z675">
        <v>1</v>
      </c>
      <c r="AA675">
        <v>0</v>
      </c>
      <c r="AB675">
        <v>0</v>
      </c>
      <c r="AC675">
        <v>0</v>
      </c>
      <c r="AD675">
        <v>0</v>
      </c>
      <c r="AE675">
        <v>0</v>
      </c>
      <c r="AG675" t="s">
        <v>124</v>
      </c>
      <c r="AH675" t="s">
        <v>121</v>
      </c>
      <c r="AI675">
        <v>0</v>
      </c>
      <c r="AJ675">
        <v>0</v>
      </c>
      <c r="AK675">
        <v>1</v>
      </c>
      <c r="AL675">
        <v>0</v>
      </c>
      <c r="AM675">
        <v>0</v>
      </c>
      <c r="AN675">
        <v>0</v>
      </c>
      <c r="AO675">
        <v>0</v>
      </c>
      <c r="AP675">
        <v>0</v>
      </c>
      <c r="AQ675" t="s">
        <v>287</v>
      </c>
      <c r="BA675" t="s">
        <v>106</v>
      </c>
      <c r="BB675" t="e">
        <f ca="1">- Useful but _xludf.not as good as a regular degree</f>
        <v>#NAME?</v>
      </c>
      <c r="BD675" t="e">
        <f ca="1">- Construction (builder, carpenter, electrician, blacksmith)</f>
        <v>#NAME?</v>
      </c>
      <c r="BE675">
        <v>0</v>
      </c>
      <c r="BF675">
        <v>0</v>
      </c>
      <c r="BG675">
        <v>0</v>
      </c>
      <c r="BH675">
        <v>0</v>
      </c>
      <c r="BI675">
        <v>0</v>
      </c>
      <c r="BJ675">
        <v>1</v>
      </c>
      <c r="BK675">
        <v>0</v>
      </c>
      <c r="BL675">
        <v>0</v>
      </c>
      <c r="BN675" t="s">
        <v>106</v>
      </c>
      <c r="BQ675" t="e">
        <f ca="1">- Donâ€™t know how to _xludf.find/enroll in a suitable program</f>
        <v>#NAME?</v>
      </c>
      <c r="BR675">
        <v>0</v>
      </c>
      <c r="BS675">
        <v>0</v>
      </c>
      <c r="BT675">
        <v>0</v>
      </c>
      <c r="BU675">
        <v>1</v>
      </c>
      <c r="BV675">
        <v>0</v>
      </c>
      <c r="BW675">
        <v>0</v>
      </c>
      <c r="BX675" t="s">
        <v>107</v>
      </c>
      <c r="BY675" t="e">
        <f ca="1">- Difficult to access</f>
        <v>#NAME?</v>
      </c>
      <c r="BZ675">
        <v>0</v>
      </c>
      <c r="CA675">
        <v>0</v>
      </c>
      <c r="CB675">
        <v>0</v>
      </c>
      <c r="CC675">
        <v>1</v>
      </c>
      <c r="CD675">
        <v>0</v>
      </c>
      <c r="CE675" t="e">
        <f ca="1">- Friends - Teachers</f>
        <v>#NAME?</v>
      </c>
      <c r="CF675">
        <v>1</v>
      </c>
      <c r="CG675">
        <v>0</v>
      </c>
      <c r="CH675">
        <v>1</v>
      </c>
      <c r="CI675">
        <v>0</v>
      </c>
      <c r="CJ675">
        <v>0</v>
      </c>
      <c r="CK675">
        <v>0</v>
      </c>
      <c r="CL675">
        <v>0</v>
      </c>
      <c r="CN675" t="s">
        <v>108</v>
      </c>
      <c r="CO675" t="s">
        <v>109</v>
      </c>
      <c r="CP675" t="s">
        <v>110</v>
      </c>
      <c r="CQ675">
        <v>3431340</v>
      </c>
      <c r="CR675" t="s">
        <v>1793</v>
      </c>
      <c r="CS675" t="s">
        <v>1792</v>
      </c>
      <c r="CT675">
        <v>674</v>
      </c>
    </row>
    <row r="676" spans="1:98">
      <c r="A676">
        <v>675</v>
      </c>
      <c r="B676" t="s">
        <v>688</v>
      </c>
      <c r="C676">
        <v>26</v>
      </c>
      <c r="D676" t="s">
        <v>148</v>
      </c>
      <c r="E676" t="s">
        <v>211</v>
      </c>
      <c r="F676" t="s">
        <v>136</v>
      </c>
      <c r="G676" t="s">
        <v>113</v>
      </c>
      <c r="J676" t="s">
        <v>114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1</v>
      </c>
      <c r="Q676">
        <v>0</v>
      </c>
      <c r="R676">
        <v>0</v>
      </c>
      <c r="X676" t="s">
        <v>368</v>
      </c>
      <c r="Y676">
        <v>0</v>
      </c>
      <c r="Z676">
        <v>1</v>
      </c>
      <c r="AA676">
        <v>0</v>
      </c>
      <c r="AB676">
        <v>0</v>
      </c>
      <c r="AC676">
        <v>0</v>
      </c>
      <c r="AD676">
        <v>0</v>
      </c>
      <c r="AE676">
        <v>0</v>
      </c>
      <c r="AG676" t="s">
        <v>124</v>
      </c>
      <c r="AH676" t="s">
        <v>121</v>
      </c>
      <c r="AI676">
        <v>0</v>
      </c>
      <c r="AJ676">
        <v>0</v>
      </c>
      <c r="AK676">
        <v>1</v>
      </c>
      <c r="AL676">
        <v>0</v>
      </c>
      <c r="AM676">
        <v>0</v>
      </c>
      <c r="AN676">
        <v>0</v>
      </c>
      <c r="AO676">
        <v>0</v>
      </c>
      <c r="AP676">
        <v>0</v>
      </c>
      <c r="AQ676" t="s">
        <v>1621</v>
      </c>
      <c r="BA676" t="s">
        <v>106</v>
      </c>
      <c r="BB676" t="e">
        <f ca="1">- Useful but _xludf.not as good as a regular degree</f>
        <v>#NAME?</v>
      </c>
      <c r="BD676" t="e">
        <f ca="1">- Project Management / Accountancy</f>
        <v>#NAME?</v>
      </c>
      <c r="BE676">
        <v>0</v>
      </c>
      <c r="BF676">
        <v>0</v>
      </c>
      <c r="BG676">
        <v>1</v>
      </c>
      <c r="BH676">
        <v>0</v>
      </c>
      <c r="BI676">
        <v>0</v>
      </c>
      <c r="BJ676">
        <v>0</v>
      </c>
      <c r="BK676">
        <v>0</v>
      </c>
      <c r="BL676">
        <v>0</v>
      </c>
      <c r="BN676" t="s">
        <v>106</v>
      </c>
      <c r="BQ676" t="e">
        <f ca="1">- No internet connection / computer</f>
        <v>#NAME?</v>
      </c>
      <c r="BR676">
        <v>0</v>
      </c>
      <c r="BS676">
        <v>0</v>
      </c>
      <c r="BT676">
        <v>1</v>
      </c>
      <c r="BU676">
        <v>0</v>
      </c>
      <c r="BV676">
        <v>0</v>
      </c>
      <c r="BW676">
        <v>0</v>
      </c>
      <c r="BX676" t="s">
        <v>107</v>
      </c>
      <c r="BY676" t="e">
        <f ca="1">- Very Useful, as good as a regular degree</f>
        <v>#NAME?</v>
      </c>
      <c r="BZ676">
        <v>0</v>
      </c>
      <c r="CA676">
        <v>0</v>
      </c>
      <c r="CB676">
        <v>1</v>
      </c>
      <c r="CC676">
        <v>0</v>
      </c>
      <c r="CD676">
        <v>0</v>
      </c>
      <c r="CE676" t="e">
        <f ca="1">- Facebook groups/pages</f>
        <v>#NAME?</v>
      </c>
      <c r="CF676">
        <v>0</v>
      </c>
      <c r="CG676">
        <v>0</v>
      </c>
      <c r="CH676">
        <v>0</v>
      </c>
      <c r="CI676">
        <v>0</v>
      </c>
      <c r="CJ676">
        <v>0</v>
      </c>
      <c r="CK676">
        <v>1</v>
      </c>
      <c r="CL676">
        <v>0</v>
      </c>
      <c r="CN676" t="s">
        <v>108</v>
      </c>
      <c r="CO676" t="s">
        <v>109</v>
      </c>
      <c r="CP676" t="s">
        <v>110</v>
      </c>
      <c r="CQ676">
        <v>3436436</v>
      </c>
      <c r="CR676" t="s">
        <v>1794</v>
      </c>
      <c r="CS676" t="s">
        <v>1795</v>
      </c>
      <c r="CT676">
        <v>675</v>
      </c>
    </row>
    <row r="677" spans="1:98">
      <c r="A677">
        <v>676</v>
      </c>
      <c r="B677" t="s">
        <v>688</v>
      </c>
      <c r="C677">
        <v>26</v>
      </c>
      <c r="D677" t="s">
        <v>98</v>
      </c>
      <c r="E677" t="s">
        <v>99</v>
      </c>
      <c r="F677" t="s">
        <v>364</v>
      </c>
      <c r="G677" t="s">
        <v>101</v>
      </c>
      <c r="H677" t="s">
        <v>102</v>
      </c>
      <c r="U677" t="s">
        <v>162</v>
      </c>
      <c r="AG677" t="s">
        <v>104</v>
      </c>
      <c r="AH677" t="s">
        <v>767</v>
      </c>
      <c r="AI677">
        <v>0</v>
      </c>
      <c r="AJ677">
        <v>0</v>
      </c>
      <c r="AK677">
        <v>0</v>
      </c>
      <c r="AL677">
        <v>0</v>
      </c>
      <c r="AM677">
        <v>0</v>
      </c>
      <c r="AN677">
        <v>1</v>
      </c>
      <c r="AO677">
        <v>0</v>
      </c>
      <c r="AP677">
        <v>0</v>
      </c>
      <c r="BA677" t="s">
        <v>106</v>
      </c>
      <c r="BB677" t="e">
        <f ca="1">- Useful but _xludf.not as good as a regular degree</f>
        <v>#NAME?</v>
      </c>
      <c r="BD677" t="e">
        <f ca="1">- Mechanics _xludf.and machinery</f>
        <v>#NAME?</v>
      </c>
      <c r="BE677">
        <v>0</v>
      </c>
      <c r="BF677">
        <v>0</v>
      </c>
      <c r="BG677">
        <v>0</v>
      </c>
      <c r="BH677">
        <v>0</v>
      </c>
      <c r="BI677">
        <v>0</v>
      </c>
      <c r="BJ677">
        <v>0</v>
      </c>
      <c r="BK677">
        <v>1</v>
      </c>
      <c r="BL677">
        <v>0</v>
      </c>
      <c r="BN677" t="s">
        <v>127</v>
      </c>
      <c r="BO677" t="s">
        <v>388</v>
      </c>
      <c r="BX677" t="s">
        <v>243</v>
      </c>
      <c r="BY677" t="e">
        <f ca="1">- _xludf.not worth the _xludf.time _xludf.or money spent on it</f>
        <v>#NAME?</v>
      </c>
      <c r="BZ677">
        <v>0</v>
      </c>
      <c r="CA677">
        <v>1</v>
      </c>
      <c r="CB677">
        <v>0</v>
      </c>
      <c r="CC677">
        <v>0</v>
      </c>
      <c r="CD677">
        <v>0</v>
      </c>
      <c r="CE677" t="e">
        <f ca="1">- Facebook groups/pages  - Friends</f>
        <v>#NAME?</v>
      </c>
      <c r="CF677">
        <v>1</v>
      </c>
      <c r="CG677">
        <v>0</v>
      </c>
      <c r="CH677">
        <v>0</v>
      </c>
      <c r="CI677">
        <v>0</v>
      </c>
      <c r="CJ677">
        <v>0</v>
      </c>
      <c r="CK677">
        <v>1</v>
      </c>
      <c r="CL677">
        <v>0</v>
      </c>
      <c r="CN677" t="s">
        <v>108</v>
      </c>
      <c r="CO677" t="s">
        <v>109</v>
      </c>
      <c r="CP677" t="s">
        <v>110</v>
      </c>
      <c r="CQ677">
        <v>3452183</v>
      </c>
      <c r="CR677" t="s">
        <v>1796</v>
      </c>
      <c r="CS677" t="s">
        <v>1797</v>
      </c>
      <c r="CT677">
        <v>676</v>
      </c>
    </row>
    <row r="678" spans="1:98">
      <c r="A678">
        <v>677</v>
      </c>
      <c r="B678" t="s">
        <v>688</v>
      </c>
      <c r="C678">
        <v>21</v>
      </c>
      <c r="D678" t="s">
        <v>98</v>
      </c>
      <c r="E678" t="s">
        <v>227</v>
      </c>
      <c r="F678" t="s">
        <v>136</v>
      </c>
      <c r="G678" t="s">
        <v>113</v>
      </c>
      <c r="J678" t="s">
        <v>318</v>
      </c>
      <c r="K678">
        <v>0</v>
      </c>
      <c r="L678">
        <v>0</v>
      </c>
      <c r="M678">
        <v>1</v>
      </c>
      <c r="N678">
        <v>0</v>
      </c>
      <c r="O678">
        <v>0</v>
      </c>
      <c r="P678">
        <v>0</v>
      </c>
      <c r="Q678">
        <v>0</v>
      </c>
      <c r="R678">
        <v>0</v>
      </c>
      <c r="X678" t="s">
        <v>714</v>
      </c>
      <c r="Y678">
        <v>1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G678" t="s">
        <v>124</v>
      </c>
      <c r="AH678" t="s">
        <v>125</v>
      </c>
      <c r="AI678">
        <v>1</v>
      </c>
      <c r="AJ678">
        <v>0</v>
      </c>
      <c r="AK678">
        <v>0</v>
      </c>
      <c r="AL678">
        <v>0</v>
      </c>
      <c r="AM678">
        <v>0</v>
      </c>
      <c r="AN678">
        <v>0</v>
      </c>
      <c r="AO678">
        <v>0</v>
      </c>
      <c r="AP678">
        <v>0</v>
      </c>
      <c r="AR678" t="s">
        <v>127</v>
      </c>
      <c r="AS678" t="e">
        <f ca="1">- School, college _xludf.or directorate out of service</f>
        <v>#NAME?</v>
      </c>
      <c r="AT678">
        <v>1</v>
      </c>
      <c r="AU678">
        <v>0</v>
      </c>
      <c r="AV678">
        <v>0</v>
      </c>
      <c r="AW678">
        <v>0</v>
      </c>
      <c r="AX678">
        <v>0</v>
      </c>
      <c r="AY678">
        <v>0</v>
      </c>
      <c r="BA678" t="s">
        <v>106</v>
      </c>
      <c r="BB678" t="e">
        <f ca="1">- Useful but _xludf.not as good as a regular degree</f>
        <v>#NAME?</v>
      </c>
      <c r="BD678" t="e">
        <f ca="1">- Nursing / medical care</f>
        <v>#NAME?</v>
      </c>
      <c r="BE678">
        <v>0</v>
      </c>
      <c r="BF678">
        <v>0</v>
      </c>
      <c r="BG678">
        <v>0</v>
      </c>
      <c r="BH678">
        <v>0</v>
      </c>
      <c r="BI678">
        <v>1</v>
      </c>
      <c r="BJ678">
        <v>0</v>
      </c>
      <c r="BK678">
        <v>0</v>
      </c>
      <c r="BL678">
        <v>0</v>
      </c>
      <c r="BN678" t="s">
        <v>106</v>
      </c>
      <c r="BQ678" t="e">
        <f ca="1">- Cannot afford the courses</f>
        <v>#NAME?</v>
      </c>
      <c r="BR678">
        <v>0</v>
      </c>
      <c r="BS678">
        <v>0</v>
      </c>
      <c r="BT678">
        <v>0</v>
      </c>
      <c r="BU678">
        <v>0</v>
      </c>
      <c r="BV678">
        <v>1</v>
      </c>
      <c r="BW678">
        <v>0</v>
      </c>
      <c r="BX678" t="s">
        <v>107</v>
      </c>
      <c r="BY678" t="e">
        <f ca="1">- _xludf.not worth the _xludf.time _xludf.or money spent on it</f>
        <v>#NAME?</v>
      </c>
      <c r="BZ678">
        <v>0</v>
      </c>
      <c r="CA678">
        <v>1</v>
      </c>
      <c r="CB678">
        <v>0</v>
      </c>
      <c r="CC678">
        <v>0</v>
      </c>
      <c r="CD678">
        <v>0</v>
      </c>
      <c r="CE678" t="e">
        <f ca="1">- Facebook groups/pages</f>
        <v>#NAME?</v>
      </c>
      <c r="CF678">
        <v>0</v>
      </c>
      <c r="CG678">
        <v>0</v>
      </c>
      <c r="CH678">
        <v>0</v>
      </c>
      <c r="CI678">
        <v>0</v>
      </c>
      <c r="CJ678">
        <v>0</v>
      </c>
      <c r="CK678">
        <v>1</v>
      </c>
      <c r="CL678">
        <v>0</v>
      </c>
      <c r="CN678" t="s">
        <v>108</v>
      </c>
      <c r="CO678" t="s">
        <v>109</v>
      </c>
      <c r="CP678" t="s">
        <v>110</v>
      </c>
      <c r="CQ678">
        <v>3434926</v>
      </c>
      <c r="CR678" t="s">
        <v>1798</v>
      </c>
      <c r="CS678" t="s">
        <v>1799</v>
      </c>
      <c r="CT678">
        <v>677</v>
      </c>
    </row>
    <row r="679" spans="1:98">
      <c r="A679">
        <v>678</v>
      </c>
      <c r="B679" t="s">
        <v>688</v>
      </c>
      <c r="C679">
        <v>20</v>
      </c>
      <c r="D679" t="s">
        <v>98</v>
      </c>
      <c r="E679" t="s">
        <v>227</v>
      </c>
      <c r="F679" t="s">
        <v>644</v>
      </c>
      <c r="G679" t="s">
        <v>113</v>
      </c>
      <c r="J679" t="s">
        <v>318</v>
      </c>
      <c r="K679">
        <v>0</v>
      </c>
      <c r="L679">
        <v>0</v>
      </c>
      <c r="M679">
        <v>1</v>
      </c>
      <c r="N679">
        <v>0</v>
      </c>
      <c r="O679">
        <v>0</v>
      </c>
      <c r="P679">
        <v>0</v>
      </c>
      <c r="Q679">
        <v>0</v>
      </c>
      <c r="R679">
        <v>0</v>
      </c>
      <c r="X679" t="s">
        <v>115</v>
      </c>
      <c r="Y679">
        <v>0</v>
      </c>
      <c r="Z679">
        <v>0</v>
      </c>
      <c r="AA679">
        <v>0</v>
      </c>
      <c r="AB679">
        <v>1</v>
      </c>
      <c r="AC679">
        <v>0</v>
      </c>
      <c r="AD679">
        <v>0</v>
      </c>
      <c r="AE679">
        <v>0</v>
      </c>
      <c r="AG679" t="s">
        <v>124</v>
      </c>
      <c r="AH679" t="s">
        <v>105</v>
      </c>
      <c r="AI679">
        <v>0</v>
      </c>
      <c r="AJ679">
        <v>1</v>
      </c>
      <c r="AK679">
        <v>0</v>
      </c>
      <c r="AL679">
        <v>0</v>
      </c>
      <c r="AM679">
        <v>0</v>
      </c>
      <c r="AN679">
        <v>0</v>
      </c>
      <c r="AO679">
        <v>0</v>
      </c>
      <c r="AP679">
        <v>0</v>
      </c>
      <c r="BA679" t="s">
        <v>127</v>
      </c>
      <c r="BB679" t="e">
        <f ca="1">- Very Useful _xludf.and provides a job opportunity _xludf.right away.</f>
        <v>#NAME?</v>
      </c>
      <c r="BD679" t="e">
        <f ca="1">- Project Management / Accountancy</f>
        <v>#NAME?</v>
      </c>
      <c r="BE679">
        <v>0</v>
      </c>
      <c r="BF679">
        <v>0</v>
      </c>
      <c r="BG679">
        <v>1</v>
      </c>
      <c r="BH679">
        <v>0</v>
      </c>
      <c r="BI679">
        <v>0</v>
      </c>
      <c r="BJ679">
        <v>0</v>
      </c>
      <c r="BK679">
        <v>0</v>
      </c>
      <c r="BL679">
        <v>0</v>
      </c>
      <c r="BN679" t="s">
        <v>106</v>
      </c>
      <c r="BQ679" t="e">
        <f ca="1">- Donâ€™t know how to _xludf.find/enroll in a suitable program</f>
        <v>#NAME?</v>
      </c>
      <c r="BR679">
        <v>0</v>
      </c>
      <c r="BS679">
        <v>0</v>
      </c>
      <c r="BT679">
        <v>0</v>
      </c>
      <c r="BU679">
        <v>1</v>
      </c>
      <c r="BV679">
        <v>0</v>
      </c>
      <c r="BW679">
        <v>0</v>
      </c>
      <c r="BX679" t="s">
        <v>107</v>
      </c>
      <c r="BY679" t="e">
        <f ca="1">- _xludf.not worth the _xludf.time _xludf.or money spent on it</f>
        <v>#NAME?</v>
      </c>
      <c r="BZ679">
        <v>0</v>
      </c>
      <c r="CA679">
        <v>1</v>
      </c>
      <c r="CB679">
        <v>0</v>
      </c>
      <c r="CC679">
        <v>0</v>
      </c>
      <c r="CD679">
        <v>0</v>
      </c>
      <c r="CE679" t="e">
        <f ca="1">- Facebook groups/pages</f>
        <v>#NAME?</v>
      </c>
      <c r="CF679">
        <v>0</v>
      </c>
      <c r="CG679">
        <v>0</v>
      </c>
      <c r="CH679">
        <v>0</v>
      </c>
      <c r="CI679">
        <v>0</v>
      </c>
      <c r="CJ679">
        <v>0</v>
      </c>
      <c r="CK679">
        <v>1</v>
      </c>
      <c r="CL679">
        <v>0</v>
      </c>
      <c r="CN679" t="s">
        <v>108</v>
      </c>
      <c r="CO679" t="s">
        <v>109</v>
      </c>
      <c r="CP679" t="s">
        <v>110</v>
      </c>
      <c r="CQ679">
        <v>3436613</v>
      </c>
      <c r="CR679" t="s">
        <v>1800</v>
      </c>
      <c r="CS679" t="s">
        <v>1801</v>
      </c>
      <c r="CT679">
        <v>678</v>
      </c>
    </row>
    <row r="680" spans="1:98">
      <c r="A680">
        <v>679</v>
      </c>
      <c r="B680" t="s">
        <v>688</v>
      </c>
      <c r="C680">
        <v>21</v>
      </c>
      <c r="D680" t="s">
        <v>98</v>
      </c>
      <c r="E680" t="s">
        <v>99</v>
      </c>
      <c r="F680" t="s">
        <v>100</v>
      </c>
      <c r="G680" t="s">
        <v>113</v>
      </c>
      <c r="J680" t="s">
        <v>162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1</v>
      </c>
      <c r="R680">
        <v>0</v>
      </c>
      <c r="X680" t="s">
        <v>242</v>
      </c>
      <c r="Y680">
        <v>0</v>
      </c>
      <c r="Z680">
        <v>0</v>
      </c>
      <c r="AA680">
        <v>0</v>
      </c>
      <c r="AB680">
        <v>0</v>
      </c>
      <c r="AC680">
        <v>1</v>
      </c>
      <c r="AD680">
        <v>0</v>
      </c>
      <c r="AE680">
        <v>0</v>
      </c>
      <c r="AG680" t="s">
        <v>116</v>
      </c>
      <c r="AH680" t="s">
        <v>105</v>
      </c>
      <c r="AI680">
        <v>0</v>
      </c>
      <c r="AJ680">
        <v>1</v>
      </c>
      <c r="AK680">
        <v>0</v>
      </c>
      <c r="AL680">
        <v>0</v>
      </c>
      <c r="AM680">
        <v>0</v>
      </c>
      <c r="AN680">
        <v>0</v>
      </c>
      <c r="AO680">
        <v>0</v>
      </c>
      <c r="AP680">
        <v>0</v>
      </c>
      <c r="BA680" t="s">
        <v>127</v>
      </c>
      <c r="BB680" t="e">
        <f ca="1">- Useful but _xludf.not as good as a regular degree</f>
        <v>#NAME?</v>
      </c>
      <c r="BD680" t="e">
        <f ca="1">- Construction (builder, carpenter, electrician, blacksmith)</f>
        <v>#NAME?</v>
      </c>
      <c r="BE680">
        <v>0</v>
      </c>
      <c r="BF680">
        <v>0</v>
      </c>
      <c r="BG680">
        <v>0</v>
      </c>
      <c r="BH680">
        <v>0</v>
      </c>
      <c r="BI680">
        <v>0</v>
      </c>
      <c r="BJ680">
        <v>1</v>
      </c>
      <c r="BK680">
        <v>0</v>
      </c>
      <c r="BL680">
        <v>0</v>
      </c>
      <c r="BN680" t="s">
        <v>106</v>
      </c>
      <c r="BQ680" t="e">
        <f ca="1">- Do _xludf.not _xludf.count towards a recognized qualification</f>
        <v>#NAME?</v>
      </c>
      <c r="BR680">
        <v>0</v>
      </c>
      <c r="BS680">
        <v>1</v>
      </c>
      <c r="BT680">
        <v>0</v>
      </c>
      <c r="BU680">
        <v>0</v>
      </c>
      <c r="BV680">
        <v>0</v>
      </c>
      <c r="BW680">
        <v>0</v>
      </c>
      <c r="BX680" t="s">
        <v>107</v>
      </c>
      <c r="BY680" t="e">
        <f ca="1">- Useful but _xludf.not as good as going to university</f>
        <v>#NAME?</v>
      </c>
      <c r="BZ680">
        <v>1</v>
      </c>
      <c r="CA680">
        <v>0</v>
      </c>
      <c r="CB680">
        <v>0</v>
      </c>
      <c r="CC680">
        <v>0</v>
      </c>
      <c r="CD680">
        <v>0</v>
      </c>
      <c r="CE680" t="e">
        <f ca="1">- Facebook groups/pages</f>
        <v>#NAME?</v>
      </c>
      <c r="CF680">
        <v>0</v>
      </c>
      <c r="CG680">
        <v>0</v>
      </c>
      <c r="CH680">
        <v>0</v>
      </c>
      <c r="CI680">
        <v>0</v>
      </c>
      <c r="CJ680">
        <v>0</v>
      </c>
      <c r="CK680">
        <v>1</v>
      </c>
      <c r="CL680">
        <v>0</v>
      </c>
      <c r="CN680" t="s">
        <v>108</v>
      </c>
      <c r="CO680" t="s">
        <v>109</v>
      </c>
      <c r="CP680" t="s">
        <v>110</v>
      </c>
      <c r="CQ680">
        <v>3436612</v>
      </c>
      <c r="CR680" t="s">
        <v>1802</v>
      </c>
      <c r="CS680" t="s">
        <v>1803</v>
      </c>
      <c r="CT680">
        <v>679</v>
      </c>
    </row>
    <row r="681" spans="1:98">
      <c r="A681">
        <v>680</v>
      </c>
      <c r="B681" t="s">
        <v>688</v>
      </c>
      <c r="C681">
        <v>19</v>
      </c>
      <c r="D681" t="s">
        <v>148</v>
      </c>
      <c r="E681" t="s">
        <v>285</v>
      </c>
      <c r="F681" t="s">
        <v>100</v>
      </c>
      <c r="G681" t="s">
        <v>101</v>
      </c>
      <c r="H681" t="s">
        <v>1251</v>
      </c>
      <c r="U681" t="s">
        <v>162</v>
      </c>
      <c r="AG681" t="s">
        <v>104</v>
      </c>
      <c r="AH681" t="s">
        <v>105</v>
      </c>
      <c r="AI681">
        <v>0</v>
      </c>
      <c r="AJ681">
        <v>1</v>
      </c>
      <c r="AK681">
        <v>0</v>
      </c>
      <c r="AL681">
        <v>0</v>
      </c>
      <c r="AM681">
        <v>0</v>
      </c>
      <c r="AN681">
        <v>0</v>
      </c>
      <c r="AO681">
        <v>0</v>
      </c>
      <c r="AP681">
        <v>0</v>
      </c>
      <c r="BA681" t="s">
        <v>106</v>
      </c>
      <c r="BB681" t="e">
        <f ca="1">- Useful but _xludf.not as good as a regular degree</f>
        <v>#NAME?</v>
      </c>
      <c r="BD681" t="e">
        <f ca="1">- I am _xludf.not interested in vocational education</f>
        <v>#NAME?</v>
      </c>
      <c r="BE681">
        <v>1</v>
      </c>
      <c r="BF681">
        <v>0</v>
      </c>
      <c r="BG681">
        <v>0</v>
      </c>
      <c r="BH681">
        <v>0</v>
      </c>
      <c r="BI681">
        <v>0</v>
      </c>
      <c r="BJ681">
        <v>0</v>
      </c>
      <c r="BK681">
        <v>0</v>
      </c>
      <c r="BL681">
        <v>0</v>
      </c>
      <c r="BN681" t="s">
        <v>127</v>
      </c>
      <c r="BO681" t="s">
        <v>388</v>
      </c>
      <c r="BX681" t="s">
        <v>243</v>
      </c>
      <c r="BY681" t="e">
        <f ca="1">- Useful but _xludf.not as good as going to university</f>
        <v>#NAME?</v>
      </c>
      <c r="BZ681">
        <v>1</v>
      </c>
      <c r="CA681">
        <v>0</v>
      </c>
      <c r="CB681">
        <v>0</v>
      </c>
      <c r="CC681">
        <v>0</v>
      </c>
      <c r="CD681">
        <v>0</v>
      </c>
      <c r="CE681" t="e">
        <f ca="1">- Facebook groups/pages</f>
        <v>#NAME?</v>
      </c>
      <c r="CF681">
        <v>0</v>
      </c>
      <c r="CG681">
        <v>0</v>
      </c>
      <c r="CH681">
        <v>0</v>
      </c>
      <c r="CI681">
        <v>0</v>
      </c>
      <c r="CJ681">
        <v>0</v>
      </c>
      <c r="CK681">
        <v>1</v>
      </c>
      <c r="CL681">
        <v>0</v>
      </c>
      <c r="CN681" t="s">
        <v>108</v>
      </c>
      <c r="CO681" t="s">
        <v>109</v>
      </c>
      <c r="CP681" t="s">
        <v>110</v>
      </c>
      <c r="CQ681">
        <v>3436609</v>
      </c>
      <c r="CR681" t="s">
        <v>1804</v>
      </c>
      <c r="CS681" t="s">
        <v>1805</v>
      </c>
      <c r="CT681">
        <v>680</v>
      </c>
    </row>
    <row r="682" spans="1:98">
      <c r="A682">
        <v>681</v>
      </c>
      <c r="B682" t="s">
        <v>688</v>
      </c>
      <c r="C682">
        <v>23</v>
      </c>
      <c r="D682" t="s">
        <v>98</v>
      </c>
      <c r="E682" t="s">
        <v>99</v>
      </c>
      <c r="F682" t="s">
        <v>100</v>
      </c>
      <c r="G682" t="s">
        <v>113</v>
      </c>
      <c r="J682" t="s">
        <v>162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1</v>
      </c>
      <c r="R682">
        <v>0</v>
      </c>
      <c r="X682" t="s">
        <v>242</v>
      </c>
      <c r="Y682">
        <v>0</v>
      </c>
      <c r="Z682">
        <v>0</v>
      </c>
      <c r="AA682">
        <v>0</v>
      </c>
      <c r="AB682">
        <v>0</v>
      </c>
      <c r="AC682">
        <v>1</v>
      </c>
      <c r="AD682">
        <v>0</v>
      </c>
      <c r="AE682">
        <v>0</v>
      </c>
      <c r="AG682" t="s">
        <v>116</v>
      </c>
      <c r="AH682" t="s">
        <v>105</v>
      </c>
      <c r="AI682">
        <v>0</v>
      </c>
      <c r="AJ682">
        <v>1</v>
      </c>
      <c r="AK682">
        <v>0</v>
      </c>
      <c r="AL682">
        <v>0</v>
      </c>
      <c r="AM682">
        <v>0</v>
      </c>
      <c r="AN682">
        <v>0</v>
      </c>
      <c r="AO682">
        <v>0</v>
      </c>
      <c r="AP682">
        <v>0</v>
      </c>
      <c r="BA682" t="s">
        <v>106</v>
      </c>
      <c r="BB682" t="e">
        <f ca="1">- _xludf.not Useful</f>
        <v>#NAME?</v>
      </c>
      <c r="BD682" t="e">
        <f ca="1">- I am _xludf.not interested in vocational education</f>
        <v>#NAME?</v>
      </c>
      <c r="BE682">
        <v>1</v>
      </c>
      <c r="BF682">
        <v>0</v>
      </c>
      <c r="BG682">
        <v>0</v>
      </c>
      <c r="BH682">
        <v>0</v>
      </c>
      <c r="BI682">
        <v>0</v>
      </c>
      <c r="BJ682">
        <v>0</v>
      </c>
      <c r="BK682">
        <v>0</v>
      </c>
      <c r="BL682">
        <v>0</v>
      </c>
      <c r="BN682" t="s">
        <v>106</v>
      </c>
      <c r="BQ682" t="e">
        <f ca="1">- Donâ€™t know how to _xludf.find/enroll in a suitable program</f>
        <v>#NAME?</v>
      </c>
      <c r="BR682">
        <v>0</v>
      </c>
      <c r="BS682">
        <v>0</v>
      </c>
      <c r="BT682">
        <v>0</v>
      </c>
      <c r="BU682">
        <v>1</v>
      </c>
      <c r="BV682">
        <v>0</v>
      </c>
      <c r="BW682">
        <v>0</v>
      </c>
      <c r="BX682" t="s">
        <v>107</v>
      </c>
      <c r="BY682" t="e">
        <f ca="1">- _xludf.not worth the _xludf.time _xludf.or money spent on it</f>
        <v>#NAME?</v>
      </c>
      <c r="BZ682">
        <v>0</v>
      </c>
      <c r="CA682">
        <v>1</v>
      </c>
      <c r="CB682">
        <v>0</v>
      </c>
      <c r="CC682">
        <v>0</v>
      </c>
      <c r="CD682">
        <v>0</v>
      </c>
      <c r="CE682" t="e">
        <f ca="1">- Facebook groups/pages</f>
        <v>#NAME?</v>
      </c>
      <c r="CF682">
        <v>0</v>
      </c>
      <c r="CG682">
        <v>0</v>
      </c>
      <c r="CH682">
        <v>0</v>
      </c>
      <c r="CI682">
        <v>0</v>
      </c>
      <c r="CJ682">
        <v>0</v>
      </c>
      <c r="CK682">
        <v>1</v>
      </c>
      <c r="CL682">
        <v>0</v>
      </c>
      <c r="CN682" t="s">
        <v>108</v>
      </c>
      <c r="CO682" t="s">
        <v>109</v>
      </c>
      <c r="CP682" t="s">
        <v>110</v>
      </c>
      <c r="CQ682">
        <v>3436591</v>
      </c>
      <c r="CR682" t="s">
        <v>1806</v>
      </c>
      <c r="CS682" t="s">
        <v>1807</v>
      </c>
      <c r="CT682">
        <v>681</v>
      </c>
    </row>
    <row r="683" spans="1:98">
      <c r="A683">
        <v>682</v>
      </c>
      <c r="B683" t="s">
        <v>688</v>
      </c>
      <c r="C683">
        <v>22</v>
      </c>
      <c r="D683" t="s">
        <v>98</v>
      </c>
      <c r="E683" t="s">
        <v>156</v>
      </c>
      <c r="F683" t="s">
        <v>644</v>
      </c>
      <c r="G683" t="s">
        <v>175</v>
      </c>
      <c r="J683" t="s">
        <v>121</v>
      </c>
      <c r="K683">
        <v>1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T683" t="s">
        <v>1808</v>
      </c>
      <c r="X683" t="s">
        <v>242</v>
      </c>
      <c r="Y683">
        <v>0</v>
      </c>
      <c r="Z683">
        <v>0</v>
      </c>
      <c r="AA683">
        <v>0</v>
      </c>
      <c r="AB683">
        <v>0</v>
      </c>
      <c r="AC683">
        <v>1</v>
      </c>
      <c r="AD683">
        <v>0</v>
      </c>
      <c r="AE683">
        <v>0</v>
      </c>
      <c r="AG683" t="s">
        <v>116</v>
      </c>
      <c r="AH683" t="s">
        <v>105</v>
      </c>
      <c r="AI683">
        <v>0</v>
      </c>
      <c r="AJ683">
        <v>1</v>
      </c>
      <c r="AK683">
        <v>0</v>
      </c>
      <c r="AL683">
        <v>0</v>
      </c>
      <c r="AM683">
        <v>0</v>
      </c>
      <c r="AN683">
        <v>0</v>
      </c>
      <c r="AO683">
        <v>0</v>
      </c>
      <c r="AP683">
        <v>0</v>
      </c>
      <c r="BA683" t="s">
        <v>127</v>
      </c>
      <c r="BB683" t="e">
        <f ca="1">- _xludf.not Useful</f>
        <v>#NAME?</v>
      </c>
      <c r="BD683" t="e">
        <f ca="1">- Construction (builder, carpenter, electrician, blacksmith)</f>
        <v>#NAME?</v>
      </c>
      <c r="BE683">
        <v>0</v>
      </c>
      <c r="BF683">
        <v>0</v>
      </c>
      <c r="BG683">
        <v>0</v>
      </c>
      <c r="BH683">
        <v>0</v>
      </c>
      <c r="BI683">
        <v>0</v>
      </c>
      <c r="BJ683">
        <v>1</v>
      </c>
      <c r="BK683">
        <v>0</v>
      </c>
      <c r="BL683">
        <v>0</v>
      </c>
      <c r="BN683" t="s">
        <v>106</v>
      </c>
      <c r="BQ683" t="e">
        <f ca="1">- Do _xludf.not _xludf.count towards a recognized qualification</f>
        <v>#NAME?</v>
      </c>
      <c r="BR683">
        <v>0</v>
      </c>
      <c r="BS683">
        <v>1</v>
      </c>
      <c r="BT683">
        <v>0</v>
      </c>
      <c r="BU683">
        <v>0</v>
      </c>
      <c r="BV683">
        <v>0</v>
      </c>
      <c r="BW683">
        <v>0</v>
      </c>
      <c r="BX683" t="s">
        <v>107</v>
      </c>
      <c r="BY683" t="e">
        <f ca="1">- Useful but _xludf.not as good as going to university</f>
        <v>#NAME?</v>
      </c>
      <c r="BZ683">
        <v>1</v>
      </c>
      <c r="CA683">
        <v>0</v>
      </c>
      <c r="CB683">
        <v>0</v>
      </c>
      <c r="CC683">
        <v>0</v>
      </c>
      <c r="CD683">
        <v>0</v>
      </c>
      <c r="CE683" t="e">
        <f ca="1">- Facebook groups/pages</f>
        <v>#NAME?</v>
      </c>
      <c r="CF683">
        <v>0</v>
      </c>
      <c r="CG683">
        <v>0</v>
      </c>
      <c r="CH683">
        <v>0</v>
      </c>
      <c r="CI683">
        <v>0</v>
      </c>
      <c r="CJ683">
        <v>0</v>
      </c>
      <c r="CK683">
        <v>1</v>
      </c>
      <c r="CL683">
        <v>0</v>
      </c>
      <c r="CN683" t="s">
        <v>108</v>
      </c>
      <c r="CO683" t="s">
        <v>109</v>
      </c>
      <c r="CP683" t="s">
        <v>110</v>
      </c>
      <c r="CQ683">
        <v>3436587</v>
      </c>
      <c r="CR683" t="s">
        <v>1809</v>
      </c>
      <c r="CS683" t="s">
        <v>1810</v>
      </c>
      <c r="CT683">
        <v>682</v>
      </c>
    </row>
    <row r="684" spans="1:98">
      <c r="A684">
        <v>683</v>
      </c>
      <c r="B684" t="s">
        <v>688</v>
      </c>
      <c r="C684">
        <v>22</v>
      </c>
      <c r="D684" t="s">
        <v>98</v>
      </c>
      <c r="E684" t="s">
        <v>227</v>
      </c>
      <c r="F684" t="s">
        <v>344</v>
      </c>
      <c r="G684" t="s">
        <v>113</v>
      </c>
      <c r="J684" t="s">
        <v>114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1</v>
      </c>
      <c r="Q684">
        <v>0</v>
      </c>
      <c r="R684">
        <v>0</v>
      </c>
      <c r="X684" t="s">
        <v>495</v>
      </c>
      <c r="Y684">
        <v>0</v>
      </c>
      <c r="Z684">
        <v>0</v>
      </c>
      <c r="AA684">
        <v>1</v>
      </c>
      <c r="AB684">
        <v>0</v>
      </c>
      <c r="AC684">
        <v>0</v>
      </c>
      <c r="AD684">
        <v>0</v>
      </c>
      <c r="AE684">
        <v>0</v>
      </c>
      <c r="AG684" t="s">
        <v>124</v>
      </c>
      <c r="AH684" t="s">
        <v>361</v>
      </c>
      <c r="AI684">
        <v>0</v>
      </c>
      <c r="AJ684">
        <v>0</v>
      </c>
      <c r="AK684">
        <v>0</v>
      </c>
      <c r="AL684">
        <v>0</v>
      </c>
      <c r="AM684">
        <v>1</v>
      </c>
      <c r="AN684">
        <v>0</v>
      </c>
      <c r="AO684">
        <v>0</v>
      </c>
      <c r="AP684">
        <v>0</v>
      </c>
      <c r="BA684" t="s">
        <v>106</v>
      </c>
      <c r="BB684" t="e">
        <f ca="1">- _xludf.not Useful</f>
        <v>#NAME?</v>
      </c>
      <c r="BD684" t="e">
        <f ca="1">- I am _xludf.not interested in vocational education</f>
        <v>#NAME?</v>
      </c>
      <c r="BE684">
        <v>1</v>
      </c>
      <c r="BF684">
        <v>0</v>
      </c>
      <c r="BG684">
        <v>0</v>
      </c>
      <c r="BH684">
        <v>0</v>
      </c>
      <c r="BI684">
        <v>0</v>
      </c>
      <c r="BJ684">
        <v>0</v>
      </c>
      <c r="BK684">
        <v>0</v>
      </c>
      <c r="BL684">
        <v>0</v>
      </c>
      <c r="BN684" t="s">
        <v>106</v>
      </c>
      <c r="BQ684" t="e">
        <f ca="1">- Do _xludf.not _xludf.count towards a recognized qualification</f>
        <v>#NAME?</v>
      </c>
      <c r="BR684">
        <v>0</v>
      </c>
      <c r="BS684">
        <v>1</v>
      </c>
      <c r="BT684">
        <v>0</v>
      </c>
      <c r="BU684">
        <v>0</v>
      </c>
      <c r="BV684">
        <v>0</v>
      </c>
      <c r="BW684">
        <v>0</v>
      </c>
      <c r="BX684" t="s">
        <v>107</v>
      </c>
      <c r="BY684" t="e">
        <f ca="1">- _xludf.not worth the _xludf.time _xludf.or money spent on it</f>
        <v>#NAME?</v>
      </c>
      <c r="BZ684">
        <v>0</v>
      </c>
      <c r="CA684">
        <v>1</v>
      </c>
      <c r="CB684">
        <v>0</v>
      </c>
      <c r="CC684">
        <v>0</v>
      </c>
      <c r="CD684">
        <v>0</v>
      </c>
      <c r="CE684" t="e">
        <f ca="1">- Facebook groups/pages</f>
        <v>#NAME?</v>
      </c>
      <c r="CF684">
        <v>0</v>
      </c>
      <c r="CG684">
        <v>0</v>
      </c>
      <c r="CH684">
        <v>0</v>
      </c>
      <c r="CI684">
        <v>0</v>
      </c>
      <c r="CJ684">
        <v>0</v>
      </c>
      <c r="CK684">
        <v>1</v>
      </c>
      <c r="CL684">
        <v>0</v>
      </c>
      <c r="CN684" t="s">
        <v>108</v>
      </c>
      <c r="CO684" t="s">
        <v>109</v>
      </c>
      <c r="CP684" t="s">
        <v>110</v>
      </c>
      <c r="CQ684">
        <v>3436588</v>
      </c>
      <c r="CR684" t="s">
        <v>1811</v>
      </c>
      <c r="CS684" t="s">
        <v>1812</v>
      </c>
      <c r="CT684">
        <v>683</v>
      </c>
    </row>
    <row r="685" spans="1:98">
      <c r="A685">
        <v>684</v>
      </c>
      <c r="B685" t="s">
        <v>688</v>
      </c>
      <c r="C685">
        <v>26</v>
      </c>
      <c r="D685" t="s">
        <v>98</v>
      </c>
      <c r="E685" t="s">
        <v>99</v>
      </c>
      <c r="F685" t="s">
        <v>120</v>
      </c>
      <c r="G685" t="s">
        <v>113</v>
      </c>
      <c r="J685" t="s">
        <v>121</v>
      </c>
      <c r="K685">
        <v>1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T685" t="s">
        <v>107</v>
      </c>
      <c r="X685" t="s">
        <v>495</v>
      </c>
      <c r="Y685">
        <v>0</v>
      </c>
      <c r="Z685">
        <v>0</v>
      </c>
      <c r="AA685">
        <v>1</v>
      </c>
      <c r="AB685">
        <v>0</v>
      </c>
      <c r="AC685">
        <v>0</v>
      </c>
      <c r="AD685">
        <v>0</v>
      </c>
      <c r="AE685">
        <v>0</v>
      </c>
      <c r="AG685" t="s">
        <v>124</v>
      </c>
      <c r="AH685" t="s">
        <v>125</v>
      </c>
      <c r="AI685">
        <v>1</v>
      </c>
      <c r="AJ685">
        <v>0</v>
      </c>
      <c r="AK685">
        <v>0</v>
      </c>
      <c r="AL685">
        <v>0</v>
      </c>
      <c r="AM685">
        <v>0</v>
      </c>
      <c r="AN685">
        <v>0</v>
      </c>
      <c r="AO685">
        <v>0</v>
      </c>
      <c r="AP685">
        <v>0</v>
      </c>
      <c r="AR685" t="s">
        <v>106</v>
      </c>
      <c r="AS685" t="e">
        <f ca="1">- Cannot contact public servants _xludf.or Teachers</f>
        <v>#NAME?</v>
      </c>
      <c r="AT685">
        <v>0</v>
      </c>
      <c r="AU685">
        <v>0</v>
      </c>
      <c r="AV685">
        <v>1</v>
      </c>
      <c r="AW685">
        <v>0</v>
      </c>
      <c r="AX685">
        <v>0</v>
      </c>
      <c r="AY685">
        <v>0</v>
      </c>
      <c r="BA685" t="s">
        <v>106</v>
      </c>
      <c r="BB685" t="e">
        <f ca="1">- Very Useful _xludf.and provides a job opportunity _xludf.right away.</f>
        <v>#NAME?</v>
      </c>
      <c r="BD685" t="e">
        <f ca="1">- Mechanics _xludf.and machinery</f>
        <v>#NAME?</v>
      </c>
      <c r="BE685">
        <v>0</v>
      </c>
      <c r="BF685">
        <v>0</v>
      </c>
      <c r="BG685">
        <v>0</v>
      </c>
      <c r="BH685">
        <v>0</v>
      </c>
      <c r="BI685">
        <v>0</v>
      </c>
      <c r="BJ685">
        <v>0</v>
      </c>
      <c r="BK685">
        <v>1</v>
      </c>
      <c r="BL685">
        <v>0</v>
      </c>
      <c r="BN685" t="s">
        <v>106</v>
      </c>
      <c r="BQ685" t="e">
        <f ca="1">- Do _xludf.not _xludf.count towards a recognized qualification</f>
        <v>#NAME?</v>
      </c>
      <c r="BR685">
        <v>0</v>
      </c>
      <c r="BS685">
        <v>1</v>
      </c>
      <c r="BT685">
        <v>0</v>
      </c>
      <c r="BU685">
        <v>0</v>
      </c>
      <c r="BV685">
        <v>0</v>
      </c>
      <c r="BW685">
        <v>0</v>
      </c>
      <c r="BX685" t="s">
        <v>107</v>
      </c>
      <c r="BY685" t="e">
        <f ca="1">- _xludf.not worth the _xludf.time _xludf.or money spent on it</f>
        <v>#NAME?</v>
      </c>
      <c r="BZ685">
        <v>0</v>
      </c>
      <c r="CA685">
        <v>1</v>
      </c>
      <c r="CB685">
        <v>0</v>
      </c>
      <c r="CC685">
        <v>0</v>
      </c>
      <c r="CD685">
        <v>0</v>
      </c>
      <c r="CE685" t="e">
        <f ca="1">- Facebook groups/pages</f>
        <v>#NAME?</v>
      </c>
      <c r="CF685">
        <v>0</v>
      </c>
      <c r="CG685">
        <v>0</v>
      </c>
      <c r="CH685">
        <v>0</v>
      </c>
      <c r="CI685">
        <v>0</v>
      </c>
      <c r="CJ685">
        <v>0</v>
      </c>
      <c r="CK685">
        <v>1</v>
      </c>
      <c r="CL685">
        <v>0</v>
      </c>
      <c r="CN685" t="s">
        <v>108</v>
      </c>
      <c r="CO685" t="s">
        <v>109</v>
      </c>
      <c r="CP685" t="s">
        <v>110</v>
      </c>
      <c r="CQ685">
        <v>3436585</v>
      </c>
      <c r="CR685" t="s">
        <v>1813</v>
      </c>
      <c r="CS685" t="s">
        <v>1814</v>
      </c>
      <c r="CT685">
        <v>684</v>
      </c>
    </row>
    <row r="686" spans="1:98">
      <c r="A686">
        <v>685</v>
      </c>
      <c r="B686" t="s">
        <v>688</v>
      </c>
      <c r="C686">
        <v>20</v>
      </c>
      <c r="D686" t="s">
        <v>148</v>
      </c>
      <c r="E686" t="s">
        <v>156</v>
      </c>
      <c r="F686" t="s">
        <v>100</v>
      </c>
      <c r="G686" t="s">
        <v>113</v>
      </c>
      <c r="J686" t="s">
        <v>180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1</v>
      </c>
      <c r="X686" t="s">
        <v>242</v>
      </c>
      <c r="Y686">
        <v>0</v>
      </c>
      <c r="Z686">
        <v>0</v>
      </c>
      <c r="AA686">
        <v>0</v>
      </c>
      <c r="AB686">
        <v>0</v>
      </c>
      <c r="AC686">
        <v>1</v>
      </c>
      <c r="AD686">
        <v>0</v>
      </c>
      <c r="AE686">
        <v>0</v>
      </c>
      <c r="AG686" t="s">
        <v>116</v>
      </c>
      <c r="AH686" t="s">
        <v>105</v>
      </c>
      <c r="AI686">
        <v>0</v>
      </c>
      <c r="AJ686">
        <v>1</v>
      </c>
      <c r="AK686">
        <v>0</v>
      </c>
      <c r="AL686">
        <v>0</v>
      </c>
      <c r="AM686">
        <v>0</v>
      </c>
      <c r="AN686">
        <v>0</v>
      </c>
      <c r="AO686">
        <v>0</v>
      </c>
      <c r="AP686">
        <v>0</v>
      </c>
      <c r="BA686" t="s">
        <v>106</v>
      </c>
      <c r="BB686" t="e">
        <f ca="1">- Very Useful _xludf.and provides a job opportunity _xludf.right away.</f>
        <v>#NAME?</v>
      </c>
      <c r="BD686" t="s">
        <v>477</v>
      </c>
      <c r="BE686">
        <v>0</v>
      </c>
      <c r="BF686">
        <v>0</v>
      </c>
      <c r="BG686">
        <v>0</v>
      </c>
      <c r="BH686">
        <v>0</v>
      </c>
      <c r="BI686">
        <v>0</v>
      </c>
      <c r="BJ686">
        <v>0</v>
      </c>
      <c r="BK686">
        <v>0</v>
      </c>
      <c r="BL686">
        <v>1</v>
      </c>
      <c r="BN686" t="s">
        <v>127</v>
      </c>
      <c r="BO686" t="s">
        <v>388</v>
      </c>
      <c r="BX686" t="s">
        <v>243</v>
      </c>
      <c r="BY686" t="e">
        <f ca="1">- Very Useful, as good as a regular degree</f>
        <v>#NAME?</v>
      </c>
      <c r="BZ686">
        <v>0</v>
      </c>
      <c r="CA686">
        <v>0</v>
      </c>
      <c r="CB686">
        <v>1</v>
      </c>
      <c r="CC686">
        <v>0</v>
      </c>
      <c r="CD686">
        <v>0</v>
      </c>
      <c r="CE686" t="e">
        <f ca="1">- Twitter - DUBARAH</f>
        <v>#NAME?</v>
      </c>
      <c r="CF686">
        <v>0</v>
      </c>
      <c r="CG686">
        <v>1</v>
      </c>
      <c r="CH686">
        <v>0</v>
      </c>
      <c r="CI686">
        <v>0</v>
      </c>
      <c r="CJ686">
        <v>1</v>
      </c>
      <c r="CK686">
        <v>0</v>
      </c>
      <c r="CL686">
        <v>0</v>
      </c>
      <c r="CN686" t="s">
        <v>108</v>
      </c>
      <c r="CO686" t="s">
        <v>109</v>
      </c>
      <c r="CP686" t="s">
        <v>110</v>
      </c>
      <c r="CQ686">
        <v>3436568</v>
      </c>
      <c r="CR686" t="s">
        <v>1815</v>
      </c>
      <c r="CS686" t="s">
        <v>1816</v>
      </c>
      <c r="CT686">
        <v>685</v>
      </c>
    </row>
    <row r="687" spans="1:98">
      <c r="A687">
        <v>686</v>
      </c>
      <c r="B687" t="s">
        <v>688</v>
      </c>
      <c r="C687">
        <v>24</v>
      </c>
      <c r="D687" t="s">
        <v>98</v>
      </c>
      <c r="E687" t="s">
        <v>99</v>
      </c>
      <c r="F687" t="s">
        <v>149</v>
      </c>
      <c r="G687" t="s">
        <v>113</v>
      </c>
      <c r="J687" t="s">
        <v>114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1</v>
      </c>
      <c r="Q687">
        <v>0</v>
      </c>
      <c r="R687">
        <v>0</v>
      </c>
      <c r="X687" t="s">
        <v>242</v>
      </c>
      <c r="Y687">
        <v>0</v>
      </c>
      <c r="Z687">
        <v>0</v>
      </c>
      <c r="AA687">
        <v>0</v>
      </c>
      <c r="AB687">
        <v>0</v>
      </c>
      <c r="AC687">
        <v>1</v>
      </c>
      <c r="AD687">
        <v>0</v>
      </c>
      <c r="AE687">
        <v>0</v>
      </c>
      <c r="AG687" t="s">
        <v>116</v>
      </c>
      <c r="AH687" t="s">
        <v>117</v>
      </c>
      <c r="AI687">
        <v>0</v>
      </c>
      <c r="AJ687">
        <v>1</v>
      </c>
      <c r="AK687">
        <v>0</v>
      </c>
      <c r="AL687">
        <v>0</v>
      </c>
      <c r="AM687">
        <v>1</v>
      </c>
      <c r="AN687">
        <v>0</v>
      </c>
      <c r="AO687">
        <v>0</v>
      </c>
      <c r="AP687">
        <v>0</v>
      </c>
      <c r="BA687" t="s">
        <v>127</v>
      </c>
      <c r="BB687" t="e">
        <f ca="1">- Useful but _xludf.not as good as a regular degree</f>
        <v>#NAME?</v>
      </c>
      <c r="BD687" t="e">
        <f ca="1">- Mechanics _xludf.and machinery</f>
        <v>#NAME?</v>
      </c>
      <c r="BE687">
        <v>0</v>
      </c>
      <c r="BF687">
        <v>0</v>
      </c>
      <c r="BG687">
        <v>0</v>
      </c>
      <c r="BH687">
        <v>0</v>
      </c>
      <c r="BI687">
        <v>0</v>
      </c>
      <c r="BJ687">
        <v>0</v>
      </c>
      <c r="BK687">
        <v>1</v>
      </c>
      <c r="BL687">
        <v>0</v>
      </c>
      <c r="BN687" t="s">
        <v>106</v>
      </c>
      <c r="BQ687" t="e">
        <f ca="1">- Do _xludf.not _xludf.count towards a recognized qualification</f>
        <v>#NAME?</v>
      </c>
      <c r="BR687">
        <v>0</v>
      </c>
      <c r="BS687">
        <v>1</v>
      </c>
      <c r="BT687">
        <v>0</v>
      </c>
      <c r="BU687">
        <v>0</v>
      </c>
      <c r="BV687">
        <v>0</v>
      </c>
      <c r="BW687">
        <v>0</v>
      </c>
      <c r="BX687" t="s">
        <v>243</v>
      </c>
      <c r="BY687" t="e">
        <f ca="1">- _xludf.not worth the _xludf.time _xludf.or money spent on it</f>
        <v>#NAME?</v>
      </c>
      <c r="BZ687">
        <v>0</v>
      </c>
      <c r="CA687">
        <v>1</v>
      </c>
      <c r="CB687">
        <v>0</v>
      </c>
      <c r="CC687">
        <v>0</v>
      </c>
      <c r="CD687">
        <v>0</v>
      </c>
      <c r="CE687" t="e">
        <f ca="1">- Facebook groups/pages  - Friends</f>
        <v>#NAME?</v>
      </c>
      <c r="CF687">
        <v>1</v>
      </c>
      <c r="CG687">
        <v>0</v>
      </c>
      <c r="CH687">
        <v>0</v>
      </c>
      <c r="CI687">
        <v>0</v>
      </c>
      <c r="CJ687">
        <v>0</v>
      </c>
      <c r="CK687">
        <v>1</v>
      </c>
      <c r="CL687">
        <v>0</v>
      </c>
      <c r="CN687" t="s">
        <v>108</v>
      </c>
      <c r="CO687" t="s">
        <v>109</v>
      </c>
      <c r="CP687" t="s">
        <v>110</v>
      </c>
      <c r="CQ687">
        <v>3436567</v>
      </c>
      <c r="CR687" t="s">
        <v>1817</v>
      </c>
      <c r="CS687" t="s">
        <v>1818</v>
      </c>
      <c r="CT687">
        <v>686</v>
      </c>
    </row>
    <row r="688" spans="1:98">
      <c r="A688">
        <v>687</v>
      </c>
      <c r="B688" t="s">
        <v>688</v>
      </c>
      <c r="C688">
        <v>20</v>
      </c>
      <c r="D688" t="s">
        <v>148</v>
      </c>
      <c r="E688" t="s">
        <v>227</v>
      </c>
      <c r="F688" t="s">
        <v>100</v>
      </c>
      <c r="G688" t="s">
        <v>101</v>
      </c>
      <c r="H688" t="s">
        <v>1251</v>
      </c>
      <c r="U688" t="s">
        <v>103</v>
      </c>
      <c r="AG688" t="s">
        <v>104</v>
      </c>
      <c r="AH688" t="s">
        <v>105</v>
      </c>
      <c r="AI688">
        <v>0</v>
      </c>
      <c r="AJ688">
        <v>1</v>
      </c>
      <c r="AK688">
        <v>0</v>
      </c>
      <c r="AL688">
        <v>0</v>
      </c>
      <c r="AM688">
        <v>0</v>
      </c>
      <c r="AN688">
        <v>0</v>
      </c>
      <c r="AO688">
        <v>0</v>
      </c>
      <c r="AP688">
        <v>0</v>
      </c>
      <c r="BA688" t="s">
        <v>106</v>
      </c>
      <c r="BB688" t="e">
        <f ca="1">- Useful but _xludf.not as good as a regular degree</f>
        <v>#NAME?</v>
      </c>
      <c r="BD688" t="e">
        <f ca="1">- Tourism / Restaurant _xludf.and hotel Management</f>
        <v>#NAME?</v>
      </c>
      <c r="BE688">
        <v>0</v>
      </c>
      <c r="BF688">
        <v>0</v>
      </c>
      <c r="BG688">
        <v>0</v>
      </c>
      <c r="BH688">
        <v>1</v>
      </c>
      <c r="BI688">
        <v>0</v>
      </c>
      <c r="BJ688">
        <v>0</v>
      </c>
      <c r="BK688">
        <v>0</v>
      </c>
      <c r="BL688">
        <v>0</v>
      </c>
      <c r="BN688" t="s">
        <v>106</v>
      </c>
      <c r="BQ688" t="e">
        <f ca="1">- Do _xludf.not _xludf.count towards a recognized qualification</f>
        <v>#NAME?</v>
      </c>
      <c r="BR688">
        <v>0</v>
      </c>
      <c r="BS688">
        <v>1</v>
      </c>
      <c r="BT688">
        <v>0</v>
      </c>
      <c r="BU688">
        <v>0</v>
      </c>
      <c r="BV688">
        <v>0</v>
      </c>
      <c r="BW688">
        <v>0</v>
      </c>
      <c r="BX688" t="s">
        <v>107</v>
      </c>
      <c r="BY688" t="e">
        <f ca="1">- _xludf.not worth the _xludf.time _xludf.or money spent on it</f>
        <v>#NAME?</v>
      </c>
      <c r="BZ688">
        <v>0</v>
      </c>
      <c r="CA688">
        <v>1</v>
      </c>
      <c r="CB688">
        <v>0</v>
      </c>
      <c r="CC688">
        <v>0</v>
      </c>
      <c r="CD688">
        <v>0</v>
      </c>
      <c r="CE688" t="e">
        <f ca="1">- Friends</f>
        <v>#NAME?</v>
      </c>
      <c r="CF688">
        <v>1</v>
      </c>
      <c r="CG688">
        <v>0</v>
      </c>
      <c r="CH688">
        <v>0</v>
      </c>
      <c r="CI688">
        <v>0</v>
      </c>
      <c r="CJ688">
        <v>0</v>
      </c>
      <c r="CK688">
        <v>0</v>
      </c>
      <c r="CL688">
        <v>0</v>
      </c>
      <c r="CN688" t="s">
        <v>108</v>
      </c>
      <c r="CO688" t="s">
        <v>109</v>
      </c>
      <c r="CP688" t="s">
        <v>110</v>
      </c>
      <c r="CQ688">
        <v>3436560</v>
      </c>
      <c r="CR688" t="s">
        <v>1819</v>
      </c>
      <c r="CS688" t="s">
        <v>1820</v>
      </c>
      <c r="CT688">
        <v>687</v>
      </c>
    </row>
    <row r="689" spans="1:98">
      <c r="A689">
        <v>688</v>
      </c>
      <c r="B689" t="s">
        <v>688</v>
      </c>
      <c r="C689">
        <v>24</v>
      </c>
      <c r="D689" t="s">
        <v>148</v>
      </c>
      <c r="E689" t="s">
        <v>166</v>
      </c>
      <c r="F689" t="s">
        <v>945</v>
      </c>
      <c r="G689" t="s">
        <v>113</v>
      </c>
      <c r="J689" t="s">
        <v>180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1</v>
      </c>
      <c r="X689" t="s">
        <v>405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1</v>
      </c>
      <c r="AE689">
        <v>0</v>
      </c>
      <c r="AG689" t="s">
        <v>124</v>
      </c>
      <c r="AH689" t="s">
        <v>125</v>
      </c>
      <c r="AI689">
        <v>1</v>
      </c>
      <c r="AJ689">
        <v>0</v>
      </c>
      <c r="AK689">
        <v>0</v>
      </c>
      <c r="AL689">
        <v>0</v>
      </c>
      <c r="AM689">
        <v>0</v>
      </c>
      <c r="AN689">
        <v>0</v>
      </c>
      <c r="AO689">
        <v>0</v>
      </c>
      <c r="AP689">
        <v>0</v>
      </c>
      <c r="AR689" t="s">
        <v>106</v>
      </c>
      <c r="AS689" t="e">
        <f ca="1">- School, college _xludf.or directorate out of service</f>
        <v>#NAME?</v>
      </c>
      <c r="AT689">
        <v>1</v>
      </c>
      <c r="AU689">
        <v>0</v>
      </c>
      <c r="AV689">
        <v>0</v>
      </c>
      <c r="AW689">
        <v>0</v>
      </c>
      <c r="AX689">
        <v>0</v>
      </c>
      <c r="AY689">
        <v>0</v>
      </c>
      <c r="BA689" t="s">
        <v>127</v>
      </c>
      <c r="BB689" t="e">
        <f ca="1">- _xludf.not Useful</f>
        <v>#NAME?</v>
      </c>
      <c r="BD689" t="e">
        <f ca="1">- I am _xludf.not interested in vocational education</f>
        <v>#NAME?</v>
      </c>
      <c r="BE689">
        <v>1</v>
      </c>
      <c r="BF689">
        <v>0</v>
      </c>
      <c r="BG689">
        <v>0</v>
      </c>
      <c r="BH689">
        <v>0</v>
      </c>
      <c r="BI689">
        <v>0</v>
      </c>
      <c r="BJ689">
        <v>0</v>
      </c>
      <c r="BK689">
        <v>0</v>
      </c>
      <c r="BL689">
        <v>0</v>
      </c>
      <c r="BN689" t="s">
        <v>106</v>
      </c>
      <c r="BQ689" t="e">
        <f ca="1">- Donâ€™t know how to _xludf.find/enroll in a suitable program</f>
        <v>#NAME?</v>
      </c>
      <c r="BR689">
        <v>0</v>
      </c>
      <c r="BS689">
        <v>0</v>
      </c>
      <c r="BT689">
        <v>0</v>
      </c>
      <c r="BU689">
        <v>1</v>
      </c>
      <c r="BV689">
        <v>0</v>
      </c>
      <c r="BW689">
        <v>0</v>
      </c>
      <c r="BX689" t="s">
        <v>107</v>
      </c>
      <c r="BY689" t="e">
        <f ca="1">- _xludf.not worth the _xludf.time _xludf.or money spent on it</f>
        <v>#NAME?</v>
      </c>
      <c r="BZ689">
        <v>0</v>
      </c>
      <c r="CA689">
        <v>1</v>
      </c>
      <c r="CB689">
        <v>0</v>
      </c>
      <c r="CC689">
        <v>0</v>
      </c>
      <c r="CD689">
        <v>0</v>
      </c>
      <c r="CE689" t="e">
        <f ca="1">- Friends</f>
        <v>#NAME?</v>
      </c>
      <c r="CF689">
        <v>1</v>
      </c>
      <c r="CG689">
        <v>0</v>
      </c>
      <c r="CH689">
        <v>0</v>
      </c>
      <c r="CI689">
        <v>0</v>
      </c>
      <c r="CJ689">
        <v>0</v>
      </c>
      <c r="CK689">
        <v>0</v>
      </c>
      <c r="CL689">
        <v>0</v>
      </c>
      <c r="CN689" t="s">
        <v>108</v>
      </c>
      <c r="CO689" t="s">
        <v>109</v>
      </c>
      <c r="CP689" t="s">
        <v>110</v>
      </c>
      <c r="CQ689">
        <v>3436556</v>
      </c>
      <c r="CR689" t="s">
        <v>1821</v>
      </c>
      <c r="CS689" t="s">
        <v>1822</v>
      </c>
      <c r="CT689">
        <v>688</v>
      </c>
    </row>
    <row r="690" spans="1:98">
      <c r="A690">
        <v>689</v>
      </c>
      <c r="B690" t="s">
        <v>688</v>
      </c>
      <c r="C690">
        <v>25</v>
      </c>
      <c r="D690" t="s">
        <v>98</v>
      </c>
      <c r="E690" t="s">
        <v>99</v>
      </c>
      <c r="F690" t="s">
        <v>149</v>
      </c>
      <c r="G690" t="s">
        <v>113</v>
      </c>
      <c r="J690" t="s">
        <v>318</v>
      </c>
      <c r="K690">
        <v>0</v>
      </c>
      <c r="L690">
        <v>0</v>
      </c>
      <c r="M690">
        <v>1</v>
      </c>
      <c r="N690">
        <v>0</v>
      </c>
      <c r="O690">
        <v>0</v>
      </c>
      <c r="P690">
        <v>0</v>
      </c>
      <c r="Q690">
        <v>0</v>
      </c>
      <c r="R690">
        <v>0</v>
      </c>
      <c r="X690" t="s">
        <v>714</v>
      </c>
      <c r="Y690">
        <v>1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G690" t="s">
        <v>124</v>
      </c>
      <c r="AH690" t="s">
        <v>125</v>
      </c>
      <c r="AI690">
        <v>1</v>
      </c>
      <c r="AJ690">
        <v>0</v>
      </c>
      <c r="AK690">
        <v>0</v>
      </c>
      <c r="AL690">
        <v>0</v>
      </c>
      <c r="AM690">
        <v>0</v>
      </c>
      <c r="AN690">
        <v>0</v>
      </c>
      <c r="AO690">
        <v>0</v>
      </c>
      <c r="AP690">
        <v>0</v>
      </c>
      <c r="AR690" t="s">
        <v>127</v>
      </c>
      <c r="AS690" t="e">
        <f ca="1">- have to go in person but can _xludf.not go _xludf.for security reasons</f>
        <v>#NAME?</v>
      </c>
      <c r="AT690">
        <v>0</v>
      </c>
      <c r="AU690">
        <v>1</v>
      </c>
      <c r="AV690">
        <v>0</v>
      </c>
      <c r="AW690">
        <v>0</v>
      </c>
      <c r="AX690">
        <v>0</v>
      </c>
      <c r="AY690">
        <v>0</v>
      </c>
      <c r="BA690" t="s">
        <v>106</v>
      </c>
      <c r="BB690" t="e">
        <f ca="1">- Useful but _xludf.not as good as a regular degree</f>
        <v>#NAME?</v>
      </c>
      <c r="BD690" t="e">
        <f ca="1">- Project Management / Accountancy - Nursing / medical care</f>
        <v>#NAME?</v>
      </c>
      <c r="BE690">
        <v>0</v>
      </c>
      <c r="BF690">
        <v>0</v>
      </c>
      <c r="BG690">
        <v>1</v>
      </c>
      <c r="BH690">
        <v>0</v>
      </c>
      <c r="BI690">
        <v>1</v>
      </c>
      <c r="BJ690">
        <v>0</v>
      </c>
      <c r="BK690">
        <v>0</v>
      </c>
      <c r="BL690">
        <v>0</v>
      </c>
      <c r="BN690" t="s">
        <v>106</v>
      </c>
      <c r="BQ690" t="e">
        <f ca="1">- Cannot afford the courses</f>
        <v>#NAME?</v>
      </c>
      <c r="BR690">
        <v>0</v>
      </c>
      <c r="BS690">
        <v>0</v>
      </c>
      <c r="BT690">
        <v>0</v>
      </c>
      <c r="BU690">
        <v>0</v>
      </c>
      <c r="BV690">
        <v>1</v>
      </c>
      <c r="BW690">
        <v>0</v>
      </c>
      <c r="BX690" t="s">
        <v>107</v>
      </c>
      <c r="BY690" t="e">
        <f ca="1">- Too Difficult to study alone</f>
        <v>#NAME?</v>
      </c>
      <c r="BZ690">
        <v>0</v>
      </c>
      <c r="CA690">
        <v>0</v>
      </c>
      <c r="CB690">
        <v>0</v>
      </c>
      <c r="CC690">
        <v>0</v>
      </c>
      <c r="CD690">
        <v>1</v>
      </c>
      <c r="CE690" t="e">
        <f ca="1">- Facebook groups/pages</f>
        <v>#NAME?</v>
      </c>
      <c r="CF690">
        <v>0</v>
      </c>
      <c r="CG690">
        <v>0</v>
      </c>
      <c r="CH690">
        <v>0</v>
      </c>
      <c r="CI690">
        <v>0</v>
      </c>
      <c r="CJ690">
        <v>0</v>
      </c>
      <c r="CK690">
        <v>1</v>
      </c>
      <c r="CL690">
        <v>0</v>
      </c>
      <c r="CN690" t="s">
        <v>108</v>
      </c>
      <c r="CO690" t="s">
        <v>109</v>
      </c>
      <c r="CP690" t="s">
        <v>110</v>
      </c>
      <c r="CQ690">
        <v>3436548</v>
      </c>
      <c r="CR690" t="s">
        <v>1823</v>
      </c>
      <c r="CS690" t="s">
        <v>1824</v>
      </c>
      <c r="CT690">
        <v>689</v>
      </c>
    </row>
    <row r="691" spans="1:98">
      <c r="A691">
        <v>690</v>
      </c>
      <c r="B691" t="s">
        <v>688</v>
      </c>
      <c r="C691">
        <v>22</v>
      </c>
      <c r="D691" t="s">
        <v>148</v>
      </c>
      <c r="E691" t="s">
        <v>142</v>
      </c>
      <c r="F691" t="s">
        <v>100</v>
      </c>
      <c r="G691" t="s">
        <v>101</v>
      </c>
      <c r="H691" t="s">
        <v>102</v>
      </c>
      <c r="U691" t="s">
        <v>114</v>
      </c>
      <c r="AG691" t="s">
        <v>104</v>
      </c>
      <c r="AH691" t="s">
        <v>105</v>
      </c>
      <c r="AI691">
        <v>0</v>
      </c>
      <c r="AJ691">
        <v>1</v>
      </c>
      <c r="AK691">
        <v>0</v>
      </c>
      <c r="AL691">
        <v>0</v>
      </c>
      <c r="AM691">
        <v>0</v>
      </c>
      <c r="AN691">
        <v>0</v>
      </c>
      <c r="AO691">
        <v>0</v>
      </c>
      <c r="AP691">
        <v>0</v>
      </c>
      <c r="BA691" t="s">
        <v>127</v>
      </c>
      <c r="BB691" t="e">
        <f ca="1">- _xludf.not Useful</f>
        <v>#NAME?</v>
      </c>
      <c r="BD691" t="e">
        <f ca="1">- I am _xludf.not interested in vocational education</f>
        <v>#NAME?</v>
      </c>
      <c r="BE691">
        <v>1</v>
      </c>
      <c r="BF691">
        <v>0</v>
      </c>
      <c r="BG691">
        <v>0</v>
      </c>
      <c r="BH691">
        <v>0</v>
      </c>
      <c r="BI691">
        <v>0</v>
      </c>
      <c r="BJ691">
        <v>0</v>
      </c>
      <c r="BK691">
        <v>0</v>
      </c>
      <c r="BL691">
        <v>0</v>
      </c>
      <c r="BN691" t="s">
        <v>106</v>
      </c>
      <c r="BQ691" t="e">
        <f ca="1">- Donâ€™t know how to _xludf.find/enroll in a suitable program</f>
        <v>#NAME?</v>
      </c>
      <c r="BR691">
        <v>0</v>
      </c>
      <c r="BS691">
        <v>0</v>
      </c>
      <c r="BT691">
        <v>0</v>
      </c>
      <c r="BU691">
        <v>1</v>
      </c>
      <c r="BV691">
        <v>0</v>
      </c>
      <c r="BW691">
        <v>0</v>
      </c>
      <c r="BX691" t="s">
        <v>107</v>
      </c>
      <c r="BY691" t="e">
        <f ca="1">- _xludf.not worth the _xludf.time _xludf.or money spent on it</f>
        <v>#NAME?</v>
      </c>
      <c r="BZ691">
        <v>0</v>
      </c>
      <c r="CA691">
        <v>1</v>
      </c>
      <c r="CB691">
        <v>0</v>
      </c>
      <c r="CC691">
        <v>0</v>
      </c>
      <c r="CD691">
        <v>0</v>
      </c>
      <c r="CE691" t="e">
        <f ca="1">- Facebook groups/pages DUBARAH</f>
        <v>#NAME?</v>
      </c>
      <c r="CF691">
        <v>0</v>
      </c>
      <c r="CG691">
        <v>1</v>
      </c>
      <c r="CH691">
        <v>0</v>
      </c>
      <c r="CI691">
        <v>0</v>
      </c>
      <c r="CJ691">
        <v>0</v>
      </c>
      <c r="CK691">
        <v>1</v>
      </c>
      <c r="CL691">
        <v>0</v>
      </c>
      <c r="CN691" t="s">
        <v>108</v>
      </c>
      <c r="CO691" t="s">
        <v>109</v>
      </c>
      <c r="CP691" t="s">
        <v>110</v>
      </c>
      <c r="CQ691">
        <v>3436533</v>
      </c>
      <c r="CR691" t="s">
        <v>1825</v>
      </c>
      <c r="CS691" t="s">
        <v>1826</v>
      </c>
      <c r="CT691">
        <v>690</v>
      </c>
    </row>
    <row r="692" spans="1:98">
      <c r="A692">
        <v>691</v>
      </c>
      <c r="B692" t="s">
        <v>688</v>
      </c>
      <c r="C692">
        <v>21</v>
      </c>
      <c r="D692" t="s">
        <v>148</v>
      </c>
      <c r="E692" t="s">
        <v>156</v>
      </c>
      <c r="F692" t="s">
        <v>100</v>
      </c>
      <c r="G692" t="s">
        <v>113</v>
      </c>
      <c r="J692" t="s">
        <v>286</v>
      </c>
      <c r="K692">
        <v>0</v>
      </c>
      <c r="L692">
        <v>0</v>
      </c>
      <c r="M692">
        <v>0</v>
      </c>
      <c r="N692">
        <v>0</v>
      </c>
      <c r="O692">
        <v>1</v>
      </c>
      <c r="P692">
        <v>0</v>
      </c>
      <c r="Q692">
        <v>0</v>
      </c>
      <c r="R692">
        <v>0</v>
      </c>
      <c r="X692" t="s">
        <v>242</v>
      </c>
      <c r="Y692">
        <v>0</v>
      </c>
      <c r="Z692">
        <v>0</v>
      </c>
      <c r="AA692">
        <v>0</v>
      </c>
      <c r="AB692">
        <v>0</v>
      </c>
      <c r="AC692">
        <v>1</v>
      </c>
      <c r="AD692">
        <v>0</v>
      </c>
      <c r="AE692">
        <v>0</v>
      </c>
      <c r="AG692" t="s">
        <v>116</v>
      </c>
      <c r="AH692" t="s">
        <v>105</v>
      </c>
      <c r="AI692">
        <v>0</v>
      </c>
      <c r="AJ692">
        <v>1</v>
      </c>
      <c r="AK692">
        <v>0</v>
      </c>
      <c r="AL692">
        <v>0</v>
      </c>
      <c r="AM692">
        <v>0</v>
      </c>
      <c r="AN692">
        <v>0</v>
      </c>
      <c r="AO692">
        <v>0</v>
      </c>
      <c r="AP692">
        <v>0</v>
      </c>
      <c r="BA692" t="s">
        <v>106</v>
      </c>
      <c r="BB692" t="e">
        <f ca="1">- _xludf.not Useful</f>
        <v>#NAME?</v>
      </c>
      <c r="BD692" t="e">
        <f ca="1">- I am _xludf.not interested in vocational education</f>
        <v>#NAME?</v>
      </c>
      <c r="BE692">
        <v>1</v>
      </c>
      <c r="BF692">
        <v>0</v>
      </c>
      <c r="BG692">
        <v>0</v>
      </c>
      <c r="BH692">
        <v>0</v>
      </c>
      <c r="BI692">
        <v>0</v>
      </c>
      <c r="BJ692">
        <v>0</v>
      </c>
      <c r="BK692">
        <v>0</v>
      </c>
      <c r="BL692">
        <v>0</v>
      </c>
      <c r="BN692" t="s">
        <v>127</v>
      </c>
      <c r="BO692" t="s">
        <v>388</v>
      </c>
      <c r="BX692" t="s">
        <v>243</v>
      </c>
      <c r="BY692" t="e">
        <f ca="1">- Useful but _xludf.not as good as going to university</f>
        <v>#NAME?</v>
      </c>
      <c r="BZ692">
        <v>1</v>
      </c>
      <c r="CA692">
        <v>0</v>
      </c>
      <c r="CB692">
        <v>0</v>
      </c>
      <c r="CC692">
        <v>0</v>
      </c>
      <c r="CD692">
        <v>0</v>
      </c>
      <c r="CE692" t="e">
        <f ca="1">- Facebook groups/pages</f>
        <v>#NAME?</v>
      </c>
      <c r="CF692">
        <v>0</v>
      </c>
      <c r="CG692">
        <v>0</v>
      </c>
      <c r="CH692">
        <v>0</v>
      </c>
      <c r="CI692">
        <v>0</v>
      </c>
      <c r="CJ692">
        <v>0</v>
      </c>
      <c r="CK692">
        <v>1</v>
      </c>
      <c r="CL692">
        <v>0</v>
      </c>
      <c r="CN692" t="s">
        <v>108</v>
      </c>
      <c r="CO692" t="s">
        <v>109</v>
      </c>
      <c r="CP692" t="s">
        <v>110</v>
      </c>
      <c r="CQ692">
        <v>3436521</v>
      </c>
      <c r="CR692" t="s">
        <v>1827</v>
      </c>
      <c r="CS692" t="s">
        <v>1828</v>
      </c>
      <c r="CT692">
        <v>691</v>
      </c>
    </row>
    <row r="693" spans="1:98">
      <c r="A693">
        <v>692</v>
      </c>
      <c r="B693" t="s">
        <v>688</v>
      </c>
      <c r="C693">
        <v>26</v>
      </c>
      <c r="D693" t="s">
        <v>148</v>
      </c>
      <c r="E693" t="s">
        <v>99</v>
      </c>
      <c r="F693" t="s">
        <v>364</v>
      </c>
      <c r="G693" t="s">
        <v>113</v>
      </c>
      <c r="J693" t="s">
        <v>121</v>
      </c>
      <c r="K693">
        <v>1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T693" t="s">
        <v>1661</v>
      </c>
      <c r="X693" t="s">
        <v>495</v>
      </c>
      <c r="Y693">
        <v>0</v>
      </c>
      <c r="Z693">
        <v>0</v>
      </c>
      <c r="AA693">
        <v>1</v>
      </c>
      <c r="AB693">
        <v>0</v>
      </c>
      <c r="AC693">
        <v>0</v>
      </c>
      <c r="AD693">
        <v>0</v>
      </c>
      <c r="AE693">
        <v>0</v>
      </c>
      <c r="AG693" t="s">
        <v>124</v>
      </c>
      <c r="AH693" t="s">
        <v>1738</v>
      </c>
      <c r="AI693">
        <v>0</v>
      </c>
      <c r="AJ693">
        <v>0</v>
      </c>
      <c r="AK693">
        <v>0</v>
      </c>
      <c r="AL693">
        <v>0</v>
      </c>
      <c r="AM693">
        <v>1</v>
      </c>
      <c r="AN693">
        <v>1</v>
      </c>
      <c r="AO693">
        <v>0</v>
      </c>
      <c r="AP693">
        <v>0</v>
      </c>
      <c r="BA693" t="s">
        <v>106</v>
      </c>
      <c r="BB693" t="e">
        <f ca="1">- Very Useful _xludf.and provides a job opportunity _xludf.right away.</f>
        <v>#NAME?</v>
      </c>
      <c r="BD693" t="e">
        <f ca="1">- Nursing / medical care</f>
        <v>#NAME?</v>
      </c>
      <c r="BE693">
        <v>0</v>
      </c>
      <c r="BF693">
        <v>0</v>
      </c>
      <c r="BG693">
        <v>0</v>
      </c>
      <c r="BH693">
        <v>0</v>
      </c>
      <c r="BI693">
        <v>1</v>
      </c>
      <c r="BJ693">
        <v>0</v>
      </c>
      <c r="BK693">
        <v>0</v>
      </c>
      <c r="BL693">
        <v>0</v>
      </c>
      <c r="BN693" t="s">
        <v>127</v>
      </c>
      <c r="BO693" t="s">
        <v>388</v>
      </c>
      <c r="BX693" t="s">
        <v>107</v>
      </c>
      <c r="BY693" t="e">
        <f ca="1">- _xludf.not worth the _xludf.time _xludf.or money spent on it</f>
        <v>#NAME?</v>
      </c>
      <c r="BZ693">
        <v>0</v>
      </c>
      <c r="CA693">
        <v>1</v>
      </c>
      <c r="CB693">
        <v>0</v>
      </c>
      <c r="CC693">
        <v>0</v>
      </c>
      <c r="CD693">
        <v>0</v>
      </c>
      <c r="CE693" t="e">
        <f ca="1">- Facebook groups/pages</f>
        <v>#NAME?</v>
      </c>
      <c r="CF693">
        <v>0</v>
      </c>
      <c r="CG693">
        <v>0</v>
      </c>
      <c r="CH693">
        <v>0</v>
      </c>
      <c r="CI693">
        <v>0</v>
      </c>
      <c r="CJ693">
        <v>0</v>
      </c>
      <c r="CK693">
        <v>1</v>
      </c>
      <c r="CL693">
        <v>0</v>
      </c>
      <c r="CN693" t="s">
        <v>108</v>
      </c>
      <c r="CO693" t="s">
        <v>109</v>
      </c>
      <c r="CP693" t="s">
        <v>110</v>
      </c>
      <c r="CQ693">
        <v>3436507</v>
      </c>
      <c r="CR693" t="s">
        <v>1829</v>
      </c>
      <c r="CS693" t="s">
        <v>1830</v>
      </c>
      <c r="CT693">
        <v>692</v>
      </c>
    </row>
    <row r="694" spans="1:98">
      <c r="A694">
        <v>693</v>
      </c>
      <c r="B694" t="s">
        <v>688</v>
      </c>
      <c r="C694">
        <v>23</v>
      </c>
      <c r="D694" t="s">
        <v>148</v>
      </c>
      <c r="E694" t="s">
        <v>227</v>
      </c>
      <c r="F694" t="s">
        <v>149</v>
      </c>
      <c r="G694" t="s">
        <v>113</v>
      </c>
      <c r="J694" t="s">
        <v>103</v>
      </c>
      <c r="K694">
        <v>0</v>
      </c>
      <c r="L694">
        <v>0</v>
      </c>
      <c r="M694">
        <v>0</v>
      </c>
      <c r="N694">
        <v>1</v>
      </c>
      <c r="O694">
        <v>0</v>
      </c>
      <c r="P694">
        <v>0</v>
      </c>
      <c r="Q694">
        <v>0</v>
      </c>
      <c r="R694">
        <v>0</v>
      </c>
      <c r="X694" t="s">
        <v>714</v>
      </c>
      <c r="Y694">
        <v>1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G694" t="s">
        <v>124</v>
      </c>
      <c r="AH694" t="s">
        <v>125</v>
      </c>
      <c r="AI694">
        <v>1</v>
      </c>
      <c r="AJ694">
        <v>0</v>
      </c>
      <c r="AK694">
        <v>0</v>
      </c>
      <c r="AL694">
        <v>0</v>
      </c>
      <c r="AM694">
        <v>0</v>
      </c>
      <c r="AN694">
        <v>0</v>
      </c>
      <c r="AO694">
        <v>0</v>
      </c>
      <c r="AP694">
        <v>0</v>
      </c>
      <c r="AR694" t="s">
        <v>127</v>
      </c>
      <c r="AS694" t="e">
        <f ca="1">- Donâ€™t have family in Syria to _xludf.help me</f>
        <v>#NAME?</v>
      </c>
      <c r="AT694">
        <v>0</v>
      </c>
      <c r="AU694">
        <v>0</v>
      </c>
      <c r="AV694">
        <v>0</v>
      </c>
      <c r="AW694">
        <v>1</v>
      </c>
      <c r="AX694">
        <v>0</v>
      </c>
      <c r="AY694">
        <v>0</v>
      </c>
      <c r="BA694" t="s">
        <v>127</v>
      </c>
      <c r="BB694" t="e">
        <f ca="1">- Useful but _xludf.not as good as a regular degree</f>
        <v>#NAME?</v>
      </c>
      <c r="BD694" t="e">
        <f ca="1">- Tourism / Restaurant _xludf.and hotel Management</f>
        <v>#NAME?</v>
      </c>
      <c r="BE694">
        <v>0</v>
      </c>
      <c r="BF694">
        <v>0</v>
      </c>
      <c r="BG694">
        <v>0</v>
      </c>
      <c r="BH694">
        <v>1</v>
      </c>
      <c r="BI694">
        <v>0</v>
      </c>
      <c r="BJ694">
        <v>0</v>
      </c>
      <c r="BK694">
        <v>0</v>
      </c>
      <c r="BL694">
        <v>0</v>
      </c>
      <c r="BN694" t="s">
        <v>106</v>
      </c>
      <c r="BQ694" t="e">
        <f ca="1">- Cannot afford the courses</f>
        <v>#NAME?</v>
      </c>
      <c r="BR694">
        <v>0</v>
      </c>
      <c r="BS694">
        <v>0</v>
      </c>
      <c r="BT694">
        <v>0</v>
      </c>
      <c r="BU694">
        <v>0</v>
      </c>
      <c r="BV694">
        <v>1</v>
      </c>
      <c r="BW694">
        <v>0</v>
      </c>
      <c r="BX694" t="s">
        <v>107</v>
      </c>
      <c r="BY694" t="e">
        <f ca="1">- Useful but _xludf.not as good as going to university</f>
        <v>#NAME?</v>
      </c>
      <c r="BZ694">
        <v>1</v>
      </c>
      <c r="CA694">
        <v>0</v>
      </c>
      <c r="CB694">
        <v>0</v>
      </c>
      <c r="CC694">
        <v>0</v>
      </c>
      <c r="CD694">
        <v>0</v>
      </c>
      <c r="CE694" t="e">
        <f ca="1">- Facebook groups/pages DUBARAH</f>
        <v>#NAME?</v>
      </c>
      <c r="CF694">
        <v>0</v>
      </c>
      <c r="CG694">
        <v>1</v>
      </c>
      <c r="CH694">
        <v>0</v>
      </c>
      <c r="CI694">
        <v>0</v>
      </c>
      <c r="CJ694">
        <v>0</v>
      </c>
      <c r="CK694">
        <v>1</v>
      </c>
      <c r="CL694">
        <v>0</v>
      </c>
      <c r="CN694" t="s">
        <v>108</v>
      </c>
      <c r="CO694" t="s">
        <v>109</v>
      </c>
      <c r="CP694" t="s">
        <v>110</v>
      </c>
      <c r="CQ694">
        <v>3436489</v>
      </c>
      <c r="CR694" t="s">
        <v>1831</v>
      </c>
      <c r="CS694" t="s">
        <v>1832</v>
      </c>
      <c r="CT694">
        <v>693</v>
      </c>
    </row>
    <row r="695" spans="1:98">
      <c r="A695">
        <v>694</v>
      </c>
      <c r="B695" t="s">
        <v>688</v>
      </c>
      <c r="C695">
        <v>25</v>
      </c>
      <c r="D695" t="s">
        <v>98</v>
      </c>
      <c r="E695" t="s">
        <v>99</v>
      </c>
      <c r="F695" t="s">
        <v>100</v>
      </c>
      <c r="G695" t="s">
        <v>113</v>
      </c>
      <c r="J695" t="s">
        <v>162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1</v>
      </c>
      <c r="R695">
        <v>0</v>
      </c>
      <c r="X695" t="s">
        <v>714</v>
      </c>
      <c r="Y695">
        <v>1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G695" t="s">
        <v>124</v>
      </c>
      <c r="AH695" t="s">
        <v>125</v>
      </c>
      <c r="AI695">
        <v>1</v>
      </c>
      <c r="AJ695">
        <v>0</v>
      </c>
      <c r="AK695">
        <v>0</v>
      </c>
      <c r="AL695">
        <v>0</v>
      </c>
      <c r="AM695">
        <v>0</v>
      </c>
      <c r="AN695">
        <v>0</v>
      </c>
      <c r="AO695">
        <v>0</v>
      </c>
      <c r="AP695">
        <v>0</v>
      </c>
      <c r="AR695" t="s">
        <v>127</v>
      </c>
      <c r="AS695" t="e">
        <f ca="1">- have to go in person but can _xludf.not go _xludf.for security reasons</f>
        <v>#NAME?</v>
      </c>
      <c r="AT695">
        <v>0</v>
      </c>
      <c r="AU695">
        <v>1</v>
      </c>
      <c r="AV695">
        <v>0</v>
      </c>
      <c r="AW695">
        <v>0</v>
      </c>
      <c r="AX695">
        <v>0</v>
      </c>
      <c r="AY695">
        <v>0</v>
      </c>
      <c r="BA695" t="s">
        <v>106</v>
      </c>
      <c r="BB695" t="e">
        <f ca="1">- Useful but _xludf.not as good as a regular degree</f>
        <v>#NAME?</v>
      </c>
      <c r="BD695" t="e">
        <f ca="1">- Mechanics _xludf.and machinery</f>
        <v>#NAME?</v>
      </c>
      <c r="BE695">
        <v>0</v>
      </c>
      <c r="BF695">
        <v>0</v>
      </c>
      <c r="BG695">
        <v>0</v>
      </c>
      <c r="BH695">
        <v>0</v>
      </c>
      <c r="BI695">
        <v>0</v>
      </c>
      <c r="BJ695">
        <v>0</v>
      </c>
      <c r="BK695">
        <v>1</v>
      </c>
      <c r="BL695">
        <v>0</v>
      </c>
      <c r="BN695" t="s">
        <v>106</v>
      </c>
      <c r="BQ695" t="e">
        <f ca="1">- _xludf.not available in subjects I want to study</f>
        <v>#NAME?</v>
      </c>
      <c r="BR695">
        <v>1</v>
      </c>
      <c r="BS695">
        <v>0</v>
      </c>
      <c r="BT695">
        <v>0</v>
      </c>
      <c r="BU695">
        <v>0</v>
      </c>
      <c r="BV695">
        <v>0</v>
      </c>
      <c r="BW695">
        <v>0</v>
      </c>
      <c r="BX695" t="s">
        <v>107</v>
      </c>
      <c r="BY695" t="e">
        <f ca="1">- Useful but _xludf.not as good as going to university</f>
        <v>#NAME?</v>
      </c>
      <c r="BZ695">
        <v>1</v>
      </c>
      <c r="CA695">
        <v>0</v>
      </c>
      <c r="CB695">
        <v>0</v>
      </c>
      <c r="CC695">
        <v>0</v>
      </c>
      <c r="CD695">
        <v>0</v>
      </c>
      <c r="CE695" t="e">
        <f ca="1">- Friends</f>
        <v>#NAME?</v>
      </c>
      <c r="CF695">
        <v>1</v>
      </c>
      <c r="CG695">
        <v>0</v>
      </c>
      <c r="CH695">
        <v>0</v>
      </c>
      <c r="CI695">
        <v>0</v>
      </c>
      <c r="CJ695">
        <v>0</v>
      </c>
      <c r="CK695">
        <v>0</v>
      </c>
      <c r="CL695">
        <v>0</v>
      </c>
      <c r="CN695" t="s">
        <v>108</v>
      </c>
      <c r="CO695" t="s">
        <v>109</v>
      </c>
      <c r="CP695" t="s">
        <v>110</v>
      </c>
      <c r="CQ695">
        <v>3453185</v>
      </c>
      <c r="CR695" t="s">
        <v>1833</v>
      </c>
      <c r="CS695" t="s">
        <v>1834</v>
      </c>
      <c r="CT695">
        <v>694</v>
      </c>
    </row>
    <row r="696" spans="1:98">
      <c r="A696">
        <v>695</v>
      </c>
      <c r="B696" t="s">
        <v>688</v>
      </c>
      <c r="C696">
        <v>20</v>
      </c>
      <c r="D696" t="s">
        <v>148</v>
      </c>
      <c r="E696" t="s">
        <v>156</v>
      </c>
      <c r="F696" t="s">
        <v>136</v>
      </c>
      <c r="G696" t="s">
        <v>113</v>
      </c>
      <c r="J696" t="s">
        <v>103</v>
      </c>
      <c r="K696">
        <v>0</v>
      </c>
      <c r="L696">
        <v>0</v>
      </c>
      <c r="M696">
        <v>0</v>
      </c>
      <c r="N696">
        <v>1</v>
      </c>
      <c r="O696">
        <v>0</v>
      </c>
      <c r="P696">
        <v>0</v>
      </c>
      <c r="Q696">
        <v>0</v>
      </c>
      <c r="R696">
        <v>0</v>
      </c>
      <c r="X696" t="s">
        <v>405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1</v>
      </c>
      <c r="AE696">
        <v>0</v>
      </c>
      <c r="AG696" t="s">
        <v>124</v>
      </c>
      <c r="AH696" t="s">
        <v>125</v>
      </c>
      <c r="AI696">
        <v>1</v>
      </c>
      <c r="AJ696">
        <v>0</v>
      </c>
      <c r="AK696">
        <v>0</v>
      </c>
      <c r="AL696">
        <v>0</v>
      </c>
      <c r="AM696">
        <v>0</v>
      </c>
      <c r="AN696">
        <v>0</v>
      </c>
      <c r="AO696">
        <v>0</v>
      </c>
      <c r="AP696">
        <v>0</v>
      </c>
      <c r="AR696" t="s">
        <v>127</v>
      </c>
      <c r="AS696" t="e">
        <f ca="1">- have to go in person but can _xludf.not go _xludf.for security reasons</f>
        <v>#NAME?</v>
      </c>
      <c r="AT696">
        <v>0</v>
      </c>
      <c r="AU696">
        <v>1</v>
      </c>
      <c r="AV696">
        <v>0</v>
      </c>
      <c r="AW696">
        <v>0</v>
      </c>
      <c r="AX696">
        <v>0</v>
      </c>
      <c r="AY696">
        <v>0</v>
      </c>
      <c r="BA696" t="s">
        <v>127</v>
      </c>
      <c r="BB696" t="e">
        <f ca="1">- Useful but _xludf.not as good as a regular degree</f>
        <v>#NAME?</v>
      </c>
      <c r="BD696" t="e">
        <f ca="1">- Nursing / medical care</f>
        <v>#NAME?</v>
      </c>
      <c r="BE696">
        <v>0</v>
      </c>
      <c r="BF696">
        <v>0</v>
      </c>
      <c r="BG696">
        <v>0</v>
      </c>
      <c r="BH696">
        <v>0</v>
      </c>
      <c r="BI696">
        <v>1</v>
      </c>
      <c r="BJ696">
        <v>0</v>
      </c>
      <c r="BK696">
        <v>0</v>
      </c>
      <c r="BL696">
        <v>0</v>
      </c>
      <c r="BN696" t="s">
        <v>106</v>
      </c>
      <c r="BQ696" t="e">
        <f ca="1">- _xludf.not available in subjects I want to study</f>
        <v>#NAME?</v>
      </c>
      <c r="BR696">
        <v>1</v>
      </c>
      <c r="BS696">
        <v>0</v>
      </c>
      <c r="BT696">
        <v>0</v>
      </c>
      <c r="BU696">
        <v>0</v>
      </c>
      <c r="BV696">
        <v>0</v>
      </c>
      <c r="BW696">
        <v>0</v>
      </c>
      <c r="BX696" t="s">
        <v>107</v>
      </c>
      <c r="BY696" t="e">
        <f ca="1">- _xludf.not worth the _xludf.time _xludf.or money spent on it</f>
        <v>#NAME?</v>
      </c>
      <c r="BZ696">
        <v>0</v>
      </c>
      <c r="CA696">
        <v>1</v>
      </c>
      <c r="CB696">
        <v>0</v>
      </c>
      <c r="CC696">
        <v>0</v>
      </c>
      <c r="CD696">
        <v>0</v>
      </c>
      <c r="CE696" t="e">
        <f ca="1">- Facebook groups/pages</f>
        <v>#NAME?</v>
      </c>
      <c r="CF696">
        <v>0</v>
      </c>
      <c r="CG696">
        <v>0</v>
      </c>
      <c r="CH696">
        <v>0</v>
      </c>
      <c r="CI696">
        <v>0</v>
      </c>
      <c r="CJ696">
        <v>0</v>
      </c>
      <c r="CK696">
        <v>1</v>
      </c>
      <c r="CL696">
        <v>0</v>
      </c>
      <c r="CN696" t="s">
        <v>108</v>
      </c>
      <c r="CO696" t="s">
        <v>109</v>
      </c>
      <c r="CP696" t="s">
        <v>110</v>
      </c>
      <c r="CQ696">
        <v>3434935</v>
      </c>
      <c r="CR696" t="s">
        <v>1835</v>
      </c>
      <c r="CS696" t="s">
        <v>1836</v>
      </c>
      <c r="CT696">
        <v>695</v>
      </c>
    </row>
    <row r="697" spans="1:98">
      <c r="A697">
        <v>696</v>
      </c>
      <c r="B697" t="s">
        <v>688</v>
      </c>
      <c r="C697">
        <v>21</v>
      </c>
      <c r="D697" t="s">
        <v>148</v>
      </c>
      <c r="E697" t="s">
        <v>179</v>
      </c>
      <c r="F697" t="s">
        <v>100</v>
      </c>
      <c r="G697" t="s">
        <v>175</v>
      </c>
      <c r="J697" t="s">
        <v>121</v>
      </c>
      <c r="K697">
        <v>1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T697" t="s">
        <v>1427</v>
      </c>
      <c r="X697" t="s">
        <v>242</v>
      </c>
      <c r="Y697">
        <v>0</v>
      </c>
      <c r="Z697">
        <v>0</v>
      </c>
      <c r="AA697">
        <v>0</v>
      </c>
      <c r="AB697">
        <v>0</v>
      </c>
      <c r="AC697">
        <v>1</v>
      </c>
      <c r="AD697">
        <v>0</v>
      </c>
      <c r="AE697">
        <v>0</v>
      </c>
      <c r="AG697" t="s">
        <v>116</v>
      </c>
      <c r="AH697" t="s">
        <v>105</v>
      </c>
      <c r="AI697">
        <v>0</v>
      </c>
      <c r="AJ697">
        <v>1</v>
      </c>
      <c r="AK697">
        <v>0</v>
      </c>
      <c r="AL697">
        <v>0</v>
      </c>
      <c r="AM697">
        <v>0</v>
      </c>
      <c r="AN697">
        <v>0</v>
      </c>
      <c r="AO697">
        <v>0</v>
      </c>
      <c r="AP697">
        <v>0</v>
      </c>
      <c r="BA697" t="s">
        <v>127</v>
      </c>
      <c r="BB697" t="e">
        <f ca="1">- _xludf.not Useful</f>
        <v>#NAME?</v>
      </c>
      <c r="BD697" t="e">
        <f ca="1">- I am _xludf.not interested in vocational education</f>
        <v>#NAME?</v>
      </c>
      <c r="BE697">
        <v>1</v>
      </c>
      <c r="BF697">
        <v>0</v>
      </c>
      <c r="BG697">
        <v>0</v>
      </c>
      <c r="BH697">
        <v>0</v>
      </c>
      <c r="BI697">
        <v>0</v>
      </c>
      <c r="BJ697">
        <v>0</v>
      </c>
      <c r="BK697">
        <v>0</v>
      </c>
      <c r="BL697">
        <v>0</v>
      </c>
      <c r="BN697" t="s">
        <v>106</v>
      </c>
      <c r="BQ697" t="e">
        <f ca="1">- Cannot afford the courses</f>
        <v>#NAME?</v>
      </c>
      <c r="BR697">
        <v>0</v>
      </c>
      <c r="BS697">
        <v>0</v>
      </c>
      <c r="BT697">
        <v>0</v>
      </c>
      <c r="BU697">
        <v>0</v>
      </c>
      <c r="BV697">
        <v>1</v>
      </c>
      <c r="BW697">
        <v>0</v>
      </c>
      <c r="BX697" t="s">
        <v>107</v>
      </c>
      <c r="BY697" t="e">
        <f ca="1">- _xludf.not worth the _xludf.time _xludf.or money spent on it</f>
        <v>#NAME?</v>
      </c>
      <c r="BZ697">
        <v>0</v>
      </c>
      <c r="CA697">
        <v>1</v>
      </c>
      <c r="CB697">
        <v>0</v>
      </c>
      <c r="CC697">
        <v>0</v>
      </c>
      <c r="CD697">
        <v>0</v>
      </c>
      <c r="CE697" t="e">
        <f ca="1">- Facebook groups/pages</f>
        <v>#NAME?</v>
      </c>
      <c r="CF697">
        <v>0</v>
      </c>
      <c r="CG697">
        <v>0</v>
      </c>
      <c r="CH697">
        <v>0</v>
      </c>
      <c r="CI697">
        <v>0</v>
      </c>
      <c r="CJ697">
        <v>0</v>
      </c>
      <c r="CK697">
        <v>1</v>
      </c>
      <c r="CL697">
        <v>0</v>
      </c>
      <c r="CN697" t="s">
        <v>108</v>
      </c>
      <c r="CO697" t="s">
        <v>109</v>
      </c>
      <c r="CP697" t="s">
        <v>110</v>
      </c>
      <c r="CQ697">
        <v>3434965</v>
      </c>
      <c r="CR697" t="s">
        <v>1837</v>
      </c>
      <c r="CS697" t="s">
        <v>1838</v>
      </c>
      <c r="CT697">
        <v>696</v>
      </c>
    </row>
    <row r="698" spans="1:98">
      <c r="A698">
        <v>697</v>
      </c>
      <c r="B698" t="s">
        <v>688</v>
      </c>
      <c r="C698">
        <v>23</v>
      </c>
      <c r="D698" t="s">
        <v>98</v>
      </c>
      <c r="E698" t="s">
        <v>227</v>
      </c>
      <c r="F698" t="s">
        <v>149</v>
      </c>
      <c r="G698" t="s">
        <v>101</v>
      </c>
      <c r="H698" t="s">
        <v>102</v>
      </c>
      <c r="U698" t="s">
        <v>121</v>
      </c>
      <c r="W698" t="s">
        <v>1839</v>
      </c>
      <c r="AG698" t="s">
        <v>104</v>
      </c>
      <c r="AH698" t="s">
        <v>1081</v>
      </c>
      <c r="AI698">
        <v>0</v>
      </c>
      <c r="AJ698">
        <v>1</v>
      </c>
      <c r="AK698">
        <v>0</v>
      </c>
      <c r="AL698">
        <v>0</v>
      </c>
      <c r="AM698">
        <v>0</v>
      </c>
      <c r="AN698">
        <v>0</v>
      </c>
      <c r="AO698">
        <v>0</v>
      </c>
      <c r="AP698">
        <v>0</v>
      </c>
      <c r="BA698" t="s">
        <v>106</v>
      </c>
      <c r="BB698" t="e">
        <f ca="1">- Useful but _xludf.not as good as a regular degree</f>
        <v>#NAME?</v>
      </c>
      <c r="BD698" t="e">
        <f ca="1">- Project Management / Accountancy</f>
        <v>#NAME?</v>
      </c>
      <c r="BE698">
        <v>0</v>
      </c>
      <c r="BF698">
        <v>0</v>
      </c>
      <c r="BG698">
        <v>1</v>
      </c>
      <c r="BH698">
        <v>0</v>
      </c>
      <c r="BI698">
        <v>0</v>
      </c>
      <c r="BJ698">
        <v>0</v>
      </c>
      <c r="BK698">
        <v>0</v>
      </c>
      <c r="BL698">
        <v>0</v>
      </c>
      <c r="BN698" t="s">
        <v>106</v>
      </c>
      <c r="BQ698" t="e">
        <f ca="1">- Donâ€™t know how to _xludf.find/enroll in a suitable program</f>
        <v>#NAME?</v>
      </c>
      <c r="BR698">
        <v>0</v>
      </c>
      <c r="BS698">
        <v>0</v>
      </c>
      <c r="BT698">
        <v>0</v>
      </c>
      <c r="BU698">
        <v>1</v>
      </c>
      <c r="BV698">
        <v>0</v>
      </c>
      <c r="BW698">
        <v>0</v>
      </c>
      <c r="BX698" t="s">
        <v>107</v>
      </c>
      <c r="BY698" t="e">
        <f ca="1">- _xludf.not worth the _xludf.time _xludf.or money spent on it</f>
        <v>#NAME?</v>
      </c>
      <c r="BZ698">
        <v>0</v>
      </c>
      <c r="CA698">
        <v>1</v>
      </c>
      <c r="CB698">
        <v>0</v>
      </c>
      <c r="CC698">
        <v>0</v>
      </c>
      <c r="CD698">
        <v>0</v>
      </c>
      <c r="CE698" t="e">
        <f ca="1">- Facebook groups/pages</f>
        <v>#NAME?</v>
      </c>
      <c r="CF698">
        <v>0</v>
      </c>
      <c r="CG698">
        <v>0</v>
      </c>
      <c r="CH698">
        <v>0</v>
      </c>
      <c r="CI698">
        <v>0</v>
      </c>
      <c r="CJ698">
        <v>0</v>
      </c>
      <c r="CK698">
        <v>1</v>
      </c>
      <c r="CL698">
        <v>0</v>
      </c>
      <c r="CN698" t="s">
        <v>108</v>
      </c>
      <c r="CO698" t="s">
        <v>109</v>
      </c>
      <c r="CP698" t="s">
        <v>110</v>
      </c>
      <c r="CQ698">
        <v>3435102</v>
      </c>
      <c r="CR698" t="s">
        <v>1840</v>
      </c>
      <c r="CS698" t="s">
        <v>1841</v>
      </c>
      <c r="CT698">
        <v>697</v>
      </c>
    </row>
    <row r="699" spans="1:98">
      <c r="A699">
        <v>698</v>
      </c>
      <c r="B699" t="s">
        <v>688</v>
      </c>
      <c r="C699">
        <v>26</v>
      </c>
      <c r="D699" t="s">
        <v>148</v>
      </c>
      <c r="E699" t="s">
        <v>99</v>
      </c>
      <c r="F699" t="s">
        <v>364</v>
      </c>
      <c r="G699" t="s">
        <v>113</v>
      </c>
      <c r="J699" t="s">
        <v>121</v>
      </c>
      <c r="K699">
        <v>1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T699" t="s">
        <v>1661</v>
      </c>
      <c r="X699" t="s">
        <v>495</v>
      </c>
      <c r="Y699">
        <v>0</v>
      </c>
      <c r="Z699">
        <v>0</v>
      </c>
      <c r="AA699">
        <v>1</v>
      </c>
      <c r="AB699">
        <v>0</v>
      </c>
      <c r="AC699">
        <v>0</v>
      </c>
      <c r="AD699">
        <v>0</v>
      </c>
      <c r="AE699">
        <v>0</v>
      </c>
      <c r="AG699" t="s">
        <v>124</v>
      </c>
      <c r="AH699" t="s">
        <v>767</v>
      </c>
      <c r="AI699">
        <v>0</v>
      </c>
      <c r="AJ699">
        <v>0</v>
      </c>
      <c r="AK699">
        <v>0</v>
      </c>
      <c r="AL699">
        <v>0</v>
      </c>
      <c r="AM699">
        <v>0</v>
      </c>
      <c r="AN699">
        <v>1</v>
      </c>
      <c r="AO699">
        <v>0</v>
      </c>
      <c r="AP699">
        <v>0</v>
      </c>
      <c r="BA699" t="s">
        <v>127</v>
      </c>
      <c r="BB699" t="e">
        <f ca="1">- Very Useful _xludf.and provides a job opportunity _xludf.right away.</f>
        <v>#NAME?</v>
      </c>
      <c r="BD699" t="e">
        <f ca="1">- Nursing / medical care</f>
        <v>#NAME?</v>
      </c>
      <c r="BE699">
        <v>0</v>
      </c>
      <c r="BF699">
        <v>0</v>
      </c>
      <c r="BG699">
        <v>0</v>
      </c>
      <c r="BH699">
        <v>0</v>
      </c>
      <c r="BI699">
        <v>1</v>
      </c>
      <c r="BJ699">
        <v>0</v>
      </c>
      <c r="BK699">
        <v>0</v>
      </c>
      <c r="BL699">
        <v>0</v>
      </c>
      <c r="BN699" t="s">
        <v>106</v>
      </c>
      <c r="BQ699" t="e">
        <f ca="1">- Do _xludf.not _xludf.count towards a recognized qualification</f>
        <v>#NAME?</v>
      </c>
      <c r="BR699">
        <v>0</v>
      </c>
      <c r="BS699">
        <v>1</v>
      </c>
      <c r="BT699">
        <v>0</v>
      </c>
      <c r="BU699">
        <v>0</v>
      </c>
      <c r="BV699">
        <v>0</v>
      </c>
      <c r="BW699">
        <v>0</v>
      </c>
      <c r="BX699" t="s">
        <v>107</v>
      </c>
      <c r="BY699" t="e">
        <f ca="1">- Very Useful, as good as a regular degree</f>
        <v>#NAME?</v>
      </c>
      <c r="BZ699">
        <v>0</v>
      </c>
      <c r="CA699">
        <v>0</v>
      </c>
      <c r="CB699">
        <v>1</v>
      </c>
      <c r="CC699">
        <v>0</v>
      </c>
      <c r="CD699">
        <v>0</v>
      </c>
      <c r="CE699" t="e">
        <f ca="1">- Al-Fanar Media - Facebook groups/pages</f>
        <v>#NAME?</v>
      </c>
      <c r="CF699">
        <v>0</v>
      </c>
      <c r="CG699">
        <v>0</v>
      </c>
      <c r="CH699">
        <v>0</v>
      </c>
      <c r="CI699">
        <v>1</v>
      </c>
      <c r="CJ699">
        <v>0</v>
      </c>
      <c r="CK699">
        <v>1</v>
      </c>
      <c r="CL699">
        <v>0</v>
      </c>
      <c r="CN699" t="s">
        <v>108</v>
      </c>
      <c r="CO699" t="s">
        <v>109</v>
      </c>
      <c r="CP699" t="s">
        <v>110</v>
      </c>
      <c r="CQ699">
        <v>3435160</v>
      </c>
      <c r="CR699" t="s">
        <v>1842</v>
      </c>
      <c r="CS699" t="s">
        <v>1843</v>
      </c>
      <c r="CT699">
        <v>698</v>
      </c>
    </row>
    <row r="700" spans="1:98">
      <c r="A700">
        <v>699</v>
      </c>
      <c r="B700" t="s">
        <v>688</v>
      </c>
      <c r="C700">
        <v>22</v>
      </c>
      <c r="D700" t="s">
        <v>148</v>
      </c>
      <c r="E700" t="s">
        <v>179</v>
      </c>
      <c r="F700" t="s">
        <v>100</v>
      </c>
      <c r="G700" t="s">
        <v>101</v>
      </c>
      <c r="H700" t="s">
        <v>1251</v>
      </c>
      <c r="U700" t="s">
        <v>162</v>
      </c>
      <c r="AG700" t="s">
        <v>104</v>
      </c>
      <c r="AH700" t="s">
        <v>105</v>
      </c>
      <c r="AI700">
        <v>0</v>
      </c>
      <c r="AJ700">
        <v>1</v>
      </c>
      <c r="AK700">
        <v>0</v>
      </c>
      <c r="AL700">
        <v>0</v>
      </c>
      <c r="AM700">
        <v>0</v>
      </c>
      <c r="AN700">
        <v>0</v>
      </c>
      <c r="AO700">
        <v>0</v>
      </c>
      <c r="AP700">
        <v>0</v>
      </c>
      <c r="BA700" t="s">
        <v>106</v>
      </c>
      <c r="BB700" t="e">
        <f ca="1">- Useful but _xludf.not as good as a regular degree</f>
        <v>#NAME?</v>
      </c>
      <c r="BD700" t="e">
        <f ca="1">- I am _xludf.not interested in vocational education</f>
        <v>#NAME?</v>
      </c>
      <c r="BE700">
        <v>1</v>
      </c>
      <c r="BF700">
        <v>0</v>
      </c>
      <c r="BG700">
        <v>0</v>
      </c>
      <c r="BH700">
        <v>0</v>
      </c>
      <c r="BI700">
        <v>0</v>
      </c>
      <c r="BJ700">
        <v>0</v>
      </c>
      <c r="BK700">
        <v>0</v>
      </c>
      <c r="BL700">
        <v>0</v>
      </c>
      <c r="BN700" t="s">
        <v>106</v>
      </c>
      <c r="BQ700" t="e">
        <f ca="1">- Donâ€™t know how to _xludf.find/enroll in a suitable program</f>
        <v>#NAME?</v>
      </c>
      <c r="BR700">
        <v>0</v>
      </c>
      <c r="BS700">
        <v>0</v>
      </c>
      <c r="BT700">
        <v>0</v>
      </c>
      <c r="BU700">
        <v>1</v>
      </c>
      <c r="BV700">
        <v>0</v>
      </c>
      <c r="BW700">
        <v>0</v>
      </c>
      <c r="BX700" t="s">
        <v>107</v>
      </c>
      <c r="BY700" t="e">
        <f ca="1">- _xludf.not worth the _xludf.time _xludf.or money spent on it</f>
        <v>#NAME?</v>
      </c>
      <c r="BZ700">
        <v>0</v>
      </c>
      <c r="CA700">
        <v>1</v>
      </c>
      <c r="CB700">
        <v>0</v>
      </c>
      <c r="CC700">
        <v>0</v>
      </c>
      <c r="CD700">
        <v>0</v>
      </c>
      <c r="CE700" t="e">
        <f ca="1">- Facebook groups/pages</f>
        <v>#NAME?</v>
      </c>
      <c r="CF700">
        <v>0</v>
      </c>
      <c r="CG700">
        <v>0</v>
      </c>
      <c r="CH700">
        <v>0</v>
      </c>
      <c r="CI700">
        <v>0</v>
      </c>
      <c r="CJ700">
        <v>0</v>
      </c>
      <c r="CK700">
        <v>1</v>
      </c>
      <c r="CL700">
        <v>0</v>
      </c>
      <c r="CN700" t="s">
        <v>108</v>
      </c>
      <c r="CO700" t="s">
        <v>109</v>
      </c>
      <c r="CP700" t="s">
        <v>110</v>
      </c>
      <c r="CQ700">
        <v>3435170</v>
      </c>
      <c r="CR700" t="s">
        <v>1844</v>
      </c>
      <c r="CS700" t="s">
        <v>1845</v>
      </c>
      <c r="CT700">
        <v>699</v>
      </c>
    </row>
    <row r="701" spans="1:98">
      <c r="A701">
        <v>700</v>
      </c>
      <c r="B701" t="s">
        <v>688</v>
      </c>
      <c r="C701">
        <v>23</v>
      </c>
      <c r="D701" t="s">
        <v>148</v>
      </c>
      <c r="E701" t="s">
        <v>285</v>
      </c>
      <c r="F701" t="s">
        <v>100</v>
      </c>
      <c r="G701" t="s">
        <v>175</v>
      </c>
      <c r="J701" t="s">
        <v>286</v>
      </c>
      <c r="K701">
        <v>0</v>
      </c>
      <c r="L701">
        <v>0</v>
      </c>
      <c r="M701">
        <v>0</v>
      </c>
      <c r="N701">
        <v>0</v>
      </c>
      <c r="O701">
        <v>1</v>
      </c>
      <c r="P701">
        <v>0</v>
      </c>
      <c r="Q701">
        <v>0</v>
      </c>
      <c r="R701">
        <v>0</v>
      </c>
      <c r="X701" t="s">
        <v>242</v>
      </c>
      <c r="Y701">
        <v>0</v>
      </c>
      <c r="Z701">
        <v>0</v>
      </c>
      <c r="AA701">
        <v>0</v>
      </c>
      <c r="AB701">
        <v>0</v>
      </c>
      <c r="AC701">
        <v>1</v>
      </c>
      <c r="AD701">
        <v>0</v>
      </c>
      <c r="AE701">
        <v>0</v>
      </c>
      <c r="AG701" t="s">
        <v>116</v>
      </c>
      <c r="AH701" t="s">
        <v>105</v>
      </c>
      <c r="AI701">
        <v>0</v>
      </c>
      <c r="AJ701">
        <v>1</v>
      </c>
      <c r="AK701">
        <v>0</v>
      </c>
      <c r="AL701">
        <v>0</v>
      </c>
      <c r="AM701">
        <v>0</v>
      </c>
      <c r="AN701">
        <v>0</v>
      </c>
      <c r="AO701">
        <v>0</v>
      </c>
      <c r="AP701">
        <v>0</v>
      </c>
      <c r="BA701" t="s">
        <v>127</v>
      </c>
      <c r="BB701" t="e">
        <f ca="1">- Useful but _xludf.not as good as a regular degree</f>
        <v>#NAME?</v>
      </c>
      <c r="BD701" t="e">
        <f ca="1">- Nursing / medical care</f>
        <v>#NAME?</v>
      </c>
      <c r="BE701">
        <v>0</v>
      </c>
      <c r="BF701">
        <v>0</v>
      </c>
      <c r="BG701">
        <v>0</v>
      </c>
      <c r="BH701">
        <v>0</v>
      </c>
      <c r="BI701">
        <v>1</v>
      </c>
      <c r="BJ701">
        <v>0</v>
      </c>
      <c r="BK701">
        <v>0</v>
      </c>
      <c r="BL701">
        <v>0</v>
      </c>
      <c r="BN701" t="s">
        <v>106</v>
      </c>
      <c r="BQ701" t="e">
        <f ca="1">- _xludf.not available in subjects I want to study</f>
        <v>#NAME?</v>
      </c>
      <c r="BR701">
        <v>1</v>
      </c>
      <c r="BS701">
        <v>0</v>
      </c>
      <c r="BT701">
        <v>0</v>
      </c>
      <c r="BU701">
        <v>0</v>
      </c>
      <c r="BV701">
        <v>0</v>
      </c>
      <c r="BW701">
        <v>0</v>
      </c>
      <c r="BX701" t="s">
        <v>107</v>
      </c>
      <c r="BY701" t="e">
        <f ca="1">- _xludf.not worth the _xludf.time _xludf.or money spent on it</f>
        <v>#NAME?</v>
      </c>
      <c r="BZ701">
        <v>0</v>
      </c>
      <c r="CA701">
        <v>1</v>
      </c>
      <c r="CB701">
        <v>0</v>
      </c>
      <c r="CC701">
        <v>0</v>
      </c>
      <c r="CD701">
        <v>0</v>
      </c>
      <c r="CE701" t="e">
        <f ca="1">- Facebook groups/pages</f>
        <v>#NAME?</v>
      </c>
      <c r="CF701">
        <v>0</v>
      </c>
      <c r="CG701">
        <v>0</v>
      </c>
      <c r="CH701">
        <v>0</v>
      </c>
      <c r="CI701">
        <v>0</v>
      </c>
      <c r="CJ701">
        <v>0</v>
      </c>
      <c r="CK701">
        <v>1</v>
      </c>
      <c r="CL701">
        <v>0</v>
      </c>
      <c r="CN701" t="s">
        <v>108</v>
      </c>
      <c r="CO701" t="s">
        <v>109</v>
      </c>
      <c r="CP701" t="s">
        <v>110</v>
      </c>
      <c r="CQ701">
        <v>3435177</v>
      </c>
      <c r="CR701" t="s">
        <v>1846</v>
      </c>
      <c r="CS701" t="s">
        <v>1847</v>
      </c>
      <c r="CT701">
        <v>700</v>
      </c>
    </row>
    <row r="702" spans="1:98">
      <c r="A702">
        <v>701</v>
      </c>
      <c r="B702" t="s">
        <v>688</v>
      </c>
      <c r="C702">
        <v>21</v>
      </c>
      <c r="D702" t="s">
        <v>98</v>
      </c>
      <c r="E702" t="s">
        <v>99</v>
      </c>
      <c r="F702" t="s">
        <v>100</v>
      </c>
      <c r="G702" t="s">
        <v>113</v>
      </c>
      <c r="J702" t="s">
        <v>318</v>
      </c>
      <c r="K702">
        <v>0</v>
      </c>
      <c r="L702">
        <v>0</v>
      </c>
      <c r="M702">
        <v>1</v>
      </c>
      <c r="N702">
        <v>0</v>
      </c>
      <c r="O702">
        <v>0</v>
      </c>
      <c r="P702">
        <v>0</v>
      </c>
      <c r="Q702">
        <v>0</v>
      </c>
      <c r="R702">
        <v>0</v>
      </c>
      <c r="X702" t="s">
        <v>159</v>
      </c>
      <c r="Y702">
        <v>1</v>
      </c>
      <c r="Z702">
        <v>0</v>
      </c>
      <c r="AA702">
        <v>0</v>
      </c>
      <c r="AB702">
        <v>1</v>
      </c>
      <c r="AC702">
        <v>0</v>
      </c>
      <c r="AD702">
        <v>0</v>
      </c>
      <c r="AE702">
        <v>0</v>
      </c>
      <c r="AG702" t="s">
        <v>124</v>
      </c>
      <c r="AH702" t="s">
        <v>125</v>
      </c>
      <c r="AI702">
        <v>1</v>
      </c>
      <c r="AJ702">
        <v>0</v>
      </c>
      <c r="AK702">
        <v>0</v>
      </c>
      <c r="AL702">
        <v>0</v>
      </c>
      <c r="AM702">
        <v>0</v>
      </c>
      <c r="AN702">
        <v>0</v>
      </c>
      <c r="AO702">
        <v>0</v>
      </c>
      <c r="AP702">
        <v>0</v>
      </c>
      <c r="AR702" t="s">
        <v>127</v>
      </c>
      <c r="AS702" t="e">
        <f ca="1">- Retrieving papers is expensive _xludf.now _xludf.and I Do _xludf.not have the money - have to go in person but can _xludf.not go _xludf.for security reasons</f>
        <v>#NAME?</v>
      </c>
      <c r="AT702">
        <v>0</v>
      </c>
      <c r="AU702">
        <v>1</v>
      </c>
      <c r="AV702">
        <v>0</v>
      </c>
      <c r="AW702">
        <v>0</v>
      </c>
      <c r="AX702">
        <v>1</v>
      </c>
      <c r="AY702">
        <v>0</v>
      </c>
      <c r="BA702" t="s">
        <v>127</v>
      </c>
      <c r="BB702" t="e">
        <f ca="1">- _xludf.not Useful</f>
        <v>#NAME?</v>
      </c>
      <c r="BD702" t="e">
        <f ca="1">- I am _xludf.not interested in vocational education</f>
        <v>#NAME?</v>
      </c>
      <c r="BE702">
        <v>1</v>
      </c>
      <c r="BF702">
        <v>0</v>
      </c>
      <c r="BG702">
        <v>0</v>
      </c>
      <c r="BH702">
        <v>0</v>
      </c>
      <c r="BI702">
        <v>0</v>
      </c>
      <c r="BJ702">
        <v>0</v>
      </c>
      <c r="BK702">
        <v>0</v>
      </c>
      <c r="BL702">
        <v>0</v>
      </c>
      <c r="BN702" t="s">
        <v>127</v>
      </c>
      <c r="BO702" t="s">
        <v>388</v>
      </c>
      <c r="BX702" t="s">
        <v>107</v>
      </c>
      <c r="BY702" t="e">
        <f ca="1">- Very Useful, as good as a regular degree</f>
        <v>#NAME?</v>
      </c>
      <c r="BZ702">
        <v>0</v>
      </c>
      <c r="CA702">
        <v>0</v>
      </c>
      <c r="CB702">
        <v>1</v>
      </c>
      <c r="CC702">
        <v>0</v>
      </c>
      <c r="CD702">
        <v>0</v>
      </c>
      <c r="CE702" t="e">
        <f ca="1">- Facebook groups/pages</f>
        <v>#NAME?</v>
      </c>
      <c r="CF702">
        <v>0</v>
      </c>
      <c r="CG702">
        <v>0</v>
      </c>
      <c r="CH702">
        <v>0</v>
      </c>
      <c r="CI702">
        <v>0</v>
      </c>
      <c r="CJ702">
        <v>0</v>
      </c>
      <c r="CK702">
        <v>1</v>
      </c>
      <c r="CL702">
        <v>0</v>
      </c>
      <c r="CN702" t="s">
        <v>108</v>
      </c>
      <c r="CO702" t="s">
        <v>109</v>
      </c>
      <c r="CP702" t="s">
        <v>110</v>
      </c>
      <c r="CQ702">
        <v>3435208</v>
      </c>
      <c r="CR702" t="s">
        <v>1848</v>
      </c>
      <c r="CS702" t="s">
        <v>1849</v>
      </c>
      <c r="CT702">
        <v>701</v>
      </c>
    </row>
    <row r="703" spans="1:98">
      <c r="A703">
        <v>702</v>
      </c>
      <c r="B703" t="s">
        <v>688</v>
      </c>
      <c r="C703">
        <v>24</v>
      </c>
      <c r="D703" t="s">
        <v>148</v>
      </c>
      <c r="E703" t="s">
        <v>156</v>
      </c>
      <c r="F703" t="s">
        <v>149</v>
      </c>
      <c r="G703" t="s">
        <v>175</v>
      </c>
      <c r="J703" t="s">
        <v>114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1</v>
      </c>
      <c r="Q703">
        <v>0</v>
      </c>
      <c r="R703">
        <v>0</v>
      </c>
      <c r="X703" t="s">
        <v>115</v>
      </c>
      <c r="Y703">
        <v>0</v>
      </c>
      <c r="Z703">
        <v>0</v>
      </c>
      <c r="AA703">
        <v>0</v>
      </c>
      <c r="AB703">
        <v>1</v>
      </c>
      <c r="AC703">
        <v>0</v>
      </c>
      <c r="AD703">
        <v>0</v>
      </c>
      <c r="AE703">
        <v>0</v>
      </c>
      <c r="AG703" t="s">
        <v>124</v>
      </c>
      <c r="AH703" t="s">
        <v>1081</v>
      </c>
      <c r="AI703">
        <v>0</v>
      </c>
      <c r="AJ703">
        <v>1</v>
      </c>
      <c r="AK703">
        <v>0</v>
      </c>
      <c r="AL703">
        <v>0</v>
      </c>
      <c r="AM703">
        <v>0</v>
      </c>
      <c r="AN703">
        <v>0</v>
      </c>
      <c r="AO703">
        <v>0</v>
      </c>
      <c r="AP703">
        <v>0</v>
      </c>
      <c r="BA703" t="s">
        <v>127</v>
      </c>
      <c r="BB703" t="e">
        <f ca="1">- Very Useful _xludf.and provides a job opportunity _xludf.right away.</f>
        <v>#NAME?</v>
      </c>
      <c r="BD703" t="e">
        <f ca="1">- Tourism / Restaurant _xludf.and hotel Management - Nursing / medical care</f>
        <v>#NAME?</v>
      </c>
      <c r="BE703">
        <v>0</v>
      </c>
      <c r="BF703">
        <v>0</v>
      </c>
      <c r="BG703">
        <v>0</v>
      </c>
      <c r="BH703">
        <v>1</v>
      </c>
      <c r="BI703">
        <v>1</v>
      </c>
      <c r="BJ703">
        <v>0</v>
      </c>
      <c r="BK703">
        <v>0</v>
      </c>
      <c r="BL703">
        <v>0</v>
      </c>
      <c r="BN703" t="s">
        <v>127</v>
      </c>
      <c r="BO703" t="s">
        <v>388</v>
      </c>
      <c r="BX703" t="s">
        <v>107</v>
      </c>
      <c r="BY703" t="e">
        <f ca="1">- Useful but _xludf.not as good as going to university</f>
        <v>#NAME?</v>
      </c>
      <c r="BZ703">
        <v>1</v>
      </c>
      <c r="CA703">
        <v>0</v>
      </c>
      <c r="CB703">
        <v>0</v>
      </c>
      <c r="CC703">
        <v>0</v>
      </c>
      <c r="CD703">
        <v>0</v>
      </c>
      <c r="CE703" t="e">
        <f ca="1">- Facebook groups/pages</f>
        <v>#NAME?</v>
      </c>
      <c r="CF703">
        <v>0</v>
      </c>
      <c r="CG703">
        <v>0</v>
      </c>
      <c r="CH703">
        <v>0</v>
      </c>
      <c r="CI703">
        <v>0</v>
      </c>
      <c r="CJ703">
        <v>0</v>
      </c>
      <c r="CK703">
        <v>1</v>
      </c>
      <c r="CL703">
        <v>0</v>
      </c>
      <c r="CN703" t="s">
        <v>108</v>
      </c>
      <c r="CO703" t="s">
        <v>109</v>
      </c>
      <c r="CP703" t="s">
        <v>110</v>
      </c>
      <c r="CQ703">
        <v>3435228</v>
      </c>
      <c r="CR703" t="s">
        <v>1850</v>
      </c>
      <c r="CS703" t="s">
        <v>1851</v>
      </c>
      <c r="CT703">
        <v>702</v>
      </c>
    </row>
    <row r="704" spans="1:98">
      <c r="A704">
        <v>703</v>
      </c>
      <c r="B704" t="s">
        <v>688</v>
      </c>
      <c r="C704">
        <v>27</v>
      </c>
      <c r="D704" t="s">
        <v>98</v>
      </c>
      <c r="E704" t="s">
        <v>142</v>
      </c>
      <c r="F704" t="s">
        <v>364</v>
      </c>
      <c r="G704" t="s">
        <v>113</v>
      </c>
      <c r="J704" t="s">
        <v>121</v>
      </c>
      <c r="K704">
        <v>1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T704" t="s">
        <v>107</v>
      </c>
      <c r="X704" t="s">
        <v>495</v>
      </c>
      <c r="Y704">
        <v>0</v>
      </c>
      <c r="Z704">
        <v>0</v>
      </c>
      <c r="AA704">
        <v>1</v>
      </c>
      <c r="AB704">
        <v>0</v>
      </c>
      <c r="AC704">
        <v>0</v>
      </c>
      <c r="AD704">
        <v>0</v>
      </c>
      <c r="AE704">
        <v>0</v>
      </c>
      <c r="AG704" t="s">
        <v>124</v>
      </c>
      <c r="AH704" t="s">
        <v>125</v>
      </c>
      <c r="AI704">
        <v>1</v>
      </c>
      <c r="AJ704">
        <v>0</v>
      </c>
      <c r="AK704">
        <v>0</v>
      </c>
      <c r="AL704">
        <v>0</v>
      </c>
      <c r="AM704">
        <v>0</v>
      </c>
      <c r="AN704">
        <v>0</v>
      </c>
      <c r="AO704">
        <v>0</v>
      </c>
      <c r="AP704">
        <v>0</v>
      </c>
      <c r="AR704" t="s">
        <v>127</v>
      </c>
      <c r="AS704" t="e">
        <f ca="1">- Retrieving papers is expensive _xludf.now _xludf.and I Do _xludf.not have the money - have to go in person but can _xludf.not go _xludf.for security reasons</f>
        <v>#NAME?</v>
      </c>
      <c r="AT704">
        <v>0</v>
      </c>
      <c r="AU704">
        <v>1</v>
      </c>
      <c r="AV704">
        <v>0</v>
      </c>
      <c r="AW704">
        <v>0</v>
      </c>
      <c r="AX704">
        <v>1</v>
      </c>
      <c r="AY704">
        <v>0</v>
      </c>
      <c r="BA704" t="s">
        <v>106</v>
      </c>
      <c r="BB704" t="e">
        <f ca="1">- Very Useful _xludf.and provides a job opportunity _xludf.right away.</f>
        <v>#NAME?</v>
      </c>
      <c r="BD704" t="e">
        <f ca="1">- Project Management / Accountancy - Tourism / Restaurant _xludf.and hotel Management</f>
        <v>#NAME?</v>
      </c>
      <c r="BE704">
        <v>0</v>
      </c>
      <c r="BF704">
        <v>0</v>
      </c>
      <c r="BG704">
        <v>1</v>
      </c>
      <c r="BH704">
        <v>1</v>
      </c>
      <c r="BI704">
        <v>0</v>
      </c>
      <c r="BJ704">
        <v>0</v>
      </c>
      <c r="BK704">
        <v>0</v>
      </c>
      <c r="BL704">
        <v>0</v>
      </c>
      <c r="BN704" t="s">
        <v>127</v>
      </c>
      <c r="BO704" t="s">
        <v>121</v>
      </c>
      <c r="BP704" t="s">
        <v>1852</v>
      </c>
      <c r="BX704" t="s">
        <v>243</v>
      </c>
      <c r="BY704" t="e">
        <f ca="1">- Very Useful, as good as a regular degree</f>
        <v>#NAME?</v>
      </c>
      <c r="BZ704">
        <v>0</v>
      </c>
      <c r="CA704">
        <v>0</v>
      </c>
      <c r="CB704">
        <v>1</v>
      </c>
      <c r="CC704">
        <v>0</v>
      </c>
      <c r="CD704">
        <v>0</v>
      </c>
      <c r="CE704" t="e">
        <f ca="1">- Facebook groups/pages</f>
        <v>#NAME?</v>
      </c>
      <c r="CF704">
        <v>0</v>
      </c>
      <c r="CG704">
        <v>0</v>
      </c>
      <c r="CH704">
        <v>0</v>
      </c>
      <c r="CI704">
        <v>0</v>
      </c>
      <c r="CJ704">
        <v>0</v>
      </c>
      <c r="CK704">
        <v>1</v>
      </c>
      <c r="CL704">
        <v>0</v>
      </c>
      <c r="CN704" t="s">
        <v>108</v>
      </c>
      <c r="CO704" t="s">
        <v>109</v>
      </c>
      <c r="CP704" t="s">
        <v>110</v>
      </c>
      <c r="CQ704">
        <v>3435237</v>
      </c>
      <c r="CR704" t="s">
        <v>1853</v>
      </c>
      <c r="CS704" t="s">
        <v>1854</v>
      </c>
      <c r="CT704">
        <v>703</v>
      </c>
    </row>
    <row r="705" spans="1:98">
      <c r="A705">
        <v>704</v>
      </c>
      <c r="B705" t="s">
        <v>688</v>
      </c>
      <c r="C705">
        <v>25</v>
      </c>
      <c r="D705" t="s">
        <v>98</v>
      </c>
      <c r="E705" t="s">
        <v>99</v>
      </c>
      <c r="F705" t="s">
        <v>100</v>
      </c>
      <c r="G705" t="s">
        <v>113</v>
      </c>
      <c r="J705" t="s">
        <v>162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1</v>
      </c>
      <c r="R705">
        <v>0</v>
      </c>
      <c r="X705" t="s">
        <v>405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1</v>
      </c>
      <c r="AE705">
        <v>0</v>
      </c>
      <c r="AG705" t="s">
        <v>124</v>
      </c>
      <c r="AH705" t="s">
        <v>125</v>
      </c>
      <c r="AI705">
        <v>1</v>
      </c>
      <c r="AJ705">
        <v>0</v>
      </c>
      <c r="AK705">
        <v>0</v>
      </c>
      <c r="AL705">
        <v>0</v>
      </c>
      <c r="AM705">
        <v>0</v>
      </c>
      <c r="AN705">
        <v>0</v>
      </c>
      <c r="AO705">
        <v>0</v>
      </c>
      <c r="AP705">
        <v>0</v>
      </c>
      <c r="AR705" t="s">
        <v>127</v>
      </c>
      <c r="AS705" t="e">
        <f ca="1">- Retrieving papers is expensive _xludf.now _xludf.and I Do _xludf.not have the money - Donâ€™t have family in Syria to _xludf.help me</f>
        <v>#NAME?</v>
      </c>
      <c r="AT705">
        <v>0</v>
      </c>
      <c r="AU705">
        <v>0</v>
      </c>
      <c r="AV705">
        <v>0</v>
      </c>
      <c r="AW705">
        <v>1</v>
      </c>
      <c r="AX705">
        <v>1</v>
      </c>
      <c r="AY705">
        <v>0</v>
      </c>
      <c r="BA705" t="s">
        <v>106</v>
      </c>
      <c r="BB705" t="e">
        <f ca="1">- Very Useful _xludf.and provides a job opportunity _xludf.right away.</f>
        <v>#NAME?</v>
      </c>
      <c r="BD705" t="e">
        <f ca="1">- Nursing / medical care</f>
        <v>#NAME?</v>
      </c>
      <c r="BE705">
        <v>0</v>
      </c>
      <c r="BF705">
        <v>0</v>
      </c>
      <c r="BG705">
        <v>0</v>
      </c>
      <c r="BH705">
        <v>0</v>
      </c>
      <c r="BI705">
        <v>1</v>
      </c>
      <c r="BJ705">
        <v>0</v>
      </c>
      <c r="BK705">
        <v>0</v>
      </c>
      <c r="BL705">
        <v>0</v>
      </c>
      <c r="BN705" t="s">
        <v>106</v>
      </c>
      <c r="BQ705" t="e">
        <f ca="1">- Cannot afford the courses</f>
        <v>#NAME?</v>
      </c>
      <c r="BR705">
        <v>0</v>
      </c>
      <c r="BS705">
        <v>0</v>
      </c>
      <c r="BT705">
        <v>0</v>
      </c>
      <c r="BU705">
        <v>0</v>
      </c>
      <c r="BV705">
        <v>1</v>
      </c>
      <c r="BW705">
        <v>0</v>
      </c>
      <c r="BX705" t="s">
        <v>107</v>
      </c>
      <c r="BY705" t="e">
        <f ca="1">- _xludf.not worth the _xludf.time _xludf.or money spent on it</f>
        <v>#NAME?</v>
      </c>
      <c r="BZ705">
        <v>0</v>
      </c>
      <c r="CA705">
        <v>1</v>
      </c>
      <c r="CB705">
        <v>0</v>
      </c>
      <c r="CC705">
        <v>0</v>
      </c>
      <c r="CD705">
        <v>0</v>
      </c>
      <c r="CE705" t="e">
        <f ca="1">- Facebook groups/pages</f>
        <v>#NAME?</v>
      </c>
      <c r="CF705">
        <v>0</v>
      </c>
      <c r="CG705">
        <v>0</v>
      </c>
      <c r="CH705">
        <v>0</v>
      </c>
      <c r="CI705">
        <v>0</v>
      </c>
      <c r="CJ705">
        <v>0</v>
      </c>
      <c r="CK705">
        <v>1</v>
      </c>
      <c r="CL705">
        <v>0</v>
      </c>
      <c r="CN705" t="s">
        <v>108</v>
      </c>
      <c r="CO705" t="s">
        <v>109</v>
      </c>
      <c r="CP705" t="s">
        <v>110</v>
      </c>
      <c r="CQ705">
        <v>3435245</v>
      </c>
      <c r="CR705" t="s">
        <v>1855</v>
      </c>
      <c r="CS705" t="s">
        <v>1856</v>
      </c>
      <c r="CT705">
        <v>704</v>
      </c>
    </row>
    <row r="706" spans="1:98">
      <c r="A706">
        <v>705</v>
      </c>
      <c r="B706" t="s">
        <v>688</v>
      </c>
      <c r="C706">
        <v>21</v>
      </c>
      <c r="D706" t="s">
        <v>148</v>
      </c>
      <c r="E706" t="s">
        <v>438</v>
      </c>
      <c r="F706" t="s">
        <v>100</v>
      </c>
      <c r="G706" t="s">
        <v>101</v>
      </c>
      <c r="H706" t="s">
        <v>102</v>
      </c>
      <c r="U706" t="s">
        <v>114</v>
      </c>
      <c r="AG706" t="s">
        <v>104</v>
      </c>
      <c r="AH706" t="s">
        <v>105</v>
      </c>
      <c r="AI706">
        <v>0</v>
      </c>
      <c r="AJ706">
        <v>1</v>
      </c>
      <c r="AK706">
        <v>0</v>
      </c>
      <c r="AL706">
        <v>0</v>
      </c>
      <c r="AM706">
        <v>0</v>
      </c>
      <c r="AN706">
        <v>0</v>
      </c>
      <c r="AO706">
        <v>0</v>
      </c>
      <c r="AP706">
        <v>0</v>
      </c>
      <c r="BA706" t="s">
        <v>106</v>
      </c>
      <c r="BB706" t="e">
        <f ca="1">- Useful but _xludf.not as good as a regular degree</f>
        <v>#NAME?</v>
      </c>
      <c r="BD706" t="e">
        <f ca="1">- I am _xludf.not interested in vocational education</f>
        <v>#NAME?</v>
      </c>
      <c r="BE706">
        <v>1</v>
      </c>
      <c r="BF706">
        <v>0</v>
      </c>
      <c r="BG706">
        <v>0</v>
      </c>
      <c r="BH706">
        <v>0</v>
      </c>
      <c r="BI706">
        <v>0</v>
      </c>
      <c r="BJ706">
        <v>0</v>
      </c>
      <c r="BK706">
        <v>0</v>
      </c>
      <c r="BL706">
        <v>0</v>
      </c>
      <c r="BN706" t="s">
        <v>106</v>
      </c>
      <c r="BQ706" t="e">
        <f ca="1">- Do _xludf.not _xludf.count towards a recognized qualification - _xludf.not available in _xludf.Arabic</f>
        <v>#NAME?</v>
      </c>
      <c r="BR706">
        <v>0</v>
      </c>
      <c r="BS706">
        <v>1</v>
      </c>
      <c r="BT706">
        <v>0</v>
      </c>
      <c r="BU706">
        <v>0</v>
      </c>
      <c r="BV706">
        <v>0</v>
      </c>
      <c r="BW706">
        <v>1</v>
      </c>
      <c r="BX706" t="s">
        <v>107</v>
      </c>
      <c r="BY706" t="e">
        <f ca="1">- _xludf.not worth the _xludf.time _xludf.or money spent on it</f>
        <v>#NAME?</v>
      </c>
      <c r="BZ706">
        <v>0</v>
      </c>
      <c r="CA706">
        <v>1</v>
      </c>
      <c r="CB706">
        <v>0</v>
      </c>
      <c r="CC706">
        <v>0</v>
      </c>
      <c r="CD706">
        <v>0</v>
      </c>
      <c r="CE706" t="e">
        <f ca="1">- Facebook groups/pages</f>
        <v>#NAME?</v>
      </c>
      <c r="CF706">
        <v>0</v>
      </c>
      <c r="CG706">
        <v>0</v>
      </c>
      <c r="CH706">
        <v>0</v>
      </c>
      <c r="CI706">
        <v>0</v>
      </c>
      <c r="CJ706">
        <v>0</v>
      </c>
      <c r="CK706">
        <v>1</v>
      </c>
      <c r="CL706">
        <v>0</v>
      </c>
      <c r="CN706" t="s">
        <v>108</v>
      </c>
      <c r="CO706" t="s">
        <v>109</v>
      </c>
      <c r="CP706" t="s">
        <v>110</v>
      </c>
      <c r="CQ706">
        <v>3435250</v>
      </c>
      <c r="CR706" t="s">
        <v>1857</v>
      </c>
      <c r="CS706" t="s">
        <v>1858</v>
      </c>
      <c r="CT706">
        <v>705</v>
      </c>
    </row>
    <row r="707" spans="1:98">
      <c r="A707">
        <v>706</v>
      </c>
      <c r="B707" t="s">
        <v>688</v>
      </c>
      <c r="C707">
        <v>20</v>
      </c>
      <c r="D707" t="s">
        <v>98</v>
      </c>
      <c r="E707" t="s">
        <v>156</v>
      </c>
      <c r="F707" t="s">
        <v>100</v>
      </c>
      <c r="G707" t="s">
        <v>113</v>
      </c>
      <c r="J707" t="s">
        <v>776</v>
      </c>
      <c r="K707">
        <v>0</v>
      </c>
      <c r="L707">
        <v>1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 t="s">
        <v>685</v>
      </c>
      <c r="X707" t="s">
        <v>242</v>
      </c>
      <c r="Y707">
        <v>0</v>
      </c>
      <c r="Z707">
        <v>0</v>
      </c>
      <c r="AA707">
        <v>0</v>
      </c>
      <c r="AB707">
        <v>0</v>
      </c>
      <c r="AC707">
        <v>1</v>
      </c>
      <c r="AD707">
        <v>0</v>
      </c>
      <c r="AE707">
        <v>0</v>
      </c>
      <c r="AG707" t="s">
        <v>116</v>
      </c>
      <c r="AH707" t="s">
        <v>105</v>
      </c>
      <c r="AI707">
        <v>0</v>
      </c>
      <c r="AJ707">
        <v>1</v>
      </c>
      <c r="AK707">
        <v>0</v>
      </c>
      <c r="AL707">
        <v>0</v>
      </c>
      <c r="AM707">
        <v>0</v>
      </c>
      <c r="AN707">
        <v>0</v>
      </c>
      <c r="AO707">
        <v>0</v>
      </c>
      <c r="AP707">
        <v>0</v>
      </c>
      <c r="BA707" t="s">
        <v>106</v>
      </c>
      <c r="BB707" t="e">
        <f ca="1">- Very Useful _xludf.and provides a job opportunity _xludf.right away.</f>
        <v>#NAME?</v>
      </c>
      <c r="BD707" t="s">
        <v>121</v>
      </c>
      <c r="BE707">
        <v>0</v>
      </c>
      <c r="BF707">
        <v>1</v>
      </c>
      <c r="BG707">
        <v>0</v>
      </c>
      <c r="BH707">
        <v>0</v>
      </c>
      <c r="BI707">
        <v>0</v>
      </c>
      <c r="BJ707">
        <v>0</v>
      </c>
      <c r="BK707">
        <v>0</v>
      </c>
      <c r="BL707">
        <v>0</v>
      </c>
      <c r="BM707" t="s">
        <v>1859</v>
      </c>
      <c r="BN707" t="s">
        <v>106</v>
      </c>
      <c r="BQ707" t="e">
        <f ca="1">- _xludf.not available in subjects I want to study</f>
        <v>#NAME?</v>
      </c>
      <c r="BR707">
        <v>1</v>
      </c>
      <c r="BS707">
        <v>0</v>
      </c>
      <c r="BT707">
        <v>0</v>
      </c>
      <c r="BU707">
        <v>0</v>
      </c>
      <c r="BV707">
        <v>0</v>
      </c>
      <c r="BW707">
        <v>0</v>
      </c>
      <c r="BX707" t="s">
        <v>107</v>
      </c>
      <c r="BY707" t="e">
        <f ca="1">- Too Difficult to study alone</f>
        <v>#NAME?</v>
      </c>
      <c r="BZ707">
        <v>0</v>
      </c>
      <c r="CA707">
        <v>0</v>
      </c>
      <c r="CB707">
        <v>0</v>
      </c>
      <c r="CC707">
        <v>0</v>
      </c>
      <c r="CD707">
        <v>1</v>
      </c>
      <c r="CE707" t="e">
        <f ca="1">- Facebook groups/pages</f>
        <v>#NAME?</v>
      </c>
      <c r="CF707">
        <v>0</v>
      </c>
      <c r="CG707">
        <v>0</v>
      </c>
      <c r="CH707">
        <v>0</v>
      </c>
      <c r="CI707">
        <v>0</v>
      </c>
      <c r="CJ707">
        <v>0</v>
      </c>
      <c r="CK707">
        <v>1</v>
      </c>
      <c r="CL707">
        <v>0</v>
      </c>
      <c r="CN707" t="s">
        <v>108</v>
      </c>
      <c r="CO707" t="s">
        <v>109</v>
      </c>
      <c r="CP707" t="s">
        <v>110</v>
      </c>
      <c r="CQ707">
        <v>3435305</v>
      </c>
      <c r="CR707" t="s">
        <v>1860</v>
      </c>
      <c r="CS707" t="s">
        <v>1861</v>
      </c>
      <c r="CT707">
        <v>706</v>
      </c>
    </row>
    <row r="708" spans="1:98">
      <c r="A708">
        <v>707</v>
      </c>
      <c r="B708" t="s">
        <v>688</v>
      </c>
      <c r="C708">
        <v>24</v>
      </c>
      <c r="D708" t="s">
        <v>98</v>
      </c>
      <c r="E708" t="s">
        <v>99</v>
      </c>
      <c r="F708" t="s">
        <v>149</v>
      </c>
      <c r="G708" t="s">
        <v>113</v>
      </c>
      <c r="J708" t="s">
        <v>318</v>
      </c>
      <c r="K708">
        <v>0</v>
      </c>
      <c r="L708">
        <v>0</v>
      </c>
      <c r="M708">
        <v>1</v>
      </c>
      <c r="N708">
        <v>0</v>
      </c>
      <c r="O708">
        <v>0</v>
      </c>
      <c r="P708">
        <v>0</v>
      </c>
      <c r="Q708">
        <v>0</v>
      </c>
      <c r="R708">
        <v>0</v>
      </c>
      <c r="X708" t="s">
        <v>495</v>
      </c>
      <c r="Y708">
        <v>0</v>
      </c>
      <c r="Z708">
        <v>0</v>
      </c>
      <c r="AA708">
        <v>1</v>
      </c>
      <c r="AB708">
        <v>0</v>
      </c>
      <c r="AC708">
        <v>0</v>
      </c>
      <c r="AD708">
        <v>0</v>
      </c>
      <c r="AE708">
        <v>0</v>
      </c>
      <c r="AG708" t="s">
        <v>124</v>
      </c>
      <c r="AH708" t="s">
        <v>125</v>
      </c>
      <c r="AI708">
        <v>1</v>
      </c>
      <c r="AJ708">
        <v>0</v>
      </c>
      <c r="AK708">
        <v>0</v>
      </c>
      <c r="AL708">
        <v>0</v>
      </c>
      <c r="AM708">
        <v>0</v>
      </c>
      <c r="AN708">
        <v>0</v>
      </c>
      <c r="AO708">
        <v>0</v>
      </c>
      <c r="AP708">
        <v>0</v>
      </c>
      <c r="AR708" t="s">
        <v>127</v>
      </c>
      <c r="AS708" t="e">
        <f ca="1">- have to go in person but can _xludf.not go _xludf.for security reasons - School, college _xludf.or directorate out of service</f>
        <v>#NAME?</v>
      </c>
      <c r="AT708">
        <v>1</v>
      </c>
      <c r="AU708">
        <v>1</v>
      </c>
      <c r="AV708">
        <v>0</v>
      </c>
      <c r="AW708">
        <v>0</v>
      </c>
      <c r="AX708">
        <v>0</v>
      </c>
      <c r="AY708">
        <v>0</v>
      </c>
      <c r="BA708" t="s">
        <v>106</v>
      </c>
      <c r="BB708" t="e">
        <f ca="1">- Very Useful _xludf.and provides a job opportunity _xludf.right away.</f>
        <v>#NAME?</v>
      </c>
      <c r="BD708" t="e">
        <f ca="1">- Project Management / Accountancy</f>
        <v>#NAME?</v>
      </c>
      <c r="BE708">
        <v>0</v>
      </c>
      <c r="BF708">
        <v>0</v>
      </c>
      <c r="BG708">
        <v>1</v>
      </c>
      <c r="BH708">
        <v>0</v>
      </c>
      <c r="BI708">
        <v>0</v>
      </c>
      <c r="BJ708">
        <v>0</v>
      </c>
      <c r="BK708">
        <v>0</v>
      </c>
      <c r="BL708">
        <v>0</v>
      </c>
      <c r="BN708" t="s">
        <v>106</v>
      </c>
      <c r="BQ708" t="e">
        <f ca="1">- Cannot afford the courses</f>
        <v>#NAME?</v>
      </c>
      <c r="BR708">
        <v>0</v>
      </c>
      <c r="BS708">
        <v>0</v>
      </c>
      <c r="BT708">
        <v>0</v>
      </c>
      <c r="BU708">
        <v>0</v>
      </c>
      <c r="BV708">
        <v>1</v>
      </c>
      <c r="BW708">
        <v>0</v>
      </c>
      <c r="BX708" t="s">
        <v>107</v>
      </c>
      <c r="BY708" t="e">
        <f ca="1">- Useful but _xludf.not as good as going to university</f>
        <v>#NAME?</v>
      </c>
      <c r="BZ708">
        <v>1</v>
      </c>
      <c r="CA708">
        <v>0</v>
      </c>
      <c r="CB708">
        <v>0</v>
      </c>
      <c r="CC708">
        <v>0</v>
      </c>
      <c r="CD708">
        <v>0</v>
      </c>
      <c r="CE708" t="e">
        <f ca="1">- Facebook groups/pages</f>
        <v>#NAME?</v>
      </c>
      <c r="CF708">
        <v>0</v>
      </c>
      <c r="CG708">
        <v>0</v>
      </c>
      <c r="CH708">
        <v>0</v>
      </c>
      <c r="CI708">
        <v>0</v>
      </c>
      <c r="CJ708">
        <v>0</v>
      </c>
      <c r="CK708">
        <v>1</v>
      </c>
      <c r="CL708">
        <v>0</v>
      </c>
      <c r="CN708" t="s">
        <v>108</v>
      </c>
      <c r="CO708" t="s">
        <v>109</v>
      </c>
      <c r="CP708" t="s">
        <v>110</v>
      </c>
      <c r="CQ708">
        <v>3435308</v>
      </c>
      <c r="CR708" t="s">
        <v>1862</v>
      </c>
      <c r="CS708" t="s">
        <v>1863</v>
      </c>
      <c r="CT708">
        <v>707</v>
      </c>
    </row>
    <row r="709" spans="1:98">
      <c r="A709">
        <v>708</v>
      </c>
      <c r="B709" t="s">
        <v>688</v>
      </c>
      <c r="C709">
        <v>23</v>
      </c>
      <c r="D709" t="s">
        <v>148</v>
      </c>
      <c r="E709" t="s">
        <v>227</v>
      </c>
      <c r="F709" t="s">
        <v>344</v>
      </c>
      <c r="G709" t="s">
        <v>113</v>
      </c>
      <c r="J709" t="s">
        <v>162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1</v>
      </c>
      <c r="R709">
        <v>0</v>
      </c>
      <c r="X709" t="s">
        <v>714</v>
      </c>
      <c r="Y709">
        <v>1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G709" t="s">
        <v>124</v>
      </c>
      <c r="AH709" t="s">
        <v>125</v>
      </c>
      <c r="AI709">
        <v>1</v>
      </c>
      <c r="AJ709">
        <v>0</v>
      </c>
      <c r="AK709">
        <v>0</v>
      </c>
      <c r="AL709">
        <v>0</v>
      </c>
      <c r="AM709">
        <v>0</v>
      </c>
      <c r="AN709">
        <v>0</v>
      </c>
      <c r="AO709">
        <v>0</v>
      </c>
      <c r="AP709">
        <v>0</v>
      </c>
      <c r="AR709" t="s">
        <v>127</v>
      </c>
      <c r="AS709" t="e">
        <f ca="1">- Donâ€™t have family in Syria to _xludf.help me</f>
        <v>#NAME?</v>
      </c>
      <c r="AT709">
        <v>0</v>
      </c>
      <c r="AU709">
        <v>0</v>
      </c>
      <c r="AV709">
        <v>0</v>
      </c>
      <c r="AW709">
        <v>1</v>
      </c>
      <c r="AX709">
        <v>0</v>
      </c>
      <c r="AY709">
        <v>0</v>
      </c>
      <c r="BA709" t="s">
        <v>106</v>
      </c>
      <c r="BB709" t="e">
        <f ca="1">- Useful but _xludf.not as good as a regular degree</f>
        <v>#NAME?</v>
      </c>
      <c r="BD709" t="s">
        <v>477</v>
      </c>
      <c r="BE709">
        <v>0</v>
      </c>
      <c r="BF709">
        <v>0</v>
      </c>
      <c r="BG709">
        <v>0</v>
      </c>
      <c r="BH709">
        <v>0</v>
      </c>
      <c r="BI709">
        <v>0</v>
      </c>
      <c r="BJ709">
        <v>0</v>
      </c>
      <c r="BK709">
        <v>0</v>
      </c>
      <c r="BL709">
        <v>1</v>
      </c>
      <c r="BN709" t="s">
        <v>106</v>
      </c>
      <c r="BQ709" t="e">
        <f ca="1">- Cannot afford the courses</f>
        <v>#NAME?</v>
      </c>
      <c r="BR709">
        <v>0</v>
      </c>
      <c r="BS709">
        <v>0</v>
      </c>
      <c r="BT709">
        <v>0</v>
      </c>
      <c r="BU709">
        <v>0</v>
      </c>
      <c r="BV709">
        <v>1</v>
      </c>
      <c r="BW709">
        <v>0</v>
      </c>
      <c r="BX709" t="s">
        <v>107</v>
      </c>
      <c r="BY709" t="e">
        <f ca="1">- Very Useful, as good as a regular degree</f>
        <v>#NAME?</v>
      </c>
      <c r="BZ709">
        <v>0</v>
      </c>
      <c r="CA709">
        <v>0</v>
      </c>
      <c r="CB709">
        <v>1</v>
      </c>
      <c r="CC709">
        <v>0</v>
      </c>
      <c r="CD709">
        <v>0</v>
      </c>
      <c r="CE709" t="e">
        <f ca="1">- Facebook groups/pages</f>
        <v>#NAME?</v>
      </c>
      <c r="CF709">
        <v>0</v>
      </c>
      <c r="CG709">
        <v>0</v>
      </c>
      <c r="CH709">
        <v>0</v>
      </c>
      <c r="CI709">
        <v>0</v>
      </c>
      <c r="CJ709">
        <v>0</v>
      </c>
      <c r="CK709">
        <v>1</v>
      </c>
      <c r="CL709">
        <v>0</v>
      </c>
      <c r="CN709" t="s">
        <v>108</v>
      </c>
      <c r="CO709" t="s">
        <v>109</v>
      </c>
      <c r="CP709" t="s">
        <v>110</v>
      </c>
      <c r="CQ709">
        <v>3435326</v>
      </c>
      <c r="CR709" t="s">
        <v>1864</v>
      </c>
      <c r="CS709" t="s">
        <v>1865</v>
      </c>
      <c r="CT709">
        <v>708</v>
      </c>
    </row>
    <row r="710" spans="1:98">
      <c r="A710">
        <v>709</v>
      </c>
      <c r="B710" t="s">
        <v>688</v>
      </c>
      <c r="C710">
        <v>20</v>
      </c>
      <c r="D710" t="s">
        <v>148</v>
      </c>
      <c r="E710" t="s">
        <v>156</v>
      </c>
      <c r="F710" t="s">
        <v>120</v>
      </c>
      <c r="G710" t="s">
        <v>113</v>
      </c>
      <c r="J710" t="s">
        <v>162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1</v>
      </c>
      <c r="R710">
        <v>0</v>
      </c>
      <c r="X710" t="s">
        <v>123</v>
      </c>
      <c r="Y710">
        <v>0</v>
      </c>
      <c r="Z710">
        <v>1</v>
      </c>
      <c r="AA710">
        <v>0</v>
      </c>
      <c r="AB710">
        <v>1</v>
      </c>
      <c r="AC710">
        <v>0</v>
      </c>
      <c r="AD710">
        <v>0</v>
      </c>
      <c r="AE710">
        <v>0</v>
      </c>
      <c r="AG710" t="s">
        <v>124</v>
      </c>
      <c r="AH710" t="s">
        <v>125</v>
      </c>
      <c r="AI710">
        <v>1</v>
      </c>
      <c r="AJ710">
        <v>0</v>
      </c>
      <c r="AK710">
        <v>0</v>
      </c>
      <c r="AL710">
        <v>0</v>
      </c>
      <c r="AM710">
        <v>0</v>
      </c>
      <c r="AN710">
        <v>0</v>
      </c>
      <c r="AO710">
        <v>0</v>
      </c>
      <c r="AP710">
        <v>0</v>
      </c>
      <c r="AR710" t="s">
        <v>106</v>
      </c>
      <c r="AS710" t="e">
        <f ca="1">- School, college _xludf.or directorate out of service</f>
        <v>#NAME?</v>
      </c>
      <c r="AT710">
        <v>1</v>
      </c>
      <c r="AU710">
        <v>0</v>
      </c>
      <c r="AV710">
        <v>0</v>
      </c>
      <c r="AW710">
        <v>0</v>
      </c>
      <c r="AX710">
        <v>0</v>
      </c>
      <c r="AY710">
        <v>0</v>
      </c>
      <c r="BA710" t="s">
        <v>106</v>
      </c>
      <c r="BB710" t="e">
        <f ca="1">- _xludf.not Useful</f>
        <v>#NAME?</v>
      </c>
      <c r="BD710" t="e">
        <f ca="1">- I am _xludf.not interested in vocational education</f>
        <v>#NAME?</v>
      </c>
      <c r="BE710">
        <v>1</v>
      </c>
      <c r="BF710">
        <v>0</v>
      </c>
      <c r="BG710">
        <v>0</v>
      </c>
      <c r="BH710">
        <v>0</v>
      </c>
      <c r="BI710">
        <v>0</v>
      </c>
      <c r="BJ710">
        <v>0</v>
      </c>
      <c r="BK710">
        <v>0</v>
      </c>
      <c r="BL710">
        <v>0</v>
      </c>
      <c r="BN710" t="s">
        <v>127</v>
      </c>
      <c r="BO710" t="s">
        <v>388</v>
      </c>
      <c r="BX710" t="s">
        <v>107</v>
      </c>
      <c r="BY710" t="e">
        <f ca="1">- _xludf.not worth the _xludf.time _xludf.or money spent on it</f>
        <v>#NAME?</v>
      </c>
      <c r="BZ710">
        <v>0</v>
      </c>
      <c r="CA710">
        <v>1</v>
      </c>
      <c r="CB710">
        <v>0</v>
      </c>
      <c r="CC710">
        <v>0</v>
      </c>
      <c r="CD710">
        <v>0</v>
      </c>
      <c r="CE710" t="e">
        <f ca="1">- Facebook groups/pages</f>
        <v>#NAME?</v>
      </c>
      <c r="CF710">
        <v>0</v>
      </c>
      <c r="CG710">
        <v>0</v>
      </c>
      <c r="CH710">
        <v>0</v>
      </c>
      <c r="CI710">
        <v>0</v>
      </c>
      <c r="CJ710">
        <v>0</v>
      </c>
      <c r="CK710">
        <v>1</v>
      </c>
      <c r="CL710">
        <v>0</v>
      </c>
      <c r="CN710" t="s">
        <v>108</v>
      </c>
      <c r="CO710" t="s">
        <v>109</v>
      </c>
      <c r="CP710" t="s">
        <v>110</v>
      </c>
      <c r="CQ710">
        <v>3435345</v>
      </c>
      <c r="CR710" t="s">
        <v>1866</v>
      </c>
      <c r="CS710" t="s">
        <v>1867</v>
      </c>
      <c r="CT710">
        <v>709</v>
      </c>
    </row>
    <row r="711" spans="1:98">
      <c r="A711">
        <v>710</v>
      </c>
      <c r="B711" t="s">
        <v>688</v>
      </c>
      <c r="C711">
        <v>21</v>
      </c>
      <c r="D711" t="s">
        <v>98</v>
      </c>
      <c r="E711" t="s">
        <v>227</v>
      </c>
      <c r="F711" t="s">
        <v>100</v>
      </c>
      <c r="G711" t="s">
        <v>113</v>
      </c>
      <c r="J711" t="s">
        <v>103</v>
      </c>
      <c r="K711">
        <v>0</v>
      </c>
      <c r="L711">
        <v>0</v>
      </c>
      <c r="M711">
        <v>0</v>
      </c>
      <c r="N711">
        <v>1</v>
      </c>
      <c r="O711">
        <v>0</v>
      </c>
      <c r="P711">
        <v>0</v>
      </c>
      <c r="Q711">
        <v>0</v>
      </c>
      <c r="R711">
        <v>0</v>
      </c>
      <c r="X711" t="s">
        <v>242</v>
      </c>
      <c r="Y711">
        <v>0</v>
      </c>
      <c r="Z711">
        <v>0</v>
      </c>
      <c r="AA711">
        <v>0</v>
      </c>
      <c r="AB711">
        <v>0</v>
      </c>
      <c r="AC711">
        <v>1</v>
      </c>
      <c r="AD711">
        <v>0</v>
      </c>
      <c r="AE711">
        <v>0</v>
      </c>
      <c r="AG711" t="s">
        <v>116</v>
      </c>
      <c r="AH711" t="s">
        <v>105</v>
      </c>
      <c r="AI711">
        <v>0</v>
      </c>
      <c r="AJ711">
        <v>1</v>
      </c>
      <c r="AK711">
        <v>0</v>
      </c>
      <c r="AL711">
        <v>0</v>
      </c>
      <c r="AM711">
        <v>0</v>
      </c>
      <c r="AN711">
        <v>0</v>
      </c>
      <c r="AO711">
        <v>0</v>
      </c>
      <c r="AP711">
        <v>0</v>
      </c>
      <c r="BA711" t="s">
        <v>127</v>
      </c>
      <c r="BB711" t="e">
        <f ca="1">- Useful but _xludf.not as good as a regular degree</f>
        <v>#NAME?</v>
      </c>
      <c r="BD711" t="e">
        <f ca="1">- I am _xludf.not interested in vocational education</f>
        <v>#NAME?</v>
      </c>
      <c r="BE711">
        <v>1</v>
      </c>
      <c r="BF711">
        <v>0</v>
      </c>
      <c r="BG711">
        <v>0</v>
      </c>
      <c r="BH711">
        <v>0</v>
      </c>
      <c r="BI711">
        <v>0</v>
      </c>
      <c r="BJ711">
        <v>0</v>
      </c>
      <c r="BK711">
        <v>0</v>
      </c>
      <c r="BL711">
        <v>0</v>
      </c>
      <c r="BN711" t="s">
        <v>106</v>
      </c>
      <c r="BQ711" t="e">
        <f ca="1">- _xludf.not available in subjects I want to study</f>
        <v>#NAME?</v>
      </c>
      <c r="BR711">
        <v>1</v>
      </c>
      <c r="BS711">
        <v>0</v>
      </c>
      <c r="BT711">
        <v>0</v>
      </c>
      <c r="BU711">
        <v>0</v>
      </c>
      <c r="BV711">
        <v>0</v>
      </c>
      <c r="BW711">
        <v>0</v>
      </c>
      <c r="BX711" t="s">
        <v>107</v>
      </c>
      <c r="BY711" t="e">
        <f ca="1">- Too Difficult to study alone</f>
        <v>#NAME?</v>
      </c>
      <c r="BZ711">
        <v>0</v>
      </c>
      <c r="CA711">
        <v>0</v>
      </c>
      <c r="CB711">
        <v>0</v>
      </c>
      <c r="CC711">
        <v>0</v>
      </c>
      <c r="CD711">
        <v>1</v>
      </c>
      <c r="CE711" t="e">
        <f ca="1">- Facebook groups/pages  - Teachers</f>
        <v>#NAME?</v>
      </c>
      <c r="CF711">
        <v>0</v>
      </c>
      <c r="CG711">
        <v>0</v>
      </c>
      <c r="CH711">
        <v>1</v>
      </c>
      <c r="CI711">
        <v>0</v>
      </c>
      <c r="CJ711">
        <v>0</v>
      </c>
      <c r="CK711">
        <v>1</v>
      </c>
      <c r="CL711">
        <v>0</v>
      </c>
      <c r="CN711" t="s">
        <v>108</v>
      </c>
      <c r="CO711" t="s">
        <v>109</v>
      </c>
      <c r="CP711" t="s">
        <v>110</v>
      </c>
      <c r="CQ711">
        <v>3435346</v>
      </c>
      <c r="CR711" t="s">
        <v>1868</v>
      </c>
      <c r="CS711" t="s">
        <v>1869</v>
      </c>
      <c r="CT711">
        <v>710</v>
      </c>
    </row>
    <row r="712" spans="1:98">
      <c r="A712">
        <v>711</v>
      </c>
      <c r="B712" t="s">
        <v>688</v>
      </c>
      <c r="C712">
        <v>25</v>
      </c>
      <c r="D712" t="s">
        <v>148</v>
      </c>
      <c r="E712" t="s">
        <v>99</v>
      </c>
      <c r="F712" t="s">
        <v>364</v>
      </c>
      <c r="G712" t="s">
        <v>113</v>
      </c>
      <c r="J712" t="s">
        <v>114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1</v>
      </c>
      <c r="Q712">
        <v>0</v>
      </c>
      <c r="R712">
        <v>0</v>
      </c>
      <c r="X712" t="s">
        <v>495</v>
      </c>
      <c r="Y712">
        <v>0</v>
      </c>
      <c r="Z712">
        <v>0</v>
      </c>
      <c r="AA712">
        <v>1</v>
      </c>
      <c r="AB712">
        <v>0</v>
      </c>
      <c r="AC712">
        <v>0</v>
      </c>
      <c r="AD712">
        <v>0</v>
      </c>
      <c r="AE712">
        <v>0</v>
      </c>
      <c r="AG712" t="s">
        <v>124</v>
      </c>
      <c r="AH712" t="s">
        <v>767</v>
      </c>
      <c r="AI712">
        <v>0</v>
      </c>
      <c r="AJ712">
        <v>0</v>
      </c>
      <c r="AK712">
        <v>0</v>
      </c>
      <c r="AL712">
        <v>0</v>
      </c>
      <c r="AM712">
        <v>0</v>
      </c>
      <c r="AN712">
        <v>1</v>
      </c>
      <c r="AO712">
        <v>0</v>
      </c>
      <c r="AP712">
        <v>0</v>
      </c>
      <c r="BA712" t="s">
        <v>127</v>
      </c>
      <c r="BB712" t="e">
        <f ca="1">- Useful but _xludf.not as good as a regular degree</f>
        <v>#NAME?</v>
      </c>
      <c r="BD712" t="e">
        <f ca="1">- I am _xludf.not interested in vocational education</f>
        <v>#NAME?</v>
      </c>
      <c r="BE712">
        <v>1</v>
      </c>
      <c r="BF712">
        <v>0</v>
      </c>
      <c r="BG712">
        <v>0</v>
      </c>
      <c r="BH712">
        <v>0</v>
      </c>
      <c r="BI712">
        <v>0</v>
      </c>
      <c r="BJ712">
        <v>0</v>
      </c>
      <c r="BK712">
        <v>0</v>
      </c>
      <c r="BL712">
        <v>0</v>
      </c>
      <c r="BN712" t="s">
        <v>106</v>
      </c>
      <c r="BQ712" t="e">
        <f ca="1">- Do _xludf.not _xludf.count towards a recognized qualification</f>
        <v>#NAME?</v>
      </c>
      <c r="BR712">
        <v>0</v>
      </c>
      <c r="BS712">
        <v>1</v>
      </c>
      <c r="BT712">
        <v>0</v>
      </c>
      <c r="BU712">
        <v>0</v>
      </c>
      <c r="BV712">
        <v>0</v>
      </c>
      <c r="BW712">
        <v>0</v>
      </c>
      <c r="BX712" t="s">
        <v>107</v>
      </c>
      <c r="BY712" t="e">
        <f ca="1">- _xludf.not worth the _xludf.time _xludf.or money spent on it</f>
        <v>#NAME?</v>
      </c>
      <c r="BZ712">
        <v>0</v>
      </c>
      <c r="CA712">
        <v>1</v>
      </c>
      <c r="CB712">
        <v>0</v>
      </c>
      <c r="CC712">
        <v>0</v>
      </c>
      <c r="CD712">
        <v>0</v>
      </c>
      <c r="CE712" t="e">
        <f ca="1">- Facebook groups/pages</f>
        <v>#NAME?</v>
      </c>
      <c r="CF712">
        <v>0</v>
      </c>
      <c r="CG712">
        <v>0</v>
      </c>
      <c r="CH712">
        <v>0</v>
      </c>
      <c r="CI712">
        <v>0</v>
      </c>
      <c r="CJ712">
        <v>0</v>
      </c>
      <c r="CK712">
        <v>1</v>
      </c>
      <c r="CL712">
        <v>0</v>
      </c>
      <c r="CN712" t="s">
        <v>108</v>
      </c>
      <c r="CO712" t="s">
        <v>109</v>
      </c>
      <c r="CP712" t="s">
        <v>110</v>
      </c>
      <c r="CQ712">
        <v>3435422</v>
      </c>
      <c r="CR712" t="s">
        <v>1870</v>
      </c>
      <c r="CS712" t="s">
        <v>1871</v>
      </c>
      <c r="CT712">
        <v>711</v>
      </c>
    </row>
    <row r="713" spans="1:98">
      <c r="A713">
        <v>712</v>
      </c>
      <c r="B713" t="s">
        <v>688</v>
      </c>
      <c r="C713">
        <v>22</v>
      </c>
      <c r="D713" t="s">
        <v>98</v>
      </c>
      <c r="E713" t="s">
        <v>99</v>
      </c>
      <c r="F713" t="s">
        <v>149</v>
      </c>
      <c r="G713" t="s">
        <v>101</v>
      </c>
      <c r="H713" t="s">
        <v>102</v>
      </c>
      <c r="U713" t="s">
        <v>286</v>
      </c>
      <c r="AG713" t="s">
        <v>104</v>
      </c>
      <c r="AH713" t="s">
        <v>627</v>
      </c>
      <c r="AI713">
        <v>0</v>
      </c>
      <c r="AJ713">
        <v>1</v>
      </c>
      <c r="AK713">
        <v>0</v>
      </c>
      <c r="AL713">
        <v>1</v>
      </c>
      <c r="AM713">
        <v>0</v>
      </c>
      <c r="AN713">
        <v>0</v>
      </c>
      <c r="AO713">
        <v>0</v>
      </c>
      <c r="AP713">
        <v>0</v>
      </c>
      <c r="BA713" t="s">
        <v>106</v>
      </c>
      <c r="BB713" t="e">
        <f ca="1">- _xludf.not Useful</f>
        <v>#NAME?</v>
      </c>
      <c r="BD713" t="e">
        <f ca="1">- I am _xludf.not interested in vocational education</f>
        <v>#NAME?</v>
      </c>
      <c r="BE713">
        <v>1</v>
      </c>
      <c r="BF713">
        <v>0</v>
      </c>
      <c r="BG713">
        <v>0</v>
      </c>
      <c r="BH713">
        <v>0</v>
      </c>
      <c r="BI713">
        <v>0</v>
      </c>
      <c r="BJ713">
        <v>0</v>
      </c>
      <c r="BK713">
        <v>0</v>
      </c>
      <c r="BL713">
        <v>0</v>
      </c>
      <c r="BN713" t="s">
        <v>106</v>
      </c>
      <c r="BQ713" t="e">
        <f ca="1">- _xludf.not available in subjects I want to study</f>
        <v>#NAME?</v>
      </c>
      <c r="BR713">
        <v>1</v>
      </c>
      <c r="BS713">
        <v>0</v>
      </c>
      <c r="BT713">
        <v>0</v>
      </c>
      <c r="BU713">
        <v>0</v>
      </c>
      <c r="BV713">
        <v>0</v>
      </c>
      <c r="BW713">
        <v>0</v>
      </c>
      <c r="BX713" t="s">
        <v>107</v>
      </c>
      <c r="BY713" t="e">
        <f ca="1">- _xludf.not worth the _xludf.time _xludf.or money spent on it</f>
        <v>#NAME?</v>
      </c>
      <c r="BZ713">
        <v>0</v>
      </c>
      <c r="CA713">
        <v>1</v>
      </c>
      <c r="CB713">
        <v>0</v>
      </c>
      <c r="CC713">
        <v>0</v>
      </c>
      <c r="CD713">
        <v>0</v>
      </c>
      <c r="CE713" t="e">
        <f ca="1">- Facebook groups/pages</f>
        <v>#NAME?</v>
      </c>
      <c r="CF713">
        <v>0</v>
      </c>
      <c r="CG713">
        <v>0</v>
      </c>
      <c r="CH713">
        <v>0</v>
      </c>
      <c r="CI713">
        <v>0</v>
      </c>
      <c r="CJ713">
        <v>0</v>
      </c>
      <c r="CK713">
        <v>1</v>
      </c>
      <c r="CL713">
        <v>0</v>
      </c>
      <c r="CN713" t="s">
        <v>108</v>
      </c>
      <c r="CO713" t="s">
        <v>109</v>
      </c>
      <c r="CP713" t="s">
        <v>110</v>
      </c>
      <c r="CQ713">
        <v>3435423</v>
      </c>
      <c r="CR713" t="s">
        <v>1872</v>
      </c>
      <c r="CS713" t="s">
        <v>1873</v>
      </c>
      <c r="CT713">
        <v>712</v>
      </c>
    </row>
    <row r="714" spans="1:98">
      <c r="A714">
        <v>713</v>
      </c>
      <c r="B714" t="s">
        <v>688</v>
      </c>
      <c r="C714">
        <v>23</v>
      </c>
      <c r="D714" t="s">
        <v>148</v>
      </c>
      <c r="E714" t="s">
        <v>285</v>
      </c>
      <c r="F714" t="s">
        <v>344</v>
      </c>
      <c r="G714" t="s">
        <v>113</v>
      </c>
      <c r="J714" t="s">
        <v>776</v>
      </c>
      <c r="K714">
        <v>0</v>
      </c>
      <c r="L714">
        <v>1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 t="s">
        <v>685</v>
      </c>
      <c r="X714" t="s">
        <v>242</v>
      </c>
      <c r="Y714">
        <v>0</v>
      </c>
      <c r="Z714">
        <v>0</v>
      </c>
      <c r="AA714">
        <v>0</v>
      </c>
      <c r="AB714">
        <v>0</v>
      </c>
      <c r="AC714">
        <v>1</v>
      </c>
      <c r="AD714">
        <v>0</v>
      </c>
      <c r="AE714">
        <v>0</v>
      </c>
      <c r="AG714" t="s">
        <v>116</v>
      </c>
      <c r="AH714" t="s">
        <v>767</v>
      </c>
      <c r="AI714">
        <v>0</v>
      </c>
      <c r="AJ714">
        <v>0</v>
      </c>
      <c r="AK714">
        <v>0</v>
      </c>
      <c r="AL714">
        <v>0</v>
      </c>
      <c r="AM714">
        <v>0</v>
      </c>
      <c r="AN714">
        <v>1</v>
      </c>
      <c r="AO714">
        <v>0</v>
      </c>
      <c r="AP714">
        <v>0</v>
      </c>
      <c r="BA714" t="s">
        <v>106</v>
      </c>
      <c r="BB714" t="e">
        <f ca="1">- _xludf.not Useful</f>
        <v>#NAME?</v>
      </c>
      <c r="BD714" t="e">
        <f ca="1">- I am _xludf.not interested in vocational education</f>
        <v>#NAME?</v>
      </c>
      <c r="BE714">
        <v>1</v>
      </c>
      <c r="BF714">
        <v>0</v>
      </c>
      <c r="BG714">
        <v>0</v>
      </c>
      <c r="BH714">
        <v>0</v>
      </c>
      <c r="BI714">
        <v>0</v>
      </c>
      <c r="BJ714">
        <v>0</v>
      </c>
      <c r="BK714">
        <v>0</v>
      </c>
      <c r="BL714">
        <v>0</v>
      </c>
      <c r="BN714" t="s">
        <v>106</v>
      </c>
      <c r="BQ714" t="e">
        <f ca="1">- _xludf.not available in _xludf.Arabic</f>
        <v>#NAME?</v>
      </c>
      <c r="BR714">
        <v>0</v>
      </c>
      <c r="BS714">
        <v>0</v>
      </c>
      <c r="BT714">
        <v>0</v>
      </c>
      <c r="BU714">
        <v>0</v>
      </c>
      <c r="BV714">
        <v>0</v>
      </c>
      <c r="BW714">
        <v>1</v>
      </c>
      <c r="BX714" t="s">
        <v>107</v>
      </c>
      <c r="BY714" t="e">
        <f ca="1">- _xludf.not worth the _xludf.time _xludf.or money spent on it</f>
        <v>#NAME?</v>
      </c>
      <c r="BZ714">
        <v>0</v>
      </c>
      <c r="CA714">
        <v>1</v>
      </c>
      <c r="CB714">
        <v>0</v>
      </c>
      <c r="CC714">
        <v>0</v>
      </c>
      <c r="CD714">
        <v>0</v>
      </c>
      <c r="CE714" t="e">
        <f ca="1">- Facebook groups/pages  - Twitter</f>
        <v>#NAME?</v>
      </c>
      <c r="CF714">
        <v>0</v>
      </c>
      <c r="CG714">
        <v>0</v>
      </c>
      <c r="CH714">
        <v>0</v>
      </c>
      <c r="CI714">
        <v>0</v>
      </c>
      <c r="CJ714">
        <v>1</v>
      </c>
      <c r="CK714">
        <v>1</v>
      </c>
      <c r="CL714">
        <v>0</v>
      </c>
      <c r="CN714" t="s">
        <v>108</v>
      </c>
      <c r="CO714" t="s">
        <v>109</v>
      </c>
      <c r="CP714" t="s">
        <v>110</v>
      </c>
      <c r="CQ714">
        <v>3435459</v>
      </c>
      <c r="CR714" t="s">
        <v>1874</v>
      </c>
      <c r="CS714" t="s">
        <v>1875</v>
      </c>
      <c r="CT714">
        <v>713</v>
      </c>
    </row>
    <row r="715" spans="1:98">
      <c r="A715">
        <v>714</v>
      </c>
      <c r="B715" t="s">
        <v>688</v>
      </c>
      <c r="C715">
        <v>23</v>
      </c>
      <c r="D715" t="s">
        <v>148</v>
      </c>
      <c r="E715" t="s">
        <v>166</v>
      </c>
      <c r="F715" t="s">
        <v>945</v>
      </c>
      <c r="G715" t="s">
        <v>113</v>
      </c>
      <c r="J715" t="s">
        <v>162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1</v>
      </c>
      <c r="R715">
        <v>0</v>
      </c>
      <c r="X715" t="s">
        <v>368</v>
      </c>
      <c r="Y715">
        <v>0</v>
      </c>
      <c r="Z715">
        <v>1</v>
      </c>
      <c r="AA715">
        <v>0</v>
      </c>
      <c r="AB715">
        <v>0</v>
      </c>
      <c r="AC715">
        <v>0</v>
      </c>
      <c r="AD715">
        <v>0</v>
      </c>
      <c r="AE715">
        <v>0</v>
      </c>
      <c r="AG715" t="s">
        <v>124</v>
      </c>
      <c r="AH715" t="s">
        <v>125</v>
      </c>
      <c r="AI715">
        <v>1</v>
      </c>
      <c r="AJ715">
        <v>0</v>
      </c>
      <c r="AK715">
        <v>0</v>
      </c>
      <c r="AL715">
        <v>0</v>
      </c>
      <c r="AM715">
        <v>0</v>
      </c>
      <c r="AN715">
        <v>0</v>
      </c>
      <c r="AO715">
        <v>0</v>
      </c>
      <c r="AP715">
        <v>0</v>
      </c>
      <c r="AR715" t="s">
        <v>106</v>
      </c>
      <c r="AS715" t="s">
        <v>121</v>
      </c>
      <c r="AT715">
        <v>0</v>
      </c>
      <c r="AU715">
        <v>0</v>
      </c>
      <c r="AV715">
        <v>0</v>
      </c>
      <c r="AW715">
        <v>0</v>
      </c>
      <c r="AX715">
        <v>0</v>
      </c>
      <c r="AY715">
        <v>1</v>
      </c>
      <c r="AZ715" t="s">
        <v>1661</v>
      </c>
      <c r="BA715" t="s">
        <v>106</v>
      </c>
      <c r="BB715" t="e">
        <f ca="1">- Useful but _xludf.not as good as a regular degree</f>
        <v>#NAME?</v>
      </c>
      <c r="BD715" t="s">
        <v>477</v>
      </c>
      <c r="BE715">
        <v>0</v>
      </c>
      <c r="BF715">
        <v>0</v>
      </c>
      <c r="BG715">
        <v>0</v>
      </c>
      <c r="BH715">
        <v>0</v>
      </c>
      <c r="BI715">
        <v>0</v>
      </c>
      <c r="BJ715">
        <v>0</v>
      </c>
      <c r="BK715">
        <v>0</v>
      </c>
      <c r="BL715">
        <v>1</v>
      </c>
      <c r="BN715" t="s">
        <v>106</v>
      </c>
      <c r="BQ715" t="e">
        <f ca="1">- _xludf.not available in subjects I want to study</f>
        <v>#NAME?</v>
      </c>
      <c r="BR715">
        <v>1</v>
      </c>
      <c r="BS715">
        <v>0</v>
      </c>
      <c r="BT715">
        <v>0</v>
      </c>
      <c r="BU715">
        <v>0</v>
      </c>
      <c r="BV715">
        <v>0</v>
      </c>
      <c r="BW715">
        <v>0</v>
      </c>
      <c r="BX715" t="s">
        <v>107</v>
      </c>
      <c r="BY715" t="e">
        <f ca="1">- _xludf.not worth the _xludf.time _xludf.or money spent on it</f>
        <v>#NAME?</v>
      </c>
      <c r="BZ715">
        <v>0</v>
      </c>
      <c r="CA715">
        <v>1</v>
      </c>
      <c r="CB715">
        <v>0</v>
      </c>
      <c r="CC715">
        <v>0</v>
      </c>
      <c r="CD715">
        <v>0</v>
      </c>
      <c r="CE715" t="e">
        <f ca="1">- Facebook groups/pages</f>
        <v>#NAME?</v>
      </c>
      <c r="CF715">
        <v>0</v>
      </c>
      <c r="CG715">
        <v>0</v>
      </c>
      <c r="CH715">
        <v>0</v>
      </c>
      <c r="CI715">
        <v>0</v>
      </c>
      <c r="CJ715">
        <v>0</v>
      </c>
      <c r="CK715">
        <v>1</v>
      </c>
      <c r="CL715">
        <v>0</v>
      </c>
      <c r="CN715" t="s">
        <v>108</v>
      </c>
      <c r="CO715" t="s">
        <v>109</v>
      </c>
      <c r="CP715" t="s">
        <v>110</v>
      </c>
      <c r="CQ715">
        <v>3435460</v>
      </c>
      <c r="CR715" t="s">
        <v>1876</v>
      </c>
      <c r="CS715" t="s">
        <v>1875</v>
      </c>
      <c r="CT715">
        <v>714</v>
      </c>
    </row>
    <row r="716" spans="1:98">
      <c r="A716">
        <v>715</v>
      </c>
      <c r="B716" t="s">
        <v>688</v>
      </c>
      <c r="C716">
        <v>24</v>
      </c>
      <c r="D716" t="s">
        <v>98</v>
      </c>
      <c r="E716" t="s">
        <v>227</v>
      </c>
      <c r="F716" t="s">
        <v>100</v>
      </c>
      <c r="G716" t="s">
        <v>113</v>
      </c>
      <c r="J716" t="s">
        <v>162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1</v>
      </c>
      <c r="R716">
        <v>0</v>
      </c>
      <c r="X716" t="s">
        <v>717</v>
      </c>
      <c r="Y716">
        <v>1</v>
      </c>
      <c r="Z716">
        <v>0</v>
      </c>
      <c r="AA716">
        <v>0</v>
      </c>
      <c r="AB716">
        <v>0</v>
      </c>
      <c r="AC716">
        <v>1</v>
      </c>
      <c r="AD716">
        <v>0</v>
      </c>
      <c r="AE716">
        <v>0</v>
      </c>
      <c r="AG716" t="s">
        <v>124</v>
      </c>
      <c r="AH716" t="s">
        <v>125</v>
      </c>
      <c r="AI716">
        <v>1</v>
      </c>
      <c r="AJ716">
        <v>0</v>
      </c>
      <c r="AK716">
        <v>0</v>
      </c>
      <c r="AL716">
        <v>0</v>
      </c>
      <c r="AM716">
        <v>0</v>
      </c>
      <c r="AN716">
        <v>0</v>
      </c>
      <c r="AO716">
        <v>0</v>
      </c>
      <c r="AP716">
        <v>0</v>
      </c>
      <c r="AR716" t="s">
        <v>127</v>
      </c>
      <c r="AS716" t="e">
        <f ca="1">- have to go in person but can _xludf.not go _xludf.for security reasons</f>
        <v>#NAME?</v>
      </c>
      <c r="AT716">
        <v>0</v>
      </c>
      <c r="AU716">
        <v>1</v>
      </c>
      <c r="AV716">
        <v>0</v>
      </c>
      <c r="AW716">
        <v>0</v>
      </c>
      <c r="AX716">
        <v>0</v>
      </c>
      <c r="AY716">
        <v>0</v>
      </c>
      <c r="BA716" t="s">
        <v>106</v>
      </c>
      <c r="BB716" t="e">
        <f ca="1">- Useful but _xludf.not as good as a regular degree</f>
        <v>#NAME?</v>
      </c>
      <c r="BD716" t="e">
        <f ca="1">- Project Management / Accountancy</f>
        <v>#NAME?</v>
      </c>
      <c r="BE716">
        <v>0</v>
      </c>
      <c r="BF716">
        <v>0</v>
      </c>
      <c r="BG716">
        <v>1</v>
      </c>
      <c r="BH716">
        <v>0</v>
      </c>
      <c r="BI716">
        <v>0</v>
      </c>
      <c r="BJ716">
        <v>0</v>
      </c>
      <c r="BK716">
        <v>0</v>
      </c>
      <c r="BL716">
        <v>0</v>
      </c>
      <c r="BN716" t="s">
        <v>106</v>
      </c>
      <c r="BQ716" t="e">
        <f ca="1">- Cannot afford the courses</f>
        <v>#NAME?</v>
      </c>
      <c r="BR716">
        <v>0</v>
      </c>
      <c r="BS716">
        <v>0</v>
      </c>
      <c r="BT716">
        <v>0</v>
      </c>
      <c r="BU716">
        <v>0</v>
      </c>
      <c r="BV716">
        <v>1</v>
      </c>
      <c r="BW716">
        <v>0</v>
      </c>
      <c r="BX716" t="s">
        <v>107</v>
      </c>
      <c r="BY716" t="e">
        <f ca="1">- _xludf.not worth the _xludf.time _xludf.or money spent on it</f>
        <v>#NAME?</v>
      </c>
      <c r="BZ716">
        <v>0</v>
      </c>
      <c r="CA716">
        <v>1</v>
      </c>
      <c r="CB716">
        <v>0</v>
      </c>
      <c r="CC716">
        <v>0</v>
      </c>
      <c r="CD716">
        <v>0</v>
      </c>
      <c r="CE716" t="e">
        <f ca="1">- Facebook groups/pages</f>
        <v>#NAME?</v>
      </c>
      <c r="CF716">
        <v>0</v>
      </c>
      <c r="CG716">
        <v>0</v>
      </c>
      <c r="CH716">
        <v>0</v>
      </c>
      <c r="CI716">
        <v>0</v>
      </c>
      <c r="CJ716">
        <v>0</v>
      </c>
      <c r="CK716">
        <v>1</v>
      </c>
      <c r="CL716">
        <v>0</v>
      </c>
      <c r="CN716" t="s">
        <v>108</v>
      </c>
      <c r="CO716" t="s">
        <v>109</v>
      </c>
      <c r="CP716" t="s">
        <v>110</v>
      </c>
      <c r="CQ716">
        <v>3435468</v>
      </c>
      <c r="CR716" t="s">
        <v>1877</v>
      </c>
      <c r="CS716" t="s">
        <v>1878</v>
      </c>
      <c r="CT716">
        <v>715</v>
      </c>
    </row>
    <row r="717" spans="1:98">
      <c r="A717">
        <v>716</v>
      </c>
      <c r="B717" t="s">
        <v>688</v>
      </c>
      <c r="C717">
        <v>20</v>
      </c>
      <c r="D717" t="s">
        <v>148</v>
      </c>
      <c r="E717" t="s">
        <v>99</v>
      </c>
      <c r="F717" t="s">
        <v>100</v>
      </c>
      <c r="G717" t="s">
        <v>113</v>
      </c>
      <c r="J717" t="s">
        <v>776</v>
      </c>
      <c r="K717">
        <v>0</v>
      </c>
      <c r="L717">
        <v>1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 t="s">
        <v>685</v>
      </c>
      <c r="X717" t="s">
        <v>115</v>
      </c>
      <c r="Y717">
        <v>0</v>
      </c>
      <c r="Z717">
        <v>0</v>
      </c>
      <c r="AA717">
        <v>0</v>
      </c>
      <c r="AB717">
        <v>1</v>
      </c>
      <c r="AC717">
        <v>0</v>
      </c>
      <c r="AD717">
        <v>0</v>
      </c>
      <c r="AE717">
        <v>0</v>
      </c>
      <c r="AG717" t="s">
        <v>124</v>
      </c>
      <c r="AH717" t="s">
        <v>105</v>
      </c>
      <c r="AI717">
        <v>0</v>
      </c>
      <c r="AJ717">
        <v>1</v>
      </c>
      <c r="AK717">
        <v>0</v>
      </c>
      <c r="AL717">
        <v>0</v>
      </c>
      <c r="AM717">
        <v>0</v>
      </c>
      <c r="AN717">
        <v>0</v>
      </c>
      <c r="AO717">
        <v>0</v>
      </c>
      <c r="AP717">
        <v>0</v>
      </c>
      <c r="BA717" t="s">
        <v>127</v>
      </c>
      <c r="BB717" t="e">
        <f ca="1">- Useful but _xludf.not as good as a regular degree</f>
        <v>#NAME?</v>
      </c>
      <c r="BD717" t="s">
        <v>477</v>
      </c>
      <c r="BE717">
        <v>0</v>
      </c>
      <c r="BF717">
        <v>0</v>
      </c>
      <c r="BG717">
        <v>0</v>
      </c>
      <c r="BH717">
        <v>0</v>
      </c>
      <c r="BI717">
        <v>0</v>
      </c>
      <c r="BJ717">
        <v>0</v>
      </c>
      <c r="BK717">
        <v>0</v>
      </c>
      <c r="BL717">
        <v>1</v>
      </c>
      <c r="BN717" t="s">
        <v>106</v>
      </c>
      <c r="BQ717" t="e">
        <f ca="1">- _xludf.not available in subjects I want to study</f>
        <v>#NAME?</v>
      </c>
      <c r="BR717">
        <v>1</v>
      </c>
      <c r="BS717">
        <v>0</v>
      </c>
      <c r="BT717">
        <v>0</v>
      </c>
      <c r="BU717">
        <v>0</v>
      </c>
      <c r="BV717">
        <v>0</v>
      </c>
      <c r="BW717">
        <v>0</v>
      </c>
      <c r="BX717" t="s">
        <v>107</v>
      </c>
      <c r="BY717" t="e">
        <f ca="1">- _xludf.not worth the _xludf.time _xludf.or money spent on it</f>
        <v>#NAME?</v>
      </c>
      <c r="BZ717">
        <v>0</v>
      </c>
      <c r="CA717">
        <v>1</v>
      </c>
      <c r="CB717">
        <v>0</v>
      </c>
      <c r="CC717">
        <v>0</v>
      </c>
      <c r="CD717">
        <v>0</v>
      </c>
      <c r="CE717" t="e">
        <f ca="1">- Facebook groups/pages  - Twitter</f>
        <v>#NAME?</v>
      </c>
      <c r="CF717">
        <v>0</v>
      </c>
      <c r="CG717">
        <v>0</v>
      </c>
      <c r="CH717">
        <v>0</v>
      </c>
      <c r="CI717">
        <v>0</v>
      </c>
      <c r="CJ717">
        <v>1</v>
      </c>
      <c r="CK717">
        <v>1</v>
      </c>
      <c r="CL717">
        <v>0</v>
      </c>
      <c r="CN717" t="s">
        <v>108</v>
      </c>
      <c r="CO717" t="s">
        <v>109</v>
      </c>
      <c r="CP717" t="s">
        <v>110</v>
      </c>
      <c r="CQ717">
        <v>3435504</v>
      </c>
      <c r="CR717" t="s">
        <v>1879</v>
      </c>
      <c r="CS717" t="s">
        <v>1880</v>
      </c>
      <c r="CT717">
        <v>716</v>
      </c>
    </row>
    <row r="718" spans="1:98">
      <c r="A718">
        <v>717</v>
      </c>
      <c r="B718" t="s">
        <v>688</v>
      </c>
      <c r="C718">
        <v>26</v>
      </c>
      <c r="D718" t="s">
        <v>98</v>
      </c>
      <c r="E718" t="s">
        <v>179</v>
      </c>
      <c r="F718" t="s">
        <v>149</v>
      </c>
      <c r="G718" t="s">
        <v>175</v>
      </c>
      <c r="J718" t="s">
        <v>121</v>
      </c>
      <c r="K718">
        <v>1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T718" t="s">
        <v>1731</v>
      </c>
      <c r="X718" t="s">
        <v>405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1</v>
      </c>
      <c r="AE718">
        <v>0</v>
      </c>
      <c r="AG718" t="s">
        <v>116</v>
      </c>
      <c r="AH718" t="s">
        <v>105</v>
      </c>
      <c r="AI718">
        <v>0</v>
      </c>
      <c r="AJ718">
        <v>1</v>
      </c>
      <c r="AK718">
        <v>0</v>
      </c>
      <c r="AL718">
        <v>0</v>
      </c>
      <c r="AM718">
        <v>0</v>
      </c>
      <c r="AN718">
        <v>0</v>
      </c>
      <c r="AO718">
        <v>0</v>
      </c>
      <c r="AP718">
        <v>0</v>
      </c>
      <c r="BA718" t="s">
        <v>106</v>
      </c>
      <c r="BB718" t="e">
        <f ca="1">- Useful but _xludf.not as good as a regular degree</f>
        <v>#NAME?</v>
      </c>
      <c r="BD718" t="e">
        <f ca="1">- Project Management / Accountancy</f>
        <v>#NAME?</v>
      </c>
      <c r="BE718">
        <v>0</v>
      </c>
      <c r="BF718">
        <v>0</v>
      </c>
      <c r="BG718">
        <v>1</v>
      </c>
      <c r="BH718">
        <v>0</v>
      </c>
      <c r="BI718">
        <v>0</v>
      </c>
      <c r="BJ718">
        <v>0</v>
      </c>
      <c r="BK718">
        <v>0</v>
      </c>
      <c r="BL718">
        <v>0</v>
      </c>
      <c r="BN718" t="s">
        <v>106</v>
      </c>
      <c r="BQ718" t="e">
        <f ca="1">- _xludf.not available in subjects I want to study</f>
        <v>#NAME?</v>
      </c>
      <c r="BR718">
        <v>1</v>
      </c>
      <c r="BS718">
        <v>0</v>
      </c>
      <c r="BT718">
        <v>0</v>
      </c>
      <c r="BU718">
        <v>0</v>
      </c>
      <c r="BV718">
        <v>0</v>
      </c>
      <c r="BW718">
        <v>0</v>
      </c>
      <c r="BX718" t="s">
        <v>107</v>
      </c>
      <c r="BY718" t="e">
        <f ca="1">- Useful but _xludf.not as good as going to university</f>
        <v>#NAME?</v>
      </c>
      <c r="BZ718">
        <v>1</v>
      </c>
      <c r="CA718">
        <v>0</v>
      </c>
      <c r="CB718">
        <v>0</v>
      </c>
      <c r="CC718">
        <v>0</v>
      </c>
      <c r="CD718">
        <v>0</v>
      </c>
      <c r="CE718" t="e">
        <f ca="1">- Al-Fanar Media - Facebook groups/pages</f>
        <v>#NAME?</v>
      </c>
      <c r="CF718">
        <v>0</v>
      </c>
      <c r="CG718">
        <v>0</v>
      </c>
      <c r="CH718">
        <v>0</v>
      </c>
      <c r="CI718">
        <v>1</v>
      </c>
      <c r="CJ718">
        <v>0</v>
      </c>
      <c r="CK718">
        <v>1</v>
      </c>
      <c r="CL718">
        <v>0</v>
      </c>
      <c r="CN718" t="s">
        <v>108</v>
      </c>
      <c r="CO718" t="s">
        <v>109</v>
      </c>
      <c r="CP718" t="s">
        <v>110</v>
      </c>
      <c r="CQ718">
        <v>3435514</v>
      </c>
      <c r="CR718" t="s">
        <v>1881</v>
      </c>
      <c r="CS718" t="s">
        <v>1882</v>
      </c>
      <c r="CT718">
        <v>717</v>
      </c>
    </row>
    <row r="719" spans="1:98">
      <c r="A719">
        <v>718</v>
      </c>
      <c r="B719" t="s">
        <v>688</v>
      </c>
      <c r="C719">
        <v>22</v>
      </c>
      <c r="D719" t="s">
        <v>148</v>
      </c>
      <c r="E719" t="s">
        <v>142</v>
      </c>
      <c r="F719" t="s">
        <v>149</v>
      </c>
      <c r="G719" t="s">
        <v>101</v>
      </c>
      <c r="H719" t="s">
        <v>394</v>
      </c>
      <c r="U719" t="s">
        <v>318</v>
      </c>
      <c r="AG719" t="s">
        <v>104</v>
      </c>
      <c r="AH719" t="s">
        <v>105</v>
      </c>
      <c r="AI719">
        <v>0</v>
      </c>
      <c r="AJ719">
        <v>1</v>
      </c>
      <c r="AK719">
        <v>0</v>
      </c>
      <c r="AL719">
        <v>0</v>
      </c>
      <c r="AM719">
        <v>0</v>
      </c>
      <c r="AN719">
        <v>0</v>
      </c>
      <c r="AO719">
        <v>0</v>
      </c>
      <c r="AP719">
        <v>0</v>
      </c>
      <c r="BA719" t="s">
        <v>127</v>
      </c>
      <c r="BB719" t="e">
        <f ca="1">- Useful but _xludf.not as good as a regular degree</f>
        <v>#NAME?</v>
      </c>
      <c r="BD719" t="e">
        <f ca="1">- I am _xludf.not interested in vocational education</f>
        <v>#NAME?</v>
      </c>
      <c r="BE719">
        <v>1</v>
      </c>
      <c r="BF719">
        <v>0</v>
      </c>
      <c r="BG719">
        <v>0</v>
      </c>
      <c r="BH719">
        <v>0</v>
      </c>
      <c r="BI719">
        <v>0</v>
      </c>
      <c r="BJ719">
        <v>0</v>
      </c>
      <c r="BK719">
        <v>0</v>
      </c>
      <c r="BL719">
        <v>0</v>
      </c>
      <c r="BN719" t="s">
        <v>127</v>
      </c>
      <c r="BO719" t="s">
        <v>121</v>
      </c>
      <c r="BP719" t="s">
        <v>1883</v>
      </c>
      <c r="BX719" t="s">
        <v>107</v>
      </c>
      <c r="BY719" t="e">
        <f ca="1">- Too Difficult to study alone</f>
        <v>#NAME?</v>
      </c>
      <c r="BZ719">
        <v>0</v>
      </c>
      <c r="CA719">
        <v>0</v>
      </c>
      <c r="CB719">
        <v>0</v>
      </c>
      <c r="CC719">
        <v>0</v>
      </c>
      <c r="CD719">
        <v>1</v>
      </c>
      <c r="CE719" t="e">
        <f ca="1">- Facebook groups/pages DUBARAH</f>
        <v>#NAME?</v>
      </c>
      <c r="CF719">
        <v>0</v>
      </c>
      <c r="CG719">
        <v>1</v>
      </c>
      <c r="CH719">
        <v>0</v>
      </c>
      <c r="CI719">
        <v>0</v>
      </c>
      <c r="CJ719">
        <v>0</v>
      </c>
      <c r="CK719">
        <v>1</v>
      </c>
      <c r="CL719">
        <v>0</v>
      </c>
      <c r="CN719" t="s">
        <v>108</v>
      </c>
      <c r="CO719" t="s">
        <v>109</v>
      </c>
      <c r="CP719" t="s">
        <v>110</v>
      </c>
      <c r="CQ719">
        <v>3435520</v>
      </c>
      <c r="CR719" t="s">
        <v>1884</v>
      </c>
      <c r="CS719" t="s">
        <v>1885</v>
      </c>
      <c r="CT719">
        <v>718</v>
      </c>
    </row>
    <row r="720" spans="1:98">
      <c r="A720">
        <v>719</v>
      </c>
      <c r="B720" t="s">
        <v>688</v>
      </c>
      <c r="C720">
        <v>23</v>
      </c>
      <c r="D720" t="s">
        <v>98</v>
      </c>
      <c r="E720" t="s">
        <v>99</v>
      </c>
      <c r="F720" t="s">
        <v>100</v>
      </c>
      <c r="G720" t="s">
        <v>101</v>
      </c>
      <c r="H720" t="s">
        <v>1251</v>
      </c>
      <c r="U720" t="s">
        <v>103</v>
      </c>
      <c r="AG720" t="s">
        <v>104</v>
      </c>
      <c r="AH720" t="s">
        <v>105</v>
      </c>
      <c r="AI720">
        <v>0</v>
      </c>
      <c r="AJ720">
        <v>1</v>
      </c>
      <c r="AK720">
        <v>0</v>
      </c>
      <c r="AL720">
        <v>0</v>
      </c>
      <c r="AM720">
        <v>0</v>
      </c>
      <c r="AN720">
        <v>0</v>
      </c>
      <c r="AO720">
        <v>0</v>
      </c>
      <c r="AP720">
        <v>0</v>
      </c>
      <c r="BA720" t="s">
        <v>106</v>
      </c>
      <c r="BB720" t="e">
        <f ca="1">- Very Useful _xludf.and provides a job opportunity _xludf.right away.</f>
        <v>#NAME?</v>
      </c>
      <c r="BD720" t="e">
        <f ca="1">- Project Management / Accountancy</f>
        <v>#NAME?</v>
      </c>
      <c r="BE720">
        <v>0</v>
      </c>
      <c r="BF720">
        <v>0</v>
      </c>
      <c r="BG720">
        <v>1</v>
      </c>
      <c r="BH720">
        <v>0</v>
      </c>
      <c r="BI720">
        <v>0</v>
      </c>
      <c r="BJ720">
        <v>0</v>
      </c>
      <c r="BK720">
        <v>0</v>
      </c>
      <c r="BL720">
        <v>0</v>
      </c>
      <c r="BN720" t="s">
        <v>106</v>
      </c>
      <c r="BQ720" t="e">
        <f ca="1">- _xludf.not available in subjects I want to study - _xludf.not available in _xludf.Arabic</f>
        <v>#NAME?</v>
      </c>
      <c r="BR720">
        <v>1</v>
      </c>
      <c r="BS720">
        <v>0</v>
      </c>
      <c r="BT720">
        <v>0</v>
      </c>
      <c r="BU720">
        <v>0</v>
      </c>
      <c r="BV720">
        <v>0</v>
      </c>
      <c r="BW720">
        <v>1</v>
      </c>
      <c r="BX720" t="s">
        <v>107</v>
      </c>
      <c r="BY720" t="e">
        <f ca="1">- _xludf.not worth the _xludf.time _xludf.or money spent on it</f>
        <v>#NAME?</v>
      </c>
      <c r="BZ720">
        <v>0</v>
      </c>
      <c r="CA720">
        <v>1</v>
      </c>
      <c r="CB720">
        <v>0</v>
      </c>
      <c r="CC720">
        <v>0</v>
      </c>
      <c r="CD720">
        <v>0</v>
      </c>
      <c r="CE720" t="e">
        <f ca="1">- Facebook groups/pages DUBARAH</f>
        <v>#NAME?</v>
      </c>
      <c r="CF720">
        <v>0</v>
      </c>
      <c r="CG720">
        <v>1</v>
      </c>
      <c r="CH720">
        <v>0</v>
      </c>
      <c r="CI720">
        <v>0</v>
      </c>
      <c r="CJ720">
        <v>0</v>
      </c>
      <c r="CK720">
        <v>1</v>
      </c>
      <c r="CL720">
        <v>0</v>
      </c>
      <c r="CN720" t="s">
        <v>108</v>
      </c>
      <c r="CO720" t="s">
        <v>109</v>
      </c>
      <c r="CP720" t="s">
        <v>110</v>
      </c>
      <c r="CQ720">
        <v>3435544</v>
      </c>
      <c r="CR720" t="s">
        <v>1886</v>
      </c>
      <c r="CS720" t="s">
        <v>1887</v>
      </c>
      <c r="CT720">
        <v>719</v>
      </c>
    </row>
    <row r="721" spans="1:98">
      <c r="A721">
        <v>720</v>
      </c>
      <c r="B721" t="s">
        <v>688</v>
      </c>
      <c r="C721">
        <v>19</v>
      </c>
      <c r="D721" t="s">
        <v>98</v>
      </c>
      <c r="E721" t="s">
        <v>179</v>
      </c>
      <c r="F721" t="s">
        <v>136</v>
      </c>
      <c r="G721" t="s">
        <v>113</v>
      </c>
      <c r="J721" t="s">
        <v>318</v>
      </c>
      <c r="K721">
        <v>0</v>
      </c>
      <c r="L721">
        <v>0</v>
      </c>
      <c r="M721">
        <v>1</v>
      </c>
      <c r="N721">
        <v>0</v>
      </c>
      <c r="O721">
        <v>0</v>
      </c>
      <c r="P721">
        <v>0</v>
      </c>
      <c r="Q721">
        <v>0</v>
      </c>
      <c r="R721">
        <v>0</v>
      </c>
      <c r="X721" t="s">
        <v>138</v>
      </c>
      <c r="Y721">
        <v>0</v>
      </c>
      <c r="Z721">
        <v>0</v>
      </c>
      <c r="AA721">
        <v>0</v>
      </c>
      <c r="AB721">
        <v>1</v>
      </c>
      <c r="AC721">
        <v>0</v>
      </c>
      <c r="AD721">
        <v>1</v>
      </c>
      <c r="AE721">
        <v>0</v>
      </c>
      <c r="AG721" t="s">
        <v>124</v>
      </c>
      <c r="AH721" t="s">
        <v>125</v>
      </c>
      <c r="AI721">
        <v>1</v>
      </c>
      <c r="AJ721">
        <v>0</v>
      </c>
      <c r="AK721">
        <v>0</v>
      </c>
      <c r="AL721">
        <v>0</v>
      </c>
      <c r="AM721">
        <v>0</v>
      </c>
      <c r="AN721">
        <v>0</v>
      </c>
      <c r="AO721">
        <v>0</v>
      </c>
      <c r="AP721">
        <v>0</v>
      </c>
      <c r="AR721" t="s">
        <v>127</v>
      </c>
      <c r="AS721" t="e">
        <f ca="1">- Retrieving papers is expensive _xludf.now _xludf.and I Do _xludf.not have the money</f>
        <v>#NAME?</v>
      </c>
      <c r="AT721">
        <v>0</v>
      </c>
      <c r="AU721">
        <v>0</v>
      </c>
      <c r="AV721">
        <v>0</v>
      </c>
      <c r="AW721">
        <v>0</v>
      </c>
      <c r="AX721">
        <v>1</v>
      </c>
      <c r="AY721">
        <v>0</v>
      </c>
      <c r="BA721" t="s">
        <v>127</v>
      </c>
      <c r="BB721" t="e">
        <f ca="1">- Useful but _xludf.not as good as a regular degree</f>
        <v>#NAME?</v>
      </c>
      <c r="BD721" t="e">
        <f ca="1">- Construction (builder, carpenter, electrician, blacksmith) - Mechanics _xludf.and machinery</f>
        <v>#NAME?</v>
      </c>
      <c r="BE721">
        <v>0</v>
      </c>
      <c r="BF721">
        <v>0</v>
      </c>
      <c r="BG721">
        <v>0</v>
      </c>
      <c r="BH721">
        <v>0</v>
      </c>
      <c r="BI721">
        <v>0</v>
      </c>
      <c r="BJ721">
        <v>1</v>
      </c>
      <c r="BK721">
        <v>1</v>
      </c>
      <c r="BL721">
        <v>0</v>
      </c>
      <c r="BN721" t="s">
        <v>106</v>
      </c>
      <c r="BQ721" t="e">
        <f ca="1">- Donâ€™t know how to _xludf.find/enroll in a suitable program</f>
        <v>#NAME?</v>
      </c>
      <c r="BR721">
        <v>0</v>
      </c>
      <c r="BS721">
        <v>0</v>
      </c>
      <c r="BT721">
        <v>0</v>
      </c>
      <c r="BU721">
        <v>1</v>
      </c>
      <c r="BV721">
        <v>0</v>
      </c>
      <c r="BW721">
        <v>0</v>
      </c>
      <c r="BX721" t="s">
        <v>107</v>
      </c>
      <c r="BY721" t="e">
        <f ca="1">- _xludf.not worth the _xludf.time _xludf.or money spent on it</f>
        <v>#NAME?</v>
      </c>
      <c r="BZ721">
        <v>0</v>
      </c>
      <c r="CA721">
        <v>1</v>
      </c>
      <c r="CB721">
        <v>0</v>
      </c>
      <c r="CC721">
        <v>0</v>
      </c>
      <c r="CD721">
        <v>0</v>
      </c>
      <c r="CE721" t="e">
        <f ca="1">- Facebook groups/pages</f>
        <v>#NAME?</v>
      </c>
      <c r="CF721">
        <v>0</v>
      </c>
      <c r="CG721">
        <v>0</v>
      </c>
      <c r="CH721">
        <v>0</v>
      </c>
      <c r="CI721">
        <v>0</v>
      </c>
      <c r="CJ721">
        <v>0</v>
      </c>
      <c r="CK721">
        <v>1</v>
      </c>
      <c r="CL721">
        <v>0</v>
      </c>
      <c r="CN721" t="s">
        <v>108</v>
      </c>
      <c r="CO721" t="s">
        <v>109</v>
      </c>
      <c r="CP721" t="s">
        <v>110</v>
      </c>
      <c r="CQ721">
        <v>3435575</v>
      </c>
      <c r="CR721" t="s">
        <v>1888</v>
      </c>
      <c r="CS721" t="s">
        <v>1889</v>
      </c>
      <c r="CT721">
        <v>720</v>
      </c>
    </row>
    <row r="722" spans="1:98">
      <c r="A722">
        <v>721</v>
      </c>
      <c r="B722" t="s">
        <v>688</v>
      </c>
      <c r="C722">
        <v>20</v>
      </c>
      <c r="D722" t="s">
        <v>98</v>
      </c>
      <c r="E722" t="s">
        <v>211</v>
      </c>
      <c r="F722" t="s">
        <v>100</v>
      </c>
      <c r="G722" t="s">
        <v>101</v>
      </c>
      <c r="H722" t="s">
        <v>102</v>
      </c>
      <c r="U722" t="s">
        <v>318</v>
      </c>
      <c r="AG722" t="s">
        <v>104</v>
      </c>
      <c r="AH722" t="s">
        <v>105</v>
      </c>
      <c r="AI722">
        <v>0</v>
      </c>
      <c r="AJ722">
        <v>1</v>
      </c>
      <c r="AK722">
        <v>0</v>
      </c>
      <c r="AL722">
        <v>0</v>
      </c>
      <c r="AM722">
        <v>0</v>
      </c>
      <c r="AN722">
        <v>0</v>
      </c>
      <c r="AO722">
        <v>0</v>
      </c>
      <c r="AP722">
        <v>0</v>
      </c>
      <c r="BA722" t="s">
        <v>127</v>
      </c>
      <c r="BB722" t="e">
        <f ca="1">- Useful but _xludf.not as good as a regular degree</f>
        <v>#NAME?</v>
      </c>
      <c r="BD722" t="e">
        <f ca="1">- Mechanics _xludf.and machineryAgriculture</f>
        <v>#NAME?</v>
      </c>
      <c r="BE722">
        <v>0</v>
      </c>
      <c r="BF722">
        <v>0</v>
      </c>
      <c r="BG722">
        <v>0</v>
      </c>
      <c r="BH722">
        <v>0</v>
      </c>
      <c r="BI722">
        <v>0</v>
      </c>
      <c r="BJ722">
        <v>0</v>
      </c>
      <c r="BK722">
        <v>1</v>
      </c>
      <c r="BL722">
        <v>1</v>
      </c>
      <c r="BN722" t="s">
        <v>127</v>
      </c>
      <c r="BO722" t="s">
        <v>388</v>
      </c>
      <c r="BX722" t="s">
        <v>243</v>
      </c>
      <c r="BY722" t="e">
        <f ca="1">- Useful but _xludf.not as good as going to university</f>
        <v>#NAME?</v>
      </c>
      <c r="BZ722">
        <v>1</v>
      </c>
      <c r="CA722">
        <v>0</v>
      </c>
      <c r="CB722">
        <v>0</v>
      </c>
      <c r="CC722">
        <v>0</v>
      </c>
      <c r="CD722">
        <v>0</v>
      </c>
      <c r="CE722" t="e">
        <f ca="1">- Al-Fanar Media - Facebook groups/pages</f>
        <v>#NAME?</v>
      </c>
      <c r="CF722">
        <v>0</v>
      </c>
      <c r="CG722">
        <v>0</v>
      </c>
      <c r="CH722">
        <v>0</v>
      </c>
      <c r="CI722">
        <v>1</v>
      </c>
      <c r="CJ722">
        <v>0</v>
      </c>
      <c r="CK722">
        <v>1</v>
      </c>
      <c r="CL722">
        <v>0</v>
      </c>
      <c r="CN722" t="s">
        <v>108</v>
      </c>
      <c r="CO722" t="s">
        <v>109</v>
      </c>
      <c r="CP722" t="s">
        <v>110</v>
      </c>
      <c r="CQ722">
        <v>3435627</v>
      </c>
      <c r="CR722" t="s">
        <v>1890</v>
      </c>
      <c r="CS722" t="s">
        <v>1891</v>
      </c>
      <c r="CT722">
        <v>721</v>
      </c>
    </row>
    <row r="723" spans="1:98">
      <c r="A723">
        <v>722</v>
      </c>
      <c r="B723" t="s">
        <v>688</v>
      </c>
      <c r="C723">
        <v>24</v>
      </c>
      <c r="D723" t="s">
        <v>148</v>
      </c>
      <c r="E723" t="s">
        <v>156</v>
      </c>
      <c r="F723" t="s">
        <v>344</v>
      </c>
      <c r="G723" t="s">
        <v>113</v>
      </c>
      <c r="J723" t="s">
        <v>114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1</v>
      </c>
      <c r="Q723">
        <v>0</v>
      </c>
      <c r="R723">
        <v>0</v>
      </c>
      <c r="X723" t="s">
        <v>405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1</v>
      </c>
      <c r="AE723">
        <v>0</v>
      </c>
      <c r="AG723" t="s">
        <v>124</v>
      </c>
      <c r="AH723" t="s">
        <v>125</v>
      </c>
      <c r="AI723">
        <v>1</v>
      </c>
      <c r="AJ723">
        <v>0</v>
      </c>
      <c r="AK723">
        <v>0</v>
      </c>
      <c r="AL723">
        <v>0</v>
      </c>
      <c r="AM723">
        <v>0</v>
      </c>
      <c r="AN723">
        <v>0</v>
      </c>
      <c r="AO723">
        <v>0</v>
      </c>
      <c r="AP723">
        <v>0</v>
      </c>
      <c r="AR723" t="s">
        <v>127</v>
      </c>
      <c r="AS723" t="e">
        <f ca="1">- School, college _xludf.or directorate out of service</f>
        <v>#NAME?</v>
      </c>
      <c r="AT723">
        <v>1</v>
      </c>
      <c r="AU723">
        <v>0</v>
      </c>
      <c r="AV723">
        <v>0</v>
      </c>
      <c r="AW723">
        <v>0</v>
      </c>
      <c r="AX723">
        <v>0</v>
      </c>
      <c r="AY723">
        <v>0</v>
      </c>
      <c r="BA723" t="s">
        <v>106</v>
      </c>
      <c r="BB723" t="e">
        <f ca="1">- Useful but _xludf.not as good as a regular degree</f>
        <v>#NAME?</v>
      </c>
      <c r="BD723" t="e">
        <f ca="1">- Nursing / medical care</f>
        <v>#NAME?</v>
      </c>
      <c r="BE723">
        <v>0</v>
      </c>
      <c r="BF723">
        <v>0</v>
      </c>
      <c r="BG723">
        <v>0</v>
      </c>
      <c r="BH723">
        <v>0</v>
      </c>
      <c r="BI723">
        <v>1</v>
      </c>
      <c r="BJ723">
        <v>0</v>
      </c>
      <c r="BK723">
        <v>0</v>
      </c>
      <c r="BL723">
        <v>0</v>
      </c>
      <c r="BN723" t="s">
        <v>106</v>
      </c>
      <c r="BQ723" t="e">
        <f ca="1">- _xludf.not available in _xludf.Arabic</f>
        <v>#NAME?</v>
      </c>
      <c r="BR723">
        <v>0</v>
      </c>
      <c r="BS723">
        <v>0</v>
      </c>
      <c r="BT723">
        <v>0</v>
      </c>
      <c r="BU723">
        <v>0</v>
      </c>
      <c r="BV723">
        <v>0</v>
      </c>
      <c r="BW723">
        <v>1</v>
      </c>
      <c r="BX723" t="s">
        <v>107</v>
      </c>
      <c r="BY723" t="e">
        <f ca="1">- _xludf.not worth the _xludf.time _xludf.or money spent on it</f>
        <v>#NAME?</v>
      </c>
      <c r="BZ723">
        <v>0</v>
      </c>
      <c r="CA723">
        <v>1</v>
      </c>
      <c r="CB723">
        <v>0</v>
      </c>
      <c r="CC723">
        <v>0</v>
      </c>
      <c r="CD723">
        <v>0</v>
      </c>
      <c r="CE723" t="e">
        <f ca="1">- Twitter - DUBARAH</f>
        <v>#NAME?</v>
      </c>
      <c r="CF723">
        <v>0</v>
      </c>
      <c r="CG723">
        <v>1</v>
      </c>
      <c r="CH723">
        <v>0</v>
      </c>
      <c r="CI723">
        <v>0</v>
      </c>
      <c r="CJ723">
        <v>1</v>
      </c>
      <c r="CK723">
        <v>0</v>
      </c>
      <c r="CL723">
        <v>0</v>
      </c>
      <c r="CN723" t="s">
        <v>108</v>
      </c>
      <c r="CO723" t="s">
        <v>109</v>
      </c>
      <c r="CP723" t="s">
        <v>110</v>
      </c>
      <c r="CQ723">
        <v>3435630</v>
      </c>
      <c r="CR723" t="s">
        <v>1892</v>
      </c>
      <c r="CS723" t="s">
        <v>1893</v>
      </c>
      <c r="CT723">
        <v>722</v>
      </c>
    </row>
    <row r="724" spans="1:98">
      <c r="A724">
        <v>723</v>
      </c>
      <c r="B724" t="s">
        <v>688</v>
      </c>
      <c r="C724">
        <v>23</v>
      </c>
      <c r="D724" t="s">
        <v>148</v>
      </c>
      <c r="E724" t="s">
        <v>99</v>
      </c>
      <c r="F724" t="s">
        <v>136</v>
      </c>
      <c r="G724" t="s">
        <v>113</v>
      </c>
      <c r="J724" t="s">
        <v>180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1</v>
      </c>
      <c r="X724" t="s">
        <v>405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1</v>
      </c>
      <c r="AE724">
        <v>0</v>
      </c>
      <c r="AG724" t="s">
        <v>124</v>
      </c>
      <c r="AH724" t="s">
        <v>361</v>
      </c>
      <c r="AI724">
        <v>0</v>
      </c>
      <c r="AJ724">
        <v>0</v>
      </c>
      <c r="AK724">
        <v>0</v>
      </c>
      <c r="AL724">
        <v>0</v>
      </c>
      <c r="AM724">
        <v>1</v>
      </c>
      <c r="AN724">
        <v>0</v>
      </c>
      <c r="AO724">
        <v>0</v>
      </c>
      <c r="AP724">
        <v>0</v>
      </c>
      <c r="BA724" t="s">
        <v>127</v>
      </c>
      <c r="BB724" t="e">
        <f ca="1">- Useful but _xludf.not as good as a regular degree</f>
        <v>#NAME?</v>
      </c>
      <c r="BD724" t="e">
        <f ca="1">- Project Management / Accountancy</f>
        <v>#NAME?</v>
      </c>
      <c r="BE724">
        <v>0</v>
      </c>
      <c r="BF724">
        <v>0</v>
      </c>
      <c r="BG724">
        <v>1</v>
      </c>
      <c r="BH724">
        <v>0</v>
      </c>
      <c r="BI724">
        <v>0</v>
      </c>
      <c r="BJ724">
        <v>0</v>
      </c>
      <c r="BK724">
        <v>0</v>
      </c>
      <c r="BL724">
        <v>0</v>
      </c>
      <c r="BN724" t="s">
        <v>106</v>
      </c>
      <c r="BQ724" t="e">
        <f ca="1">- _xludf.not available in subjects I want to study</f>
        <v>#NAME?</v>
      </c>
      <c r="BR724">
        <v>1</v>
      </c>
      <c r="BS724">
        <v>0</v>
      </c>
      <c r="BT724">
        <v>0</v>
      </c>
      <c r="BU724">
        <v>0</v>
      </c>
      <c r="BV724">
        <v>0</v>
      </c>
      <c r="BW724">
        <v>0</v>
      </c>
      <c r="BX724" t="s">
        <v>107</v>
      </c>
      <c r="BY724" t="e">
        <f ca="1">- _xludf.not worth the _xludf.time _xludf.or money spent on it</f>
        <v>#NAME?</v>
      </c>
      <c r="BZ724">
        <v>0</v>
      </c>
      <c r="CA724">
        <v>1</v>
      </c>
      <c r="CB724">
        <v>0</v>
      </c>
      <c r="CC724">
        <v>0</v>
      </c>
      <c r="CD724">
        <v>0</v>
      </c>
      <c r="CE724" t="e">
        <f ca="1">- Facebook groups/pages</f>
        <v>#NAME?</v>
      </c>
      <c r="CF724">
        <v>0</v>
      </c>
      <c r="CG724">
        <v>0</v>
      </c>
      <c r="CH724">
        <v>0</v>
      </c>
      <c r="CI724">
        <v>0</v>
      </c>
      <c r="CJ724">
        <v>0</v>
      </c>
      <c r="CK724">
        <v>1</v>
      </c>
      <c r="CL724">
        <v>0</v>
      </c>
      <c r="CN724" t="s">
        <v>108</v>
      </c>
      <c r="CO724" t="s">
        <v>109</v>
      </c>
      <c r="CP724" t="s">
        <v>110</v>
      </c>
      <c r="CQ724">
        <v>3435637</v>
      </c>
      <c r="CR724" t="s">
        <v>1894</v>
      </c>
      <c r="CS724" t="s">
        <v>1895</v>
      </c>
      <c r="CT724">
        <v>723</v>
      </c>
    </row>
    <row r="725" spans="1:98">
      <c r="A725">
        <v>724</v>
      </c>
      <c r="B725" t="s">
        <v>688</v>
      </c>
      <c r="C725">
        <v>18</v>
      </c>
      <c r="D725" t="s">
        <v>98</v>
      </c>
      <c r="E725" t="s">
        <v>156</v>
      </c>
      <c r="F725" t="s">
        <v>136</v>
      </c>
      <c r="G725" t="s">
        <v>113</v>
      </c>
      <c r="J725" t="s">
        <v>180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1</v>
      </c>
      <c r="X725" t="s">
        <v>368</v>
      </c>
      <c r="Y725">
        <v>0</v>
      </c>
      <c r="Z725">
        <v>1</v>
      </c>
      <c r="AA725">
        <v>0</v>
      </c>
      <c r="AB725">
        <v>0</v>
      </c>
      <c r="AC725">
        <v>0</v>
      </c>
      <c r="AD725">
        <v>0</v>
      </c>
      <c r="AE725">
        <v>0</v>
      </c>
      <c r="AG725" t="s">
        <v>124</v>
      </c>
      <c r="AH725" t="s">
        <v>121</v>
      </c>
      <c r="AI725">
        <v>0</v>
      </c>
      <c r="AJ725">
        <v>0</v>
      </c>
      <c r="AK725">
        <v>1</v>
      </c>
      <c r="AL725">
        <v>0</v>
      </c>
      <c r="AM725">
        <v>0</v>
      </c>
      <c r="AN725">
        <v>0</v>
      </c>
      <c r="AO725">
        <v>0</v>
      </c>
      <c r="AP725">
        <v>0</v>
      </c>
      <c r="AQ725" t="s">
        <v>287</v>
      </c>
      <c r="BA725" t="s">
        <v>106</v>
      </c>
      <c r="BB725" t="e">
        <f ca="1">- Useful but _xludf.not as good as a regular degree</f>
        <v>#NAME?</v>
      </c>
      <c r="BD725" t="e">
        <f ca="1">- Construction (builder, carpenter, electrician, blacksmith)</f>
        <v>#NAME?</v>
      </c>
      <c r="BE725">
        <v>0</v>
      </c>
      <c r="BF725">
        <v>0</v>
      </c>
      <c r="BG725">
        <v>0</v>
      </c>
      <c r="BH725">
        <v>0</v>
      </c>
      <c r="BI725">
        <v>0</v>
      </c>
      <c r="BJ725">
        <v>1</v>
      </c>
      <c r="BK725">
        <v>0</v>
      </c>
      <c r="BL725">
        <v>0</v>
      </c>
      <c r="BN725" t="s">
        <v>106</v>
      </c>
      <c r="BQ725" t="e">
        <f ca="1">- Donâ€™t know how to _xludf.find/enroll in a suitable program</f>
        <v>#NAME?</v>
      </c>
      <c r="BR725">
        <v>0</v>
      </c>
      <c r="BS725">
        <v>0</v>
      </c>
      <c r="BT725">
        <v>0</v>
      </c>
      <c r="BU725">
        <v>1</v>
      </c>
      <c r="BV725">
        <v>0</v>
      </c>
      <c r="BW725">
        <v>0</v>
      </c>
      <c r="BX725" t="s">
        <v>107</v>
      </c>
      <c r="BY725" t="e">
        <f ca="1">- Difficult to access</f>
        <v>#NAME?</v>
      </c>
      <c r="BZ725">
        <v>0</v>
      </c>
      <c r="CA725">
        <v>0</v>
      </c>
      <c r="CB725">
        <v>0</v>
      </c>
      <c r="CC725">
        <v>1</v>
      </c>
      <c r="CD725">
        <v>0</v>
      </c>
      <c r="CE725" t="e">
        <f ca="1">- Friends - Teachers</f>
        <v>#NAME?</v>
      </c>
      <c r="CF725">
        <v>1</v>
      </c>
      <c r="CG725">
        <v>0</v>
      </c>
      <c r="CH725">
        <v>1</v>
      </c>
      <c r="CI725">
        <v>0</v>
      </c>
      <c r="CJ725">
        <v>0</v>
      </c>
      <c r="CK725">
        <v>0</v>
      </c>
      <c r="CL725">
        <v>0</v>
      </c>
      <c r="CN725" t="s">
        <v>108</v>
      </c>
      <c r="CO725" t="s">
        <v>109</v>
      </c>
      <c r="CP725" t="s">
        <v>110</v>
      </c>
      <c r="CQ725">
        <v>3435707</v>
      </c>
      <c r="CR725" t="s">
        <v>1896</v>
      </c>
      <c r="CS725" t="s">
        <v>1897</v>
      </c>
      <c r="CT725">
        <v>724</v>
      </c>
    </row>
    <row r="726" spans="1:98">
      <c r="A726">
        <v>725</v>
      </c>
      <c r="B726" t="s">
        <v>688</v>
      </c>
      <c r="C726">
        <v>20</v>
      </c>
      <c r="D726" t="s">
        <v>98</v>
      </c>
      <c r="E726" t="s">
        <v>99</v>
      </c>
      <c r="F726" t="s">
        <v>644</v>
      </c>
      <c r="G726" t="s">
        <v>101</v>
      </c>
      <c r="H726" t="s">
        <v>102</v>
      </c>
      <c r="U726" t="s">
        <v>318</v>
      </c>
      <c r="AG726" t="s">
        <v>104</v>
      </c>
      <c r="AH726" t="s">
        <v>105</v>
      </c>
      <c r="AI726">
        <v>0</v>
      </c>
      <c r="AJ726">
        <v>1</v>
      </c>
      <c r="AK726">
        <v>0</v>
      </c>
      <c r="AL726">
        <v>0</v>
      </c>
      <c r="AM726">
        <v>0</v>
      </c>
      <c r="AN726">
        <v>0</v>
      </c>
      <c r="AO726">
        <v>0</v>
      </c>
      <c r="AP726">
        <v>0</v>
      </c>
      <c r="BA726" t="s">
        <v>127</v>
      </c>
      <c r="BB726" t="e">
        <f ca="1">- Very Useful _xludf.and provides a job opportunity _xludf.right away.</f>
        <v>#NAME?</v>
      </c>
      <c r="BD726" t="e">
        <f ca="1">- Project Management / Accountancy</f>
        <v>#NAME?</v>
      </c>
      <c r="BE726">
        <v>0</v>
      </c>
      <c r="BF726">
        <v>0</v>
      </c>
      <c r="BG726">
        <v>1</v>
      </c>
      <c r="BH726">
        <v>0</v>
      </c>
      <c r="BI726">
        <v>0</v>
      </c>
      <c r="BJ726">
        <v>0</v>
      </c>
      <c r="BK726">
        <v>0</v>
      </c>
      <c r="BL726">
        <v>0</v>
      </c>
      <c r="BN726" t="s">
        <v>106</v>
      </c>
      <c r="BQ726" t="e">
        <f ca="1">- Cannot afford the courses</f>
        <v>#NAME?</v>
      </c>
      <c r="BR726">
        <v>0</v>
      </c>
      <c r="BS726">
        <v>0</v>
      </c>
      <c r="BT726">
        <v>0</v>
      </c>
      <c r="BU726">
        <v>0</v>
      </c>
      <c r="BV726">
        <v>1</v>
      </c>
      <c r="BW726">
        <v>0</v>
      </c>
      <c r="BX726" t="s">
        <v>107</v>
      </c>
      <c r="BY726" t="e">
        <f ca="1">- Difficult to access</f>
        <v>#NAME?</v>
      </c>
      <c r="BZ726">
        <v>0</v>
      </c>
      <c r="CA726">
        <v>0</v>
      </c>
      <c r="CB726">
        <v>0</v>
      </c>
      <c r="CC726">
        <v>1</v>
      </c>
      <c r="CD726">
        <v>0</v>
      </c>
      <c r="CE726" t="e">
        <f ca="1">- Facebook groups/pages</f>
        <v>#NAME?</v>
      </c>
      <c r="CF726">
        <v>0</v>
      </c>
      <c r="CG726">
        <v>0</v>
      </c>
      <c r="CH726">
        <v>0</v>
      </c>
      <c r="CI726">
        <v>0</v>
      </c>
      <c r="CJ726">
        <v>0</v>
      </c>
      <c r="CK726">
        <v>1</v>
      </c>
      <c r="CL726">
        <v>0</v>
      </c>
      <c r="CN726" t="s">
        <v>108</v>
      </c>
      <c r="CO726" t="s">
        <v>109</v>
      </c>
      <c r="CP726" t="s">
        <v>110</v>
      </c>
      <c r="CQ726">
        <v>3435712</v>
      </c>
      <c r="CR726" t="s">
        <v>1898</v>
      </c>
      <c r="CS726" t="s">
        <v>1899</v>
      </c>
      <c r="CT726">
        <v>725</v>
      </c>
    </row>
    <row r="727" spans="1:98">
      <c r="A727">
        <v>726</v>
      </c>
      <c r="B727" t="s">
        <v>688</v>
      </c>
      <c r="C727">
        <v>24</v>
      </c>
      <c r="D727" t="s">
        <v>98</v>
      </c>
      <c r="E727" t="s">
        <v>156</v>
      </c>
      <c r="F727" t="s">
        <v>644</v>
      </c>
      <c r="G727" t="s">
        <v>113</v>
      </c>
      <c r="J727" t="s">
        <v>162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1</v>
      </c>
      <c r="R727">
        <v>0</v>
      </c>
      <c r="X727" t="s">
        <v>495</v>
      </c>
      <c r="Y727">
        <v>0</v>
      </c>
      <c r="Z727">
        <v>0</v>
      </c>
      <c r="AA727">
        <v>1</v>
      </c>
      <c r="AB727">
        <v>0</v>
      </c>
      <c r="AC727">
        <v>0</v>
      </c>
      <c r="AD727">
        <v>0</v>
      </c>
      <c r="AE727">
        <v>0</v>
      </c>
      <c r="AG727" t="s">
        <v>124</v>
      </c>
      <c r="AH727" t="s">
        <v>125</v>
      </c>
      <c r="AI727">
        <v>1</v>
      </c>
      <c r="AJ727">
        <v>0</v>
      </c>
      <c r="AK727">
        <v>0</v>
      </c>
      <c r="AL727">
        <v>0</v>
      </c>
      <c r="AM727">
        <v>0</v>
      </c>
      <c r="AN727">
        <v>0</v>
      </c>
      <c r="AO727">
        <v>0</v>
      </c>
      <c r="AP727">
        <v>0</v>
      </c>
      <c r="AR727" t="s">
        <v>127</v>
      </c>
      <c r="AS727" t="e">
        <f ca="1">- School, college _xludf.or directorate out of service</f>
        <v>#NAME?</v>
      </c>
      <c r="AT727">
        <v>1</v>
      </c>
      <c r="AU727">
        <v>0</v>
      </c>
      <c r="AV727">
        <v>0</v>
      </c>
      <c r="AW727">
        <v>0</v>
      </c>
      <c r="AX727">
        <v>0</v>
      </c>
      <c r="AY727">
        <v>0</v>
      </c>
      <c r="BA727" t="s">
        <v>106</v>
      </c>
      <c r="BB727" t="e">
        <f ca="1">- Very Useful _xludf.and provides a job opportunity _xludf.right away.</f>
        <v>#NAME?</v>
      </c>
      <c r="BD727" t="e">
        <f ca="1">- Mechanics _xludf.and machineryAgriculture</f>
        <v>#NAME?</v>
      </c>
      <c r="BE727">
        <v>0</v>
      </c>
      <c r="BF727">
        <v>0</v>
      </c>
      <c r="BG727">
        <v>0</v>
      </c>
      <c r="BH727">
        <v>0</v>
      </c>
      <c r="BI727">
        <v>0</v>
      </c>
      <c r="BJ727">
        <v>0</v>
      </c>
      <c r="BK727">
        <v>1</v>
      </c>
      <c r="BL727">
        <v>1</v>
      </c>
      <c r="BN727" t="s">
        <v>106</v>
      </c>
      <c r="BQ727" t="e">
        <f ca="1">- Cannot afford the courses</f>
        <v>#NAME?</v>
      </c>
      <c r="BR727">
        <v>0</v>
      </c>
      <c r="BS727">
        <v>0</v>
      </c>
      <c r="BT727">
        <v>0</v>
      </c>
      <c r="BU727">
        <v>0</v>
      </c>
      <c r="BV727">
        <v>1</v>
      </c>
      <c r="BW727">
        <v>0</v>
      </c>
      <c r="BX727" t="s">
        <v>107</v>
      </c>
      <c r="BY727" t="e">
        <f ca="1">- _xludf.not worth the _xludf.time _xludf.or money spent on it</f>
        <v>#NAME?</v>
      </c>
      <c r="BZ727">
        <v>0</v>
      </c>
      <c r="CA727">
        <v>1</v>
      </c>
      <c r="CB727">
        <v>0</v>
      </c>
      <c r="CC727">
        <v>0</v>
      </c>
      <c r="CD727">
        <v>0</v>
      </c>
      <c r="CE727" t="e">
        <f ca="1">- Facebook groups/pages</f>
        <v>#NAME?</v>
      </c>
      <c r="CF727">
        <v>0</v>
      </c>
      <c r="CG727">
        <v>0</v>
      </c>
      <c r="CH727">
        <v>0</v>
      </c>
      <c r="CI727">
        <v>0</v>
      </c>
      <c r="CJ727">
        <v>0</v>
      </c>
      <c r="CK727">
        <v>1</v>
      </c>
      <c r="CL727">
        <v>0</v>
      </c>
      <c r="CN727" t="s">
        <v>108</v>
      </c>
      <c r="CO727" t="s">
        <v>109</v>
      </c>
      <c r="CP727" t="s">
        <v>110</v>
      </c>
      <c r="CQ727">
        <v>3435713</v>
      </c>
      <c r="CR727" t="s">
        <v>1900</v>
      </c>
      <c r="CS727" t="s">
        <v>1901</v>
      </c>
      <c r="CT727">
        <v>726</v>
      </c>
    </row>
    <row r="728" spans="1:98">
      <c r="A728">
        <v>727</v>
      </c>
      <c r="B728" t="s">
        <v>688</v>
      </c>
      <c r="C728">
        <v>25</v>
      </c>
      <c r="D728" t="s">
        <v>148</v>
      </c>
      <c r="E728" t="s">
        <v>285</v>
      </c>
      <c r="F728" t="s">
        <v>100</v>
      </c>
      <c r="G728" t="s">
        <v>101</v>
      </c>
      <c r="H728" t="s">
        <v>1251</v>
      </c>
      <c r="U728" t="s">
        <v>103</v>
      </c>
      <c r="AG728" t="s">
        <v>104</v>
      </c>
      <c r="AH728" t="s">
        <v>105</v>
      </c>
      <c r="AI728">
        <v>0</v>
      </c>
      <c r="AJ728">
        <v>1</v>
      </c>
      <c r="AK728">
        <v>0</v>
      </c>
      <c r="AL728">
        <v>0</v>
      </c>
      <c r="AM728">
        <v>0</v>
      </c>
      <c r="AN728">
        <v>0</v>
      </c>
      <c r="AO728">
        <v>0</v>
      </c>
      <c r="AP728">
        <v>0</v>
      </c>
      <c r="BA728" t="s">
        <v>127</v>
      </c>
      <c r="BB728" t="e">
        <f ca="1">- Useful but _xludf.not as good as a regular degree</f>
        <v>#NAME?</v>
      </c>
      <c r="BD728" t="e">
        <f ca="1">- I am _xludf.not interested in vocational education</f>
        <v>#NAME?</v>
      </c>
      <c r="BE728">
        <v>1</v>
      </c>
      <c r="BF728">
        <v>0</v>
      </c>
      <c r="BG728">
        <v>0</v>
      </c>
      <c r="BH728">
        <v>0</v>
      </c>
      <c r="BI728">
        <v>0</v>
      </c>
      <c r="BJ728">
        <v>0</v>
      </c>
      <c r="BK728">
        <v>0</v>
      </c>
      <c r="BL728">
        <v>0</v>
      </c>
      <c r="BN728" t="s">
        <v>106</v>
      </c>
      <c r="BQ728" t="e">
        <f ca="1">- Donâ€™t know how to _xludf.find/enroll in a suitable program</f>
        <v>#NAME?</v>
      </c>
      <c r="BR728">
        <v>0</v>
      </c>
      <c r="BS728">
        <v>0</v>
      </c>
      <c r="BT728">
        <v>0</v>
      </c>
      <c r="BU728">
        <v>1</v>
      </c>
      <c r="BV728">
        <v>0</v>
      </c>
      <c r="BW728">
        <v>0</v>
      </c>
      <c r="BX728" t="s">
        <v>107</v>
      </c>
      <c r="BY728" t="e">
        <f ca="1">- Too Difficult to study alone</f>
        <v>#NAME?</v>
      </c>
      <c r="BZ728">
        <v>0</v>
      </c>
      <c r="CA728">
        <v>0</v>
      </c>
      <c r="CB728">
        <v>0</v>
      </c>
      <c r="CC728">
        <v>0</v>
      </c>
      <c r="CD728">
        <v>1</v>
      </c>
      <c r="CE728" t="e">
        <f ca="1">- Facebook groups/pages</f>
        <v>#NAME?</v>
      </c>
      <c r="CF728">
        <v>0</v>
      </c>
      <c r="CG728">
        <v>0</v>
      </c>
      <c r="CH728">
        <v>0</v>
      </c>
      <c r="CI728">
        <v>0</v>
      </c>
      <c r="CJ728">
        <v>0</v>
      </c>
      <c r="CK728">
        <v>1</v>
      </c>
      <c r="CL728">
        <v>0</v>
      </c>
      <c r="CN728" t="s">
        <v>108</v>
      </c>
      <c r="CO728" t="s">
        <v>109</v>
      </c>
      <c r="CP728" t="s">
        <v>110</v>
      </c>
      <c r="CQ728">
        <v>3435736</v>
      </c>
      <c r="CR728" t="s">
        <v>1902</v>
      </c>
      <c r="CS728" t="s">
        <v>1903</v>
      </c>
      <c r="CT728">
        <v>727</v>
      </c>
    </row>
    <row r="729" spans="1:98">
      <c r="A729">
        <v>728</v>
      </c>
      <c r="B729" t="s">
        <v>688</v>
      </c>
      <c r="C729">
        <v>20</v>
      </c>
      <c r="D729" t="s">
        <v>98</v>
      </c>
      <c r="E729" t="s">
        <v>99</v>
      </c>
      <c r="F729" t="s">
        <v>100</v>
      </c>
      <c r="G729" t="s">
        <v>113</v>
      </c>
      <c r="J729" t="s">
        <v>776</v>
      </c>
      <c r="K729">
        <v>0</v>
      </c>
      <c r="L729">
        <v>1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 t="s">
        <v>1661</v>
      </c>
      <c r="X729" t="s">
        <v>714</v>
      </c>
      <c r="Y729">
        <v>1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G729" t="s">
        <v>124</v>
      </c>
      <c r="AH729" t="s">
        <v>125</v>
      </c>
      <c r="AI729">
        <v>1</v>
      </c>
      <c r="AJ729">
        <v>0</v>
      </c>
      <c r="AK729">
        <v>0</v>
      </c>
      <c r="AL729">
        <v>0</v>
      </c>
      <c r="AM729">
        <v>0</v>
      </c>
      <c r="AN729">
        <v>0</v>
      </c>
      <c r="AO729">
        <v>0</v>
      </c>
      <c r="AP729">
        <v>0</v>
      </c>
      <c r="AR729" t="s">
        <v>127</v>
      </c>
      <c r="AS729" t="e">
        <f ca="1">- have to go in person but can _xludf.not go _xludf.for security reasons</f>
        <v>#NAME?</v>
      </c>
      <c r="AT729">
        <v>0</v>
      </c>
      <c r="AU729">
        <v>1</v>
      </c>
      <c r="AV729">
        <v>0</v>
      </c>
      <c r="AW729">
        <v>0</v>
      </c>
      <c r="AX729">
        <v>0</v>
      </c>
      <c r="AY729">
        <v>0</v>
      </c>
      <c r="BA729" t="s">
        <v>127</v>
      </c>
      <c r="BB729" t="e">
        <f ca="1">- Useful but _xludf.not as good as a regular degree</f>
        <v>#NAME?</v>
      </c>
      <c r="BD729" t="e">
        <f ca="1">- I am _xludf.not interested in vocational education</f>
        <v>#NAME?</v>
      </c>
      <c r="BE729">
        <v>1</v>
      </c>
      <c r="BF729">
        <v>0</v>
      </c>
      <c r="BG729">
        <v>0</v>
      </c>
      <c r="BH729">
        <v>0</v>
      </c>
      <c r="BI729">
        <v>0</v>
      </c>
      <c r="BJ729">
        <v>0</v>
      </c>
      <c r="BK729">
        <v>0</v>
      </c>
      <c r="BL729">
        <v>0</v>
      </c>
      <c r="BN729" t="s">
        <v>106</v>
      </c>
      <c r="BQ729" t="e">
        <f ca="1">- Do _xludf.not _xludf.count towards a recognized qualification</f>
        <v>#NAME?</v>
      </c>
      <c r="BR729">
        <v>0</v>
      </c>
      <c r="BS729">
        <v>1</v>
      </c>
      <c r="BT729">
        <v>0</v>
      </c>
      <c r="BU729">
        <v>0</v>
      </c>
      <c r="BV729">
        <v>0</v>
      </c>
      <c r="BW729">
        <v>0</v>
      </c>
      <c r="BX729" t="s">
        <v>107</v>
      </c>
      <c r="BY729" t="e">
        <f ca="1">- _xludf.not worth the _xludf.time _xludf.or money spent on it - Too Difficult to study alone</f>
        <v>#NAME?</v>
      </c>
      <c r="BZ729">
        <v>0</v>
      </c>
      <c r="CA729">
        <v>1</v>
      </c>
      <c r="CB729">
        <v>0</v>
      </c>
      <c r="CC729">
        <v>0</v>
      </c>
      <c r="CD729">
        <v>1</v>
      </c>
      <c r="CE729" t="e">
        <f ca="1">- Al-Fanar Media - Facebook groups/pages</f>
        <v>#NAME?</v>
      </c>
      <c r="CF729">
        <v>0</v>
      </c>
      <c r="CG729">
        <v>0</v>
      </c>
      <c r="CH729">
        <v>0</v>
      </c>
      <c r="CI729">
        <v>1</v>
      </c>
      <c r="CJ729">
        <v>0</v>
      </c>
      <c r="CK729">
        <v>1</v>
      </c>
      <c r="CL729">
        <v>0</v>
      </c>
      <c r="CN729" t="s">
        <v>108</v>
      </c>
      <c r="CO729" t="s">
        <v>109</v>
      </c>
      <c r="CP729" t="s">
        <v>110</v>
      </c>
      <c r="CQ729">
        <v>3435769</v>
      </c>
      <c r="CR729" t="s">
        <v>1904</v>
      </c>
      <c r="CS729" t="s">
        <v>1905</v>
      </c>
      <c r="CT729">
        <v>728</v>
      </c>
    </row>
    <row r="730" spans="1:98">
      <c r="A730">
        <v>729</v>
      </c>
      <c r="B730" t="s">
        <v>688</v>
      </c>
      <c r="C730">
        <v>26</v>
      </c>
      <c r="D730" t="s">
        <v>98</v>
      </c>
      <c r="E730" t="s">
        <v>156</v>
      </c>
      <c r="F730" t="s">
        <v>364</v>
      </c>
      <c r="G730" t="s">
        <v>113</v>
      </c>
      <c r="J730" t="s">
        <v>121</v>
      </c>
      <c r="K730">
        <v>1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T730" t="s">
        <v>1906</v>
      </c>
      <c r="X730" t="s">
        <v>495</v>
      </c>
      <c r="Y730">
        <v>0</v>
      </c>
      <c r="Z730">
        <v>0</v>
      </c>
      <c r="AA730">
        <v>1</v>
      </c>
      <c r="AB730">
        <v>0</v>
      </c>
      <c r="AC730">
        <v>0</v>
      </c>
      <c r="AD730">
        <v>0</v>
      </c>
      <c r="AE730">
        <v>0</v>
      </c>
      <c r="AG730" t="s">
        <v>124</v>
      </c>
      <c r="AH730" t="s">
        <v>105</v>
      </c>
      <c r="AI730">
        <v>0</v>
      </c>
      <c r="AJ730">
        <v>1</v>
      </c>
      <c r="AK730">
        <v>0</v>
      </c>
      <c r="AL730">
        <v>0</v>
      </c>
      <c r="AM730">
        <v>0</v>
      </c>
      <c r="AN730">
        <v>0</v>
      </c>
      <c r="AO730">
        <v>0</v>
      </c>
      <c r="AP730">
        <v>0</v>
      </c>
      <c r="BA730" t="s">
        <v>106</v>
      </c>
      <c r="BB730" t="e">
        <f ca="1">- Useful but _xludf.not as good as a regular degree</f>
        <v>#NAME?</v>
      </c>
      <c r="BD730" t="e">
        <f ca="1">- I am _xludf.not interested in vocational education</f>
        <v>#NAME?</v>
      </c>
      <c r="BE730">
        <v>1</v>
      </c>
      <c r="BF730">
        <v>0</v>
      </c>
      <c r="BG730">
        <v>0</v>
      </c>
      <c r="BH730">
        <v>0</v>
      </c>
      <c r="BI730">
        <v>0</v>
      </c>
      <c r="BJ730">
        <v>0</v>
      </c>
      <c r="BK730">
        <v>0</v>
      </c>
      <c r="BL730">
        <v>0</v>
      </c>
      <c r="BN730" t="s">
        <v>127</v>
      </c>
      <c r="BO730" t="s">
        <v>388</v>
      </c>
      <c r="BX730" t="s">
        <v>107</v>
      </c>
      <c r="BY730" t="e">
        <f ca="1">- Useful but _xludf.not as good as going to university</f>
        <v>#NAME?</v>
      </c>
      <c r="BZ730">
        <v>1</v>
      </c>
      <c r="CA730">
        <v>0</v>
      </c>
      <c r="CB730">
        <v>0</v>
      </c>
      <c r="CC730">
        <v>0</v>
      </c>
      <c r="CD730">
        <v>0</v>
      </c>
      <c r="CE730" t="e">
        <f ca="1">- Facebook groups/pages</f>
        <v>#NAME?</v>
      </c>
      <c r="CF730">
        <v>0</v>
      </c>
      <c r="CG730">
        <v>0</v>
      </c>
      <c r="CH730">
        <v>0</v>
      </c>
      <c r="CI730">
        <v>0</v>
      </c>
      <c r="CJ730">
        <v>0</v>
      </c>
      <c r="CK730">
        <v>1</v>
      </c>
      <c r="CL730">
        <v>0</v>
      </c>
      <c r="CN730" t="s">
        <v>108</v>
      </c>
      <c r="CO730" t="s">
        <v>109</v>
      </c>
      <c r="CP730" t="s">
        <v>110</v>
      </c>
      <c r="CQ730">
        <v>3435788</v>
      </c>
      <c r="CR730" t="s">
        <v>1907</v>
      </c>
      <c r="CS730" t="s">
        <v>1908</v>
      </c>
      <c r="CT730">
        <v>729</v>
      </c>
    </row>
    <row r="731" spans="1:98">
      <c r="A731">
        <v>730</v>
      </c>
      <c r="B731" t="s">
        <v>688</v>
      </c>
      <c r="C731">
        <v>20</v>
      </c>
      <c r="D731" t="s">
        <v>98</v>
      </c>
      <c r="E731" t="s">
        <v>99</v>
      </c>
      <c r="F731" t="s">
        <v>120</v>
      </c>
      <c r="G731" t="s">
        <v>113</v>
      </c>
      <c r="J731" t="s">
        <v>162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1</v>
      </c>
      <c r="R731">
        <v>0</v>
      </c>
      <c r="X731" t="s">
        <v>123</v>
      </c>
      <c r="Y731">
        <v>0</v>
      </c>
      <c r="Z731">
        <v>1</v>
      </c>
      <c r="AA731">
        <v>0</v>
      </c>
      <c r="AB731">
        <v>1</v>
      </c>
      <c r="AC731">
        <v>0</v>
      </c>
      <c r="AD731">
        <v>0</v>
      </c>
      <c r="AE731">
        <v>0</v>
      </c>
      <c r="AG731" t="s">
        <v>124</v>
      </c>
      <c r="AH731" t="s">
        <v>125</v>
      </c>
      <c r="AI731">
        <v>1</v>
      </c>
      <c r="AJ731">
        <v>0</v>
      </c>
      <c r="AK731">
        <v>0</v>
      </c>
      <c r="AL731">
        <v>0</v>
      </c>
      <c r="AM731">
        <v>0</v>
      </c>
      <c r="AN731">
        <v>0</v>
      </c>
      <c r="AO731">
        <v>0</v>
      </c>
      <c r="AP731">
        <v>0</v>
      </c>
      <c r="AR731" t="s">
        <v>106</v>
      </c>
      <c r="AS731" t="e">
        <f ca="1">- School, college _xludf.or directorate out of service</f>
        <v>#NAME?</v>
      </c>
      <c r="AT731">
        <v>1</v>
      </c>
      <c r="AU731">
        <v>0</v>
      </c>
      <c r="AV731">
        <v>0</v>
      </c>
      <c r="AW731">
        <v>0</v>
      </c>
      <c r="AX731">
        <v>0</v>
      </c>
      <c r="AY731">
        <v>0</v>
      </c>
      <c r="BA731" t="s">
        <v>127</v>
      </c>
      <c r="BB731" t="e">
        <f ca="1">- Very Useful _xludf.and provides a job opportunity _xludf.right away.</f>
        <v>#NAME?</v>
      </c>
      <c r="BD731" t="e">
        <f ca="1">- Mechanics _xludf.and machinery</f>
        <v>#NAME?</v>
      </c>
      <c r="BE731">
        <v>0</v>
      </c>
      <c r="BF731">
        <v>0</v>
      </c>
      <c r="BG731">
        <v>0</v>
      </c>
      <c r="BH731">
        <v>0</v>
      </c>
      <c r="BI731">
        <v>0</v>
      </c>
      <c r="BJ731">
        <v>0</v>
      </c>
      <c r="BK731">
        <v>1</v>
      </c>
      <c r="BL731">
        <v>0</v>
      </c>
      <c r="BN731" t="s">
        <v>106</v>
      </c>
      <c r="BQ731" t="e">
        <f ca="1">- _xludf.not available in _xludf.Arabic</f>
        <v>#NAME?</v>
      </c>
      <c r="BR731">
        <v>0</v>
      </c>
      <c r="BS731">
        <v>0</v>
      </c>
      <c r="BT731">
        <v>0</v>
      </c>
      <c r="BU731">
        <v>0</v>
      </c>
      <c r="BV731">
        <v>0</v>
      </c>
      <c r="BW731">
        <v>1</v>
      </c>
      <c r="BX731" t="s">
        <v>107</v>
      </c>
      <c r="BY731" t="e">
        <f ca="1">- Useful but _xludf.not as good as going to university</f>
        <v>#NAME?</v>
      </c>
      <c r="BZ731">
        <v>1</v>
      </c>
      <c r="CA731">
        <v>0</v>
      </c>
      <c r="CB731">
        <v>0</v>
      </c>
      <c r="CC731">
        <v>0</v>
      </c>
      <c r="CD731">
        <v>0</v>
      </c>
      <c r="CE731" t="e">
        <f ca="1">- Facebook groups/pages</f>
        <v>#NAME?</v>
      </c>
      <c r="CF731">
        <v>0</v>
      </c>
      <c r="CG731">
        <v>0</v>
      </c>
      <c r="CH731">
        <v>0</v>
      </c>
      <c r="CI731">
        <v>0</v>
      </c>
      <c r="CJ731">
        <v>0</v>
      </c>
      <c r="CK731">
        <v>1</v>
      </c>
      <c r="CL731">
        <v>0</v>
      </c>
      <c r="CN731" t="s">
        <v>108</v>
      </c>
      <c r="CO731" t="s">
        <v>109</v>
      </c>
      <c r="CP731" t="s">
        <v>110</v>
      </c>
      <c r="CQ731">
        <v>3435790</v>
      </c>
      <c r="CR731" t="s">
        <v>1909</v>
      </c>
      <c r="CS731" t="s">
        <v>1910</v>
      </c>
      <c r="CT731">
        <v>730</v>
      </c>
    </row>
    <row r="732" spans="1:98">
      <c r="A732">
        <v>731</v>
      </c>
      <c r="B732" t="s">
        <v>688</v>
      </c>
      <c r="C732">
        <v>21</v>
      </c>
      <c r="D732" t="s">
        <v>148</v>
      </c>
      <c r="E732" t="s">
        <v>99</v>
      </c>
      <c r="F732" t="s">
        <v>100</v>
      </c>
      <c r="G732" t="s">
        <v>113</v>
      </c>
      <c r="J732" t="s">
        <v>286</v>
      </c>
      <c r="K732">
        <v>0</v>
      </c>
      <c r="L732">
        <v>0</v>
      </c>
      <c r="M732">
        <v>0</v>
      </c>
      <c r="N732">
        <v>0</v>
      </c>
      <c r="O732">
        <v>1</v>
      </c>
      <c r="P732">
        <v>0</v>
      </c>
      <c r="Q732">
        <v>0</v>
      </c>
      <c r="R732">
        <v>0</v>
      </c>
      <c r="X732" t="s">
        <v>242</v>
      </c>
      <c r="Y732">
        <v>0</v>
      </c>
      <c r="Z732">
        <v>0</v>
      </c>
      <c r="AA732">
        <v>0</v>
      </c>
      <c r="AB732">
        <v>0</v>
      </c>
      <c r="AC732">
        <v>1</v>
      </c>
      <c r="AD732">
        <v>0</v>
      </c>
      <c r="AE732">
        <v>0</v>
      </c>
      <c r="AG732" t="s">
        <v>116</v>
      </c>
      <c r="AH732" t="s">
        <v>105</v>
      </c>
      <c r="AI732">
        <v>0</v>
      </c>
      <c r="AJ732">
        <v>1</v>
      </c>
      <c r="AK732">
        <v>0</v>
      </c>
      <c r="AL732">
        <v>0</v>
      </c>
      <c r="AM732">
        <v>0</v>
      </c>
      <c r="AN732">
        <v>0</v>
      </c>
      <c r="AO732">
        <v>0</v>
      </c>
      <c r="AP732">
        <v>0</v>
      </c>
      <c r="BA732" t="s">
        <v>106</v>
      </c>
      <c r="BB732" t="e">
        <f ca="1">- Useful but _xludf.not as good as a regular degree</f>
        <v>#NAME?</v>
      </c>
      <c r="BD732" t="s">
        <v>477</v>
      </c>
      <c r="BE732">
        <v>0</v>
      </c>
      <c r="BF732">
        <v>0</v>
      </c>
      <c r="BG732">
        <v>0</v>
      </c>
      <c r="BH732">
        <v>0</v>
      </c>
      <c r="BI732">
        <v>0</v>
      </c>
      <c r="BJ732">
        <v>0</v>
      </c>
      <c r="BK732">
        <v>0</v>
      </c>
      <c r="BL732">
        <v>1</v>
      </c>
      <c r="BN732" t="s">
        <v>106</v>
      </c>
      <c r="BQ732" t="e">
        <f ca="1">- Do _xludf.not _xludf.count towards a recognized qualification</f>
        <v>#NAME?</v>
      </c>
      <c r="BR732">
        <v>0</v>
      </c>
      <c r="BS732">
        <v>1</v>
      </c>
      <c r="BT732">
        <v>0</v>
      </c>
      <c r="BU732">
        <v>0</v>
      </c>
      <c r="BV732">
        <v>0</v>
      </c>
      <c r="BW732">
        <v>0</v>
      </c>
      <c r="BX732" t="s">
        <v>107</v>
      </c>
      <c r="BY732" t="e">
        <f ca="1">- Very Useful, as good as a regular degree</f>
        <v>#NAME?</v>
      </c>
      <c r="BZ732">
        <v>0</v>
      </c>
      <c r="CA732">
        <v>0</v>
      </c>
      <c r="CB732">
        <v>1</v>
      </c>
      <c r="CC732">
        <v>0</v>
      </c>
      <c r="CD732">
        <v>0</v>
      </c>
      <c r="CE732" t="e">
        <f ca="1">- Al-Fanar Media - Facebook groups/pages</f>
        <v>#NAME?</v>
      </c>
      <c r="CF732">
        <v>0</v>
      </c>
      <c r="CG732">
        <v>0</v>
      </c>
      <c r="CH732">
        <v>0</v>
      </c>
      <c r="CI732">
        <v>1</v>
      </c>
      <c r="CJ732">
        <v>0</v>
      </c>
      <c r="CK732">
        <v>1</v>
      </c>
      <c r="CL732">
        <v>0</v>
      </c>
      <c r="CN732" t="s">
        <v>108</v>
      </c>
      <c r="CO732" t="s">
        <v>109</v>
      </c>
      <c r="CP732" t="s">
        <v>110</v>
      </c>
      <c r="CQ732">
        <v>3435812</v>
      </c>
      <c r="CR732" t="s">
        <v>1911</v>
      </c>
      <c r="CS732" t="s">
        <v>1912</v>
      </c>
      <c r="CT732">
        <v>731</v>
      </c>
    </row>
    <row r="733" spans="1:98">
      <c r="A733">
        <v>732</v>
      </c>
      <c r="B733" t="s">
        <v>688</v>
      </c>
      <c r="C733">
        <v>26</v>
      </c>
      <c r="D733" t="s">
        <v>148</v>
      </c>
      <c r="E733" t="s">
        <v>227</v>
      </c>
      <c r="F733" t="s">
        <v>364</v>
      </c>
      <c r="G733" t="s">
        <v>113</v>
      </c>
      <c r="J733" t="s">
        <v>114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1</v>
      </c>
      <c r="Q733">
        <v>0</v>
      </c>
      <c r="R733">
        <v>0</v>
      </c>
      <c r="X733" t="s">
        <v>495</v>
      </c>
      <c r="Y733">
        <v>0</v>
      </c>
      <c r="Z733">
        <v>0</v>
      </c>
      <c r="AA733">
        <v>1</v>
      </c>
      <c r="AB733">
        <v>0</v>
      </c>
      <c r="AC733">
        <v>0</v>
      </c>
      <c r="AD733">
        <v>0</v>
      </c>
      <c r="AE733">
        <v>0</v>
      </c>
      <c r="AG733" t="s">
        <v>124</v>
      </c>
      <c r="AH733" t="s">
        <v>627</v>
      </c>
      <c r="AI733">
        <v>0</v>
      </c>
      <c r="AJ733">
        <v>1</v>
      </c>
      <c r="AK733">
        <v>0</v>
      </c>
      <c r="AL733">
        <v>1</v>
      </c>
      <c r="AM733">
        <v>0</v>
      </c>
      <c r="AN733">
        <v>0</v>
      </c>
      <c r="AO733">
        <v>0</v>
      </c>
      <c r="AP733">
        <v>0</v>
      </c>
      <c r="BA733" t="s">
        <v>127</v>
      </c>
      <c r="BB733" t="e">
        <f ca="1">- _xludf.not Useful</f>
        <v>#NAME?</v>
      </c>
      <c r="BD733" t="e">
        <f ca="1">- Project Management / Accountancy</f>
        <v>#NAME?</v>
      </c>
      <c r="BE733">
        <v>0</v>
      </c>
      <c r="BF733">
        <v>0</v>
      </c>
      <c r="BG733">
        <v>1</v>
      </c>
      <c r="BH733">
        <v>0</v>
      </c>
      <c r="BI733">
        <v>0</v>
      </c>
      <c r="BJ733">
        <v>0</v>
      </c>
      <c r="BK733">
        <v>0</v>
      </c>
      <c r="BL733">
        <v>0</v>
      </c>
      <c r="BN733" t="s">
        <v>106</v>
      </c>
      <c r="BQ733" t="e">
        <f ca="1">- Cannot afford the courses</f>
        <v>#NAME?</v>
      </c>
      <c r="BR733">
        <v>0</v>
      </c>
      <c r="BS733">
        <v>0</v>
      </c>
      <c r="BT733">
        <v>0</v>
      </c>
      <c r="BU733">
        <v>0</v>
      </c>
      <c r="BV733">
        <v>1</v>
      </c>
      <c r="BW733">
        <v>0</v>
      </c>
      <c r="BX733" t="s">
        <v>107</v>
      </c>
      <c r="BY733" t="e">
        <f ca="1">- _xludf.not worth the _xludf.time _xludf.or money spent on it</f>
        <v>#NAME?</v>
      </c>
      <c r="BZ733">
        <v>0</v>
      </c>
      <c r="CA733">
        <v>1</v>
      </c>
      <c r="CB733">
        <v>0</v>
      </c>
      <c r="CC733">
        <v>0</v>
      </c>
      <c r="CD733">
        <v>0</v>
      </c>
      <c r="CE733" t="e">
        <f ca="1">- Facebook groups/pages</f>
        <v>#NAME?</v>
      </c>
      <c r="CF733">
        <v>0</v>
      </c>
      <c r="CG733">
        <v>0</v>
      </c>
      <c r="CH733">
        <v>0</v>
      </c>
      <c r="CI733">
        <v>0</v>
      </c>
      <c r="CJ733">
        <v>0</v>
      </c>
      <c r="CK733">
        <v>1</v>
      </c>
      <c r="CL733">
        <v>0</v>
      </c>
      <c r="CN733" t="s">
        <v>108</v>
      </c>
      <c r="CO733" t="s">
        <v>109</v>
      </c>
      <c r="CP733" t="s">
        <v>110</v>
      </c>
      <c r="CQ733">
        <v>3435857</v>
      </c>
      <c r="CR733" t="s">
        <v>1913</v>
      </c>
      <c r="CS733" t="s">
        <v>1914</v>
      </c>
      <c r="CT733">
        <v>732</v>
      </c>
    </row>
    <row r="734" spans="1:98">
      <c r="A734">
        <v>733</v>
      </c>
      <c r="B734" t="s">
        <v>688</v>
      </c>
      <c r="C734">
        <v>21</v>
      </c>
      <c r="D734" t="s">
        <v>148</v>
      </c>
      <c r="E734" t="s">
        <v>227</v>
      </c>
      <c r="F734" t="s">
        <v>100</v>
      </c>
      <c r="G734" t="s">
        <v>101</v>
      </c>
      <c r="H734" t="s">
        <v>1251</v>
      </c>
      <c r="U734" t="s">
        <v>121</v>
      </c>
      <c r="W734" t="s">
        <v>246</v>
      </c>
      <c r="AG734" t="s">
        <v>104</v>
      </c>
      <c r="AH734" t="s">
        <v>105</v>
      </c>
      <c r="AI734">
        <v>0</v>
      </c>
      <c r="AJ734">
        <v>1</v>
      </c>
      <c r="AK734">
        <v>0</v>
      </c>
      <c r="AL734">
        <v>0</v>
      </c>
      <c r="AM734">
        <v>0</v>
      </c>
      <c r="AN734">
        <v>0</v>
      </c>
      <c r="AO734">
        <v>0</v>
      </c>
      <c r="AP734">
        <v>0</v>
      </c>
      <c r="BA734" t="s">
        <v>106</v>
      </c>
      <c r="BB734" t="s">
        <v>121</v>
      </c>
      <c r="BC734" t="s">
        <v>1915</v>
      </c>
      <c r="BD734" t="e">
        <f ca="1">- I am _xludf.not interested in vocational education</f>
        <v>#NAME?</v>
      </c>
      <c r="BE734">
        <v>1</v>
      </c>
      <c r="BF734">
        <v>0</v>
      </c>
      <c r="BG734">
        <v>0</v>
      </c>
      <c r="BH734">
        <v>0</v>
      </c>
      <c r="BI734">
        <v>0</v>
      </c>
      <c r="BJ734">
        <v>0</v>
      </c>
      <c r="BK734">
        <v>0</v>
      </c>
      <c r="BL734">
        <v>0</v>
      </c>
      <c r="BN734" t="s">
        <v>127</v>
      </c>
      <c r="BO734" t="s">
        <v>388</v>
      </c>
      <c r="BX734" t="s">
        <v>107</v>
      </c>
      <c r="BY734" t="e">
        <f ca="1">- Useful but _xludf.not as good as going to university</f>
        <v>#NAME?</v>
      </c>
      <c r="BZ734">
        <v>1</v>
      </c>
      <c r="CA734">
        <v>0</v>
      </c>
      <c r="CB734">
        <v>0</v>
      </c>
      <c r="CC734">
        <v>0</v>
      </c>
      <c r="CD734">
        <v>0</v>
      </c>
      <c r="CE734" t="e">
        <f ca="1">- Facebook groups/pages  - Friends</f>
        <v>#NAME?</v>
      </c>
      <c r="CF734">
        <v>1</v>
      </c>
      <c r="CG734">
        <v>0</v>
      </c>
      <c r="CH734">
        <v>0</v>
      </c>
      <c r="CI734">
        <v>0</v>
      </c>
      <c r="CJ734">
        <v>0</v>
      </c>
      <c r="CK734">
        <v>1</v>
      </c>
      <c r="CL734">
        <v>0</v>
      </c>
      <c r="CN734" t="s">
        <v>108</v>
      </c>
      <c r="CO734" t="s">
        <v>109</v>
      </c>
      <c r="CP734" t="s">
        <v>110</v>
      </c>
      <c r="CQ734">
        <v>3435891</v>
      </c>
      <c r="CR734" t="s">
        <v>1916</v>
      </c>
      <c r="CS734" t="s">
        <v>1917</v>
      </c>
      <c r="CT734">
        <v>733</v>
      </c>
    </row>
    <row r="735" spans="1:98">
      <c r="A735">
        <v>734</v>
      </c>
      <c r="B735" t="s">
        <v>688</v>
      </c>
      <c r="C735">
        <v>22</v>
      </c>
      <c r="D735" t="s">
        <v>148</v>
      </c>
      <c r="E735" t="s">
        <v>438</v>
      </c>
      <c r="F735" t="s">
        <v>100</v>
      </c>
      <c r="G735" t="s">
        <v>113</v>
      </c>
      <c r="J735" t="s">
        <v>286</v>
      </c>
      <c r="K735">
        <v>0</v>
      </c>
      <c r="L735">
        <v>0</v>
      </c>
      <c r="M735">
        <v>0</v>
      </c>
      <c r="N735">
        <v>0</v>
      </c>
      <c r="O735">
        <v>1</v>
      </c>
      <c r="P735">
        <v>0</v>
      </c>
      <c r="Q735">
        <v>0</v>
      </c>
      <c r="R735">
        <v>0</v>
      </c>
      <c r="X735" t="s">
        <v>405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1</v>
      </c>
      <c r="AE735">
        <v>0</v>
      </c>
      <c r="AG735" t="s">
        <v>124</v>
      </c>
      <c r="AH735" t="s">
        <v>105</v>
      </c>
      <c r="AI735">
        <v>0</v>
      </c>
      <c r="AJ735">
        <v>1</v>
      </c>
      <c r="AK735">
        <v>0</v>
      </c>
      <c r="AL735">
        <v>0</v>
      </c>
      <c r="AM735">
        <v>0</v>
      </c>
      <c r="AN735">
        <v>0</v>
      </c>
      <c r="AO735">
        <v>0</v>
      </c>
      <c r="AP735">
        <v>0</v>
      </c>
      <c r="BA735" t="s">
        <v>127</v>
      </c>
      <c r="BB735" t="e">
        <f ca="1">- _xludf.not Useful</f>
        <v>#NAME?</v>
      </c>
      <c r="BD735" t="e">
        <f ca="1">- I am _xludf.not interested in vocational education</f>
        <v>#NAME?</v>
      </c>
      <c r="BE735">
        <v>1</v>
      </c>
      <c r="BF735">
        <v>0</v>
      </c>
      <c r="BG735">
        <v>0</v>
      </c>
      <c r="BH735">
        <v>0</v>
      </c>
      <c r="BI735">
        <v>0</v>
      </c>
      <c r="BJ735">
        <v>0</v>
      </c>
      <c r="BK735">
        <v>0</v>
      </c>
      <c r="BL735">
        <v>0</v>
      </c>
      <c r="BN735" t="s">
        <v>106</v>
      </c>
      <c r="BQ735" t="e">
        <f ca="1">- _xludf.not available in _xludf.Arabic</f>
        <v>#NAME?</v>
      </c>
      <c r="BR735">
        <v>0</v>
      </c>
      <c r="BS735">
        <v>0</v>
      </c>
      <c r="BT735">
        <v>0</v>
      </c>
      <c r="BU735">
        <v>0</v>
      </c>
      <c r="BV735">
        <v>0</v>
      </c>
      <c r="BW735">
        <v>1</v>
      </c>
      <c r="BX735" t="s">
        <v>107</v>
      </c>
      <c r="BY735" t="e">
        <f ca="1">- Useful but _xludf.not as good as going to university  - Difficult to access</f>
        <v>#NAME?</v>
      </c>
      <c r="BZ735">
        <v>1</v>
      </c>
      <c r="CA735">
        <v>0</v>
      </c>
      <c r="CB735">
        <v>0</v>
      </c>
      <c r="CC735">
        <v>1</v>
      </c>
      <c r="CD735">
        <v>0</v>
      </c>
      <c r="CE735" t="e">
        <f ca="1">- Facebook groups/pages</f>
        <v>#NAME?</v>
      </c>
      <c r="CF735">
        <v>0</v>
      </c>
      <c r="CG735">
        <v>0</v>
      </c>
      <c r="CH735">
        <v>0</v>
      </c>
      <c r="CI735">
        <v>0</v>
      </c>
      <c r="CJ735">
        <v>0</v>
      </c>
      <c r="CK735">
        <v>1</v>
      </c>
      <c r="CL735">
        <v>0</v>
      </c>
      <c r="CN735" t="s">
        <v>108</v>
      </c>
      <c r="CO735" t="s">
        <v>109</v>
      </c>
      <c r="CP735" t="s">
        <v>110</v>
      </c>
      <c r="CQ735">
        <v>3436011</v>
      </c>
      <c r="CR735" t="s">
        <v>1918</v>
      </c>
      <c r="CS735" t="s">
        <v>1919</v>
      </c>
      <c r="CT735">
        <v>734</v>
      </c>
    </row>
    <row r="736" spans="1:98">
      <c r="A736">
        <v>735</v>
      </c>
      <c r="B736" t="s">
        <v>688</v>
      </c>
      <c r="C736">
        <v>21</v>
      </c>
      <c r="D736" t="s">
        <v>98</v>
      </c>
      <c r="E736" t="s">
        <v>285</v>
      </c>
      <c r="F736" t="s">
        <v>100</v>
      </c>
      <c r="G736" t="s">
        <v>113</v>
      </c>
      <c r="J736" t="s">
        <v>103</v>
      </c>
      <c r="K736">
        <v>0</v>
      </c>
      <c r="L736">
        <v>0</v>
      </c>
      <c r="M736">
        <v>0</v>
      </c>
      <c r="N736">
        <v>1</v>
      </c>
      <c r="O736">
        <v>0</v>
      </c>
      <c r="P736">
        <v>0</v>
      </c>
      <c r="Q736">
        <v>0</v>
      </c>
      <c r="R736">
        <v>0</v>
      </c>
      <c r="X736" t="s">
        <v>151</v>
      </c>
      <c r="Y736">
        <v>0</v>
      </c>
      <c r="Z736">
        <v>0</v>
      </c>
      <c r="AA736">
        <v>0</v>
      </c>
      <c r="AB736">
        <v>1</v>
      </c>
      <c r="AC736">
        <v>1</v>
      </c>
      <c r="AD736">
        <v>0</v>
      </c>
      <c r="AE736">
        <v>0</v>
      </c>
      <c r="AG736" t="s">
        <v>124</v>
      </c>
      <c r="AH736" t="s">
        <v>125</v>
      </c>
      <c r="AI736">
        <v>1</v>
      </c>
      <c r="AJ736">
        <v>0</v>
      </c>
      <c r="AK736">
        <v>0</v>
      </c>
      <c r="AL736">
        <v>0</v>
      </c>
      <c r="AM736">
        <v>0</v>
      </c>
      <c r="AN736">
        <v>0</v>
      </c>
      <c r="AO736">
        <v>0</v>
      </c>
      <c r="AP736">
        <v>0</v>
      </c>
      <c r="AR736" t="s">
        <v>127</v>
      </c>
      <c r="AS736" t="e">
        <f ca="1">- have to go in person but can _xludf.not go _xludf.for security reasons</f>
        <v>#NAME?</v>
      </c>
      <c r="AT736">
        <v>0</v>
      </c>
      <c r="AU736">
        <v>1</v>
      </c>
      <c r="AV736">
        <v>0</v>
      </c>
      <c r="AW736">
        <v>0</v>
      </c>
      <c r="AX736">
        <v>0</v>
      </c>
      <c r="AY736">
        <v>0</v>
      </c>
      <c r="BA736" t="s">
        <v>106</v>
      </c>
      <c r="BB736" t="e">
        <f ca="1">- _xludf.not Useful</f>
        <v>#NAME?</v>
      </c>
      <c r="BD736" t="e">
        <f ca="1">- I am _xludf.not interested in vocational education</f>
        <v>#NAME?</v>
      </c>
      <c r="BE736">
        <v>1</v>
      </c>
      <c r="BF736">
        <v>0</v>
      </c>
      <c r="BG736">
        <v>0</v>
      </c>
      <c r="BH736">
        <v>0</v>
      </c>
      <c r="BI736">
        <v>0</v>
      </c>
      <c r="BJ736">
        <v>0</v>
      </c>
      <c r="BK736">
        <v>0</v>
      </c>
      <c r="BL736">
        <v>0</v>
      </c>
      <c r="BN736" t="s">
        <v>106</v>
      </c>
      <c r="BQ736" t="e">
        <f ca="1">- Do _xludf.not _xludf.count towards a recognized qualification - _xludf.not available in _xludf.Arabic</f>
        <v>#NAME?</v>
      </c>
      <c r="BR736">
        <v>0</v>
      </c>
      <c r="BS736">
        <v>1</v>
      </c>
      <c r="BT736">
        <v>0</v>
      </c>
      <c r="BU736">
        <v>0</v>
      </c>
      <c r="BV736">
        <v>0</v>
      </c>
      <c r="BW736">
        <v>1</v>
      </c>
      <c r="BX736" t="s">
        <v>107</v>
      </c>
      <c r="BY736" t="s">
        <v>139</v>
      </c>
      <c r="BZ736">
        <v>1</v>
      </c>
      <c r="CA736">
        <v>0</v>
      </c>
      <c r="CB736">
        <v>0</v>
      </c>
      <c r="CC736">
        <v>0</v>
      </c>
      <c r="CD736">
        <v>1</v>
      </c>
      <c r="CE736" t="e">
        <f ca="1">- Facebook groups/pages</f>
        <v>#NAME?</v>
      </c>
      <c r="CF736">
        <v>0</v>
      </c>
      <c r="CG736">
        <v>0</v>
      </c>
      <c r="CH736">
        <v>0</v>
      </c>
      <c r="CI736">
        <v>0</v>
      </c>
      <c r="CJ736">
        <v>0</v>
      </c>
      <c r="CK736">
        <v>1</v>
      </c>
      <c r="CL736">
        <v>0</v>
      </c>
      <c r="CN736" t="s">
        <v>108</v>
      </c>
      <c r="CO736" t="s">
        <v>109</v>
      </c>
      <c r="CP736" t="s">
        <v>110</v>
      </c>
      <c r="CQ736">
        <v>3436066</v>
      </c>
      <c r="CR736" t="s">
        <v>1920</v>
      </c>
      <c r="CS736" t="s">
        <v>1921</v>
      </c>
      <c r="CT736">
        <v>735</v>
      </c>
    </row>
    <row r="737" spans="1:98">
      <c r="A737">
        <v>736</v>
      </c>
      <c r="B737" t="s">
        <v>688</v>
      </c>
      <c r="C737">
        <v>24</v>
      </c>
      <c r="D737" t="s">
        <v>148</v>
      </c>
      <c r="E737" t="s">
        <v>99</v>
      </c>
      <c r="F737" t="s">
        <v>344</v>
      </c>
      <c r="G737" t="s">
        <v>113</v>
      </c>
      <c r="J737" t="s">
        <v>286</v>
      </c>
      <c r="K737">
        <v>0</v>
      </c>
      <c r="L737">
        <v>0</v>
      </c>
      <c r="M737">
        <v>0</v>
      </c>
      <c r="N737">
        <v>0</v>
      </c>
      <c r="O737">
        <v>1</v>
      </c>
      <c r="P737">
        <v>0</v>
      </c>
      <c r="Q737">
        <v>0</v>
      </c>
      <c r="R737">
        <v>0</v>
      </c>
      <c r="X737" t="s">
        <v>1922</v>
      </c>
      <c r="Y737">
        <v>0</v>
      </c>
      <c r="Z737">
        <v>0</v>
      </c>
      <c r="AA737">
        <v>0</v>
      </c>
      <c r="AB737">
        <v>1</v>
      </c>
      <c r="AC737">
        <v>0</v>
      </c>
      <c r="AD737">
        <v>0</v>
      </c>
      <c r="AE737">
        <v>0</v>
      </c>
      <c r="AG737" t="s">
        <v>116</v>
      </c>
      <c r="AH737" t="s">
        <v>152</v>
      </c>
      <c r="AI737">
        <v>0</v>
      </c>
      <c r="AJ737">
        <v>0</v>
      </c>
      <c r="AK737">
        <v>0</v>
      </c>
      <c r="AL737">
        <v>1</v>
      </c>
      <c r="AM737">
        <v>0</v>
      </c>
      <c r="AN737">
        <v>0</v>
      </c>
      <c r="AO737">
        <v>0</v>
      </c>
      <c r="AP737">
        <v>0</v>
      </c>
      <c r="BA737" t="s">
        <v>127</v>
      </c>
      <c r="BB737" t="e">
        <f ca="1">- _xludf.not Useful</f>
        <v>#NAME?</v>
      </c>
      <c r="BD737" t="e">
        <f ca="1">- I am _xludf.not interested in vocational education</f>
        <v>#NAME?</v>
      </c>
      <c r="BE737">
        <v>1</v>
      </c>
      <c r="BF737">
        <v>0</v>
      </c>
      <c r="BG737">
        <v>0</v>
      </c>
      <c r="BH737">
        <v>0</v>
      </c>
      <c r="BI737">
        <v>0</v>
      </c>
      <c r="BJ737">
        <v>0</v>
      </c>
      <c r="BK737">
        <v>0</v>
      </c>
      <c r="BL737">
        <v>0</v>
      </c>
      <c r="BN737" t="s">
        <v>127</v>
      </c>
      <c r="BO737" t="s">
        <v>398</v>
      </c>
      <c r="BX737" t="s">
        <v>243</v>
      </c>
      <c r="BY737" t="s">
        <v>139</v>
      </c>
      <c r="BZ737">
        <v>1</v>
      </c>
      <c r="CA737">
        <v>0</v>
      </c>
      <c r="CB737">
        <v>0</v>
      </c>
      <c r="CC737">
        <v>0</v>
      </c>
      <c r="CD737">
        <v>1</v>
      </c>
      <c r="CE737" t="e">
        <f ca="1">- Teachers</f>
        <v>#NAME?</v>
      </c>
      <c r="CF737">
        <v>0</v>
      </c>
      <c r="CG737">
        <v>0</v>
      </c>
      <c r="CH737">
        <v>1</v>
      </c>
      <c r="CI737">
        <v>0</v>
      </c>
      <c r="CJ737">
        <v>0</v>
      </c>
      <c r="CK737">
        <v>0</v>
      </c>
      <c r="CL737">
        <v>0</v>
      </c>
      <c r="CN737" t="s">
        <v>108</v>
      </c>
      <c r="CO737" t="s">
        <v>109</v>
      </c>
      <c r="CP737" t="s">
        <v>110</v>
      </c>
      <c r="CQ737">
        <v>3436154</v>
      </c>
      <c r="CR737" t="s">
        <v>1923</v>
      </c>
      <c r="CS737" t="s">
        <v>1924</v>
      </c>
      <c r="CT737">
        <v>736</v>
      </c>
    </row>
    <row r="738" spans="1:98">
      <c r="A738">
        <v>737</v>
      </c>
      <c r="B738" t="s">
        <v>688</v>
      </c>
      <c r="C738">
        <v>19</v>
      </c>
      <c r="D738" t="s">
        <v>148</v>
      </c>
      <c r="E738" t="s">
        <v>142</v>
      </c>
      <c r="F738" t="s">
        <v>100</v>
      </c>
      <c r="G738" t="s">
        <v>113</v>
      </c>
      <c r="J738" t="s">
        <v>180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1</v>
      </c>
      <c r="X738" t="s">
        <v>151</v>
      </c>
      <c r="Y738">
        <v>0</v>
      </c>
      <c r="Z738">
        <v>0</v>
      </c>
      <c r="AA738">
        <v>0</v>
      </c>
      <c r="AB738">
        <v>1</v>
      </c>
      <c r="AC738">
        <v>1</v>
      </c>
      <c r="AD738">
        <v>0</v>
      </c>
      <c r="AE738">
        <v>0</v>
      </c>
      <c r="AG738" t="s">
        <v>185</v>
      </c>
      <c r="AH738" t="s">
        <v>105</v>
      </c>
      <c r="AI738">
        <v>0</v>
      </c>
      <c r="AJ738">
        <v>1</v>
      </c>
      <c r="AK738">
        <v>0</v>
      </c>
      <c r="AL738">
        <v>0</v>
      </c>
      <c r="AM738">
        <v>0</v>
      </c>
      <c r="AN738">
        <v>0</v>
      </c>
      <c r="AO738">
        <v>0</v>
      </c>
      <c r="AP738">
        <v>0</v>
      </c>
      <c r="BA738" t="s">
        <v>106</v>
      </c>
      <c r="BB738" t="e">
        <f ca="1">- Useful but _xludf.not as good as a regular degree</f>
        <v>#NAME?</v>
      </c>
      <c r="BD738" t="e">
        <f ca="1">- Project Management / Accountancy - Tourism / Restaurant _xludf.and hotel Management</f>
        <v>#NAME?</v>
      </c>
      <c r="BE738">
        <v>0</v>
      </c>
      <c r="BF738">
        <v>0</v>
      </c>
      <c r="BG738">
        <v>1</v>
      </c>
      <c r="BH738">
        <v>1</v>
      </c>
      <c r="BI738">
        <v>0</v>
      </c>
      <c r="BJ738">
        <v>0</v>
      </c>
      <c r="BK738">
        <v>0</v>
      </c>
      <c r="BL738">
        <v>0</v>
      </c>
      <c r="BN738" t="s">
        <v>127</v>
      </c>
      <c r="BO738" t="s">
        <v>388</v>
      </c>
      <c r="BX738" t="s">
        <v>243</v>
      </c>
      <c r="BY738" t="s">
        <v>139</v>
      </c>
      <c r="BZ738">
        <v>1</v>
      </c>
      <c r="CA738">
        <v>0</v>
      </c>
      <c r="CB738">
        <v>0</v>
      </c>
      <c r="CC738">
        <v>0</v>
      </c>
      <c r="CD738">
        <v>1</v>
      </c>
      <c r="CE738" t="e">
        <f ca="1">- Facebook groups/pages</f>
        <v>#NAME?</v>
      </c>
      <c r="CF738">
        <v>0</v>
      </c>
      <c r="CG738">
        <v>0</v>
      </c>
      <c r="CH738">
        <v>0</v>
      </c>
      <c r="CI738">
        <v>0</v>
      </c>
      <c r="CJ738">
        <v>0</v>
      </c>
      <c r="CK738">
        <v>1</v>
      </c>
      <c r="CL738">
        <v>0</v>
      </c>
      <c r="CN738" t="s">
        <v>108</v>
      </c>
      <c r="CO738" t="s">
        <v>109</v>
      </c>
      <c r="CP738" t="s">
        <v>110</v>
      </c>
      <c r="CQ738">
        <v>3436232</v>
      </c>
      <c r="CR738" t="s">
        <v>1925</v>
      </c>
      <c r="CS738" t="s">
        <v>1926</v>
      </c>
      <c r="CT738">
        <v>737</v>
      </c>
    </row>
    <row r="739" spans="1:98">
      <c r="A739">
        <v>738</v>
      </c>
      <c r="B739" t="s">
        <v>688</v>
      </c>
      <c r="C739">
        <v>21</v>
      </c>
      <c r="D739" t="s">
        <v>148</v>
      </c>
      <c r="E739" t="s">
        <v>227</v>
      </c>
      <c r="F739" t="s">
        <v>136</v>
      </c>
      <c r="G739" t="s">
        <v>113</v>
      </c>
      <c r="J739" t="s">
        <v>114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1</v>
      </c>
      <c r="Q739">
        <v>0</v>
      </c>
      <c r="R739">
        <v>0</v>
      </c>
      <c r="X739" t="s">
        <v>123</v>
      </c>
      <c r="Y739">
        <v>0</v>
      </c>
      <c r="Z739">
        <v>1</v>
      </c>
      <c r="AA739">
        <v>0</v>
      </c>
      <c r="AB739">
        <v>1</v>
      </c>
      <c r="AC739">
        <v>0</v>
      </c>
      <c r="AD739">
        <v>0</v>
      </c>
      <c r="AE739">
        <v>0</v>
      </c>
      <c r="AG739" t="s">
        <v>124</v>
      </c>
      <c r="AH739" t="s">
        <v>125</v>
      </c>
      <c r="AI739">
        <v>1</v>
      </c>
      <c r="AJ739">
        <v>0</v>
      </c>
      <c r="AK739">
        <v>0</v>
      </c>
      <c r="AL739">
        <v>0</v>
      </c>
      <c r="AM739">
        <v>0</v>
      </c>
      <c r="AN739">
        <v>0</v>
      </c>
      <c r="AO739">
        <v>0</v>
      </c>
      <c r="AP739">
        <v>0</v>
      </c>
      <c r="AR739" t="s">
        <v>106</v>
      </c>
      <c r="AS739" t="e">
        <f ca="1">- School, college _xludf.or directorate out of service</f>
        <v>#NAME?</v>
      </c>
      <c r="AT739">
        <v>1</v>
      </c>
      <c r="AU739">
        <v>0</v>
      </c>
      <c r="AV739">
        <v>0</v>
      </c>
      <c r="AW739">
        <v>0</v>
      </c>
      <c r="AX739">
        <v>0</v>
      </c>
      <c r="AY739">
        <v>0</v>
      </c>
      <c r="BA739" t="s">
        <v>127</v>
      </c>
      <c r="BB739" t="e">
        <f ca="1">- _xludf.not Useful</f>
        <v>#NAME?</v>
      </c>
      <c r="BD739" t="e">
        <f ca="1">- I am _xludf.not interested in vocational education</f>
        <v>#NAME?</v>
      </c>
      <c r="BE739">
        <v>1</v>
      </c>
      <c r="BF739">
        <v>0</v>
      </c>
      <c r="BG739">
        <v>0</v>
      </c>
      <c r="BH739">
        <v>0</v>
      </c>
      <c r="BI739">
        <v>0</v>
      </c>
      <c r="BJ739">
        <v>0</v>
      </c>
      <c r="BK739">
        <v>0</v>
      </c>
      <c r="BL739">
        <v>0</v>
      </c>
      <c r="BN739" t="s">
        <v>106</v>
      </c>
      <c r="BQ739" t="e">
        <f ca="1">- No internet connection / computer</f>
        <v>#NAME?</v>
      </c>
      <c r="BR739">
        <v>0</v>
      </c>
      <c r="BS739">
        <v>0</v>
      </c>
      <c r="BT739">
        <v>1</v>
      </c>
      <c r="BU739">
        <v>0</v>
      </c>
      <c r="BV739">
        <v>0</v>
      </c>
      <c r="BW739">
        <v>0</v>
      </c>
      <c r="BX739" t="s">
        <v>107</v>
      </c>
      <c r="BY739" t="e">
        <f ca="1">- Too Difficult to study alone</f>
        <v>#NAME?</v>
      </c>
      <c r="BZ739">
        <v>0</v>
      </c>
      <c r="CA739">
        <v>0</v>
      </c>
      <c r="CB739">
        <v>0</v>
      </c>
      <c r="CC739">
        <v>0</v>
      </c>
      <c r="CD739">
        <v>1</v>
      </c>
      <c r="CE739" t="e">
        <f ca="1">- Facebook groups/pages</f>
        <v>#NAME?</v>
      </c>
      <c r="CF739">
        <v>0</v>
      </c>
      <c r="CG739">
        <v>0</v>
      </c>
      <c r="CH739">
        <v>0</v>
      </c>
      <c r="CI739">
        <v>0</v>
      </c>
      <c r="CJ739">
        <v>0</v>
      </c>
      <c r="CK739">
        <v>1</v>
      </c>
      <c r="CL739">
        <v>0</v>
      </c>
      <c r="CN739" t="s">
        <v>108</v>
      </c>
      <c r="CO739" t="s">
        <v>109</v>
      </c>
      <c r="CP739" t="s">
        <v>110</v>
      </c>
      <c r="CQ739">
        <v>3436299</v>
      </c>
      <c r="CR739" t="s">
        <v>1927</v>
      </c>
      <c r="CS739" t="s">
        <v>1928</v>
      </c>
      <c r="CT739">
        <v>738</v>
      </c>
    </row>
    <row r="740" spans="1:98">
      <c r="A740">
        <v>739</v>
      </c>
      <c r="B740" t="s">
        <v>688</v>
      </c>
      <c r="C740">
        <v>23</v>
      </c>
      <c r="D740" t="s">
        <v>148</v>
      </c>
      <c r="E740" t="s">
        <v>99</v>
      </c>
      <c r="F740" t="s">
        <v>100</v>
      </c>
      <c r="G740" t="s">
        <v>101</v>
      </c>
      <c r="H740" t="s">
        <v>102</v>
      </c>
      <c r="U740" t="s">
        <v>103</v>
      </c>
      <c r="AG740" t="s">
        <v>104</v>
      </c>
      <c r="AH740" t="s">
        <v>105</v>
      </c>
      <c r="AI740">
        <v>0</v>
      </c>
      <c r="AJ740">
        <v>1</v>
      </c>
      <c r="AK740">
        <v>0</v>
      </c>
      <c r="AL740">
        <v>0</v>
      </c>
      <c r="AM740">
        <v>0</v>
      </c>
      <c r="AN740">
        <v>0</v>
      </c>
      <c r="AO740">
        <v>0</v>
      </c>
      <c r="AP740">
        <v>0</v>
      </c>
      <c r="BA740" t="s">
        <v>106</v>
      </c>
      <c r="BB740" t="e">
        <f ca="1">- Useful but _xludf.not as good as a regular degree</f>
        <v>#NAME?</v>
      </c>
      <c r="BD740" t="e">
        <f ca="1">- I am _xludf.not interested in vocational education</f>
        <v>#NAME?</v>
      </c>
      <c r="BE740">
        <v>1</v>
      </c>
      <c r="BF740">
        <v>0</v>
      </c>
      <c r="BG740">
        <v>0</v>
      </c>
      <c r="BH740">
        <v>0</v>
      </c>
      <c r="BI740">
        <v>0</v>
      </c>
      <c r="BJ740">
        <v>0</v>
      </c>
      <c r="BK740">
        <v>0</v>
      </c>
      <c r="BL740">
        <v>0</v>
      </c>
      <c r="BN740" t="s">
        <v>106</v>
      </c>
      <c r="BQ740" t="e">
        <f ca="1">- Donâ€™t know how to _xludf.find/enroll in a suitable program</f>
        <v>#NAME?</v>
      </c>
      <c r="BR740">
        <v>0</v>
      </c>
      <c r="BS740">
        <v>0</v>
      </c>
      <c r="BT740">
        <v>0</v>
      </c>
      <c r="BU740">
        <v>1</v>
      </c>
      <c r="BV740">
        <v>0</v>
      </c>
      <c r="BW740">
        <v>0</v>
      </c>
      <c r="BX740" t="s">
        <v>107</v>
      </c>
      <c r="BY740" t="e">
        <f ca="1">- _xludf.not worth the _xludf.time _xludf.or money spent on it</f>
        <v>#NAME?</v>
      </c>
      <c r="BZ740">
        <v>0</v>
      </c>
      <c r="CA740">
        <v>1</v>
      </c>
      <c r="CB740">
        <v>0</v>
      </c>
      <c r="CC740">
        <v>0</v>
      </c>
      <c r="CD740">
        <v>0</v>
      </c>
      <c r="CE740" t="e">
        <f ca="1">- Facebook groups/pages</f>
        <v>#NAME?</v>
      </c>
      <c r="CF740">
        <v>0</v>
      </c>
      <c r="CG740">
        <v>0</v>
      </c>
      <c r="CH740">
        <v>0</v>
      </c>
      <c r="CI740">
        <v>0</v>
      </c>
      <c r="CJ740">
        <v>0</v>
      </c>
      <c r="CK740">
        <v>1</v>
      </c>
      <c r="CL740">
        <v>0</v>
      </c>
      <c r="CN740" t="s">
        <v>108</v>
      </c>
      <c r="CO740" t="s">
        <v>109</v>
      </c>
      <c r="CP740" t="s">
        <v>110</v>
      </c>
      <c r="CQ740">
        <v>3436343</v>
      </c>
      <c r="CR740" t="s">
        <v>1929</v>
      </c>
      <c r="CS740" t="s">
        <v>1930</v>
      </c>
      <c r="CT740">
        <v>739</v>
      </c>
    </row>
    <row r="741" spans="1:98">
      <c r="A741">
        <v>740</v>
      </c>
      <c r="B741" t="s">
        <v>688</v>
      </c>
      <c r="C741">
        <v>28</v>
      </c>
      <c r="D741" t="s">
        <v>98</v>
      </c>
      <c r="E741" t="s">
        <v>156</v>
      </c>
      <c r="F741" t="s">
        <v>364</v>
      </c>
      <c r="G741" t="s">
        <v>113</v>
      </c>
      <c r="J741" t="s">
        <v>162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1</v>
      </c>
      <c r="R741">
        <v>0</v>
      </c>
      <c r="X741" t="s">
        <v>495</v>
      </c>
      <c r="Y741">
        <v>0</v>
      </c>
      <c r="Z741">
        <v>0</v>
      </c>
      <c r="AA741">
        <v>1</v>
      </c>
      <c r="AB741">
        <v>0</v>
      </c>
      <c r="AC741">
        <v>0</v>
      </c>
      <c r="AD741">
        <v>0</v>
      </c>
      <c r="AE741">
        <v>0</v>
      </c>
      <c r="AG741" t="s">
        <v>124</v>
      </c>
      <c r="AH741" t="s">
        <v>125</v>
      </c>
      <c r="AI741">
        <v>1</v>
      </c>
      <c r="AJ741">
        <v>0</v>
      </c>
      <c r="AK741">
        <v>0</v>
      </c>
      <c r="AL741">
        <v>0</v>
      </c>
      <c r="AM741">
        <v>0</v>
      </c>
      <c r="AN741">
        <v>0</v>
      </c>
      <c r="AO741">
        <v>0</v>
      </c>
      <c r="AP741">
        <v>0</v>
      </c>
      <c r="AR741" t="s">
        <v>127</v>
      </c>
      <c r="AS741" t="e">
        <f ca="1">- have to go in person but can _xludf.not go _xludf.for security reasons</f>
        <v>#NAME?</v>
      </c>
      <c r="AT741">
        <v>0</v>
      </c>
      <c r="AU741">
        <v>1</v>
      </c>
      <c r="AV741">
        <v>0</v>
      </c>
      <c r="AW741">
        <v>0</v>
      </c>
      <c r="AX741">
        <v>0</v>
      </c>
      <c r="AY741">
        <v>0</v>
      </c>
      <c r="BA741" t="s">
        <v>127</v>
      </c>
      <c r="BB741" t="e">
        <f ca="1">- Useful but _xludf.not as good as a regular degree</f>
        <v>#NAME?</v>
      </c>
      <c r="BD741" t="e">
        <f ca="1">- Project Management / Accountancy</f>
        <v>#NAME?</v>
      </c>
      <c r="BE741">
        <v>0</v>
      </c>
      <c r="BF741">
        <v>0</v>
      </c>
      <c r="BG741">
        <v>1</v>
      </c>
      <c r="BH741">
        <v>0</v>
      </c>
      <c r="BI741">
        <v>0</v>
      </c>
      <c r="BJ741">
        <v>0</v>
      </c>
      <c r="BK741">
        <v>0</v>
      </c>
      <c r="BL741">
        <v>0</v>
      </c>
      <c r="BN741" t="s">
        <v>127</v>
      </c>
      <c r="BO741" t="s">
        <v>388</v>
      </c>
      <c r="BX741" t="s">
        <v>107</v>
      </c>
      <c r="BY741" t="e">
        <f ca="1">- Useful but _xludf.not as good as going to university</f>
        <v>#NAME?</v>
      </c>
      <c r="BZ741">
        <v>1</v>
      </c>
      <c r="CA741">
        <v>0</v>
      </c>
      <c r="CB741">
        <v>0</v>
      </c>
      <c r="CC741">
        <v>0</v>
      </c>
      <c r="CD741">
        <v>0</v>
      </c>
      <c r="CE741" t="e">
        <f ca="1">- Facebook groups/pages  - Friends</f>
        <v>#NAME?</v>
      </c>
      <c r="CF741">
        <v>1</v>
      </c>
      <c r="CG741">
        <v>0</v>
      </c>
      <c r="CH741">
        <v>0</v>
      </c>
      <c r="CI741">
        <v>0</v>
      </c>
      <c r="CJ741">
        <v>0</v>
      </c>
      <c r="CK741">
        <v>1</v>
      </c>
      <c r="CL741">
        <v>0</v>
      </c>
      <c r="CN741" t="s">
        <v>108</v>
      </c>
      <c r="CO741" t="s">
        <v>109</v>
      </c>
      <c r="CP741" t="s">
        <v>110</v>
      </c>
      <c r="CQ741">
        <v>3436359</v>
      </c>
      <c r="CR741" t="s">
        <v>1931</v>
      </c>
      <c r="CS741" t="s">
        <v>1932</v>
      </c>
      <c r="CT741">
        <v>740</v>
      </c>
    </row>
    <row r="742" spans="1:98">
      <c r="A742">
        <v>741</v>
      </c>
      <c r="B742" t="s">
        <v>688</v>
      </c>
      <c r="C742">
        <v>20</v>
      </c>
      <c r="D742" t="s">
        <v>98</v>
      </c>
      <c r="E742" t="s">
        <v>99</v>
      </c>
      <c r="F742" t="s">
        <v>945</v>
      </c>
      <c r="G742" t="s">
        <v>113</v>
      </c>
      <c r="J742" t="s">
        <v>180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1</v>
      </c>
      <c r="X742" t="s">
        <v>123</v>
      </c>
      <c r="Y742">
        <v>0</v>
      </c>
      <c r="Z742">
        <v>1</v>
      </c>
      <c r="AA742">
        <v>0</v>
      </c>
      <c r="AB742">
        <v>1</v>
      </c>
      <c r="AC742">
        <v>0</v>
      </c>
      <c r="AD742">
        <v>0</v>
      </c>
      <c r="AE742">
        <v>0</v>
      </c>
      <c r="AG742" t="s">
        <v>124</v>
      </c>
      <c r="AH742" t="s">
        <v>125</v>
      </c>
      <c r="AI742">
        <v>1</v>
      </c>
      <c r="AJ742">
        <v>0</v>
      </c>
      <c r="AK742">
        <v>0</v>
      </c>
      <c r="AL742">
        <v>0</v>
      </c>
      <c r="AM742">
        <v>0</v>
      </c>
      <c r="AN742">
        <v>0</v>
      </c>
      <c r="AO742">
        <v>0</v>
      </c>
      <c r="AP742">
        <v>0</v>
      </c>
      <c r="AR742" t="s">
        <v>106</v>
      </c>
      <c r="AS742" t="s">
        <v>121</v>
      </c>
      <c r="AT742">
        <v>0</v>
      </c>
      <c r="AU742">
        <v>0</v>
      </c>
      <c r="AV742">
        <v>0</v>
      </c>
      <c r="AW742">
        <v>0</v>
      </c>
      <c r="AX742">
        <v>0</v>
      </c>
      <c r="AY742">
        <v>1</v>
      </c>
      <c r="AZ742" t="s">
        <v>1661</v>
      </c>
      <c r="BA742" t="s">
        <v>106</v>
      </c>
      <c r="BB742" t="e">
        <f ca="1">- Very Useful _xludf.and provides a job opportunity _xludf.right away.</f>
        <v>#NAME?</v>
      </c>
      <c r="BD742" t="e">
        <f ca="1">- Mechanics _xludf.and machinery</f>
        <v>#NAME?</v>
      </c>
      <c r="BE742">
        <v>0</v>
      </c>
      <c r="BF742">
        <v>0</v>
      </c>
      <c r="BG742">
        <v>0</v>
      </c>
      <c r="BH742">
        <v>0</v>
      </c>
      <c r="BI742">
        <v>0</v>
      </c>
      <c r="BJ742">
        <v>0</v>
      </c>
      <c r="BK742">
        <v>1</v>
      </c>
      <c r="BL742">
        <v>0</v>
      </c>
      <c r="BN742" t="s">
        <v>106</v>
      </c>
      <c r="BQ742" t="e">
        <f ca="1">- No internet connection / computer</f>
        <v>#NAME?</v>
      </c>
      <c r="BR742">
        <v>0</v>
      </c>
      <c r="BS742">
        <v>0</v>
      </c>
      <c r="BT742">
        <v>1</v>
      </c>
      <c r="BU742">
        <v>0</v>
      </c>
      <c r="BV742">
        <v>0</v>
      </c>
      <c r="BW742">
        <v>0</v>
      </c>
      <c r="BX742" t="s">
        <v>107</v>
      </c>
      <c r="BY742" t="e">
        <f ca="1">- _xludf.not worth the _xludf.time _xludf.or money spent on it</f>
        <v>#NAME?</v>
      </c>
      <c r="BZ742">
        <v>0</v>
      </c>
      <c r="CA742">
        <v>1</v>
      </c>
      <c r="CB742">
        <v>0</v>
      </c>
      <c r="CC742">
        <v>0</v>
      </c>
      <c r="CD742">
        <v>0</v>
      </c>
      <c r="CE742" t="e">
        <f ca="1">- Facebook groups/pages</f>
        <v>#NAME?</v>
      </c>
      <c r="CF742">
        <v>0</v>
      </c>
      <c r="CG742">
        <v>0</v>
      </c>
      <c r="CH742">
        <v>0</v>
      </c>
      <c r="CI742">
        <v>0</v>
      </c>
      <c r="CJ742">
        <v>0</v>
      </c>
      <c r="CK742">
        <v>1</v>
      </c>
      <c r="CL742">
        <v>0</v>
      </c>
      <c r="CN742" t="s">
        <v>108</v>
      </c>
      <c r="CO742" t="s">
        <v>109</v>
      </c>
      <c r="CP742" t="s">
        <v>110</v>
      </c>
      <c r="CQ742">
        <v>3436409</v>
      </c>
      <c r="CR742" t="s">
        <v>1933</v>
      </c>
      <c r="CS742" t="s">
        <v>1934</v>
      </c>
      <c r="CT742">
        <v>741</v>
      </c>
    </row>
    <row r="743" spans="1:98">
      <c r="A743">
        <v>742</v>
      </c>
      <c r="B743" t="s">
        <v>688</v>
      </c>
      <c r="C743">
        <v>25</v>
      </c>
      <c r="D743" t="s">
        <v>98</v>
      </c>
      <c r="E743" t="s">
        <v>438</v>
      </c>
      <c r="F743" t="s">
        <v>149</v>
      </c>
      <c r="G743" t="s">
        <v>113</v>
      </c>
      <c r="J743" t="s">
        <v>114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1</v>
      </c>
      <c r="Q743">
        <v>0</v>
      </c>
      <c r="R743">
        <v>0</v>
      </c>
      <c r="X743" t="s">
        <v>115</v>
      </c>
      <c r="Y743">
        <v>0</v>
      </c>
      <c r="Z743">
        <v>0</v>
      </c>
      <c r="AA743">
        <v>0</v>
      </c>
      <c r="AB743">
        <v>1</v>
      </c>
      <c r="AC743">
        <v>0</v>
      </c>
      <c r="AD743">
        <v>0</v>
      </c>
      <c r="AE743">
        <v>0</v>
      </c>
      <c r="AG743" t="s">
        <v>124</v>
      </c>
      <c r="AH743" t="s">
        <v>117</v>
      </c>
      <c r="AI743">
        <v>0</v>
      </c>
      <c r="AJ743">
        <v>1</v>
      </c>
      <c r="AK743">
        <v>0</v>
      </c>
      <c r="AL743">
        <v>0</v>
      </c>
      <c r="AM743">
        <v>1</v>
      </c>
      <c r="AN743">
        <v>0</v>
      </c>
      <c r="AO743">
        <v>0</v>
      </c>
      <c r="AP743">
        <v>0</v>
      </c>
      <c r="BA743" t="s">
        <v>127</v>
      </c>
      <c r="BB743" t="e">
        <f ca="1">- _xludf.not Useful</f>
        <v>#NAME?</v>
      </c>
      <c r="BD743" t="e">
        <f ca="1">- I am _xludf.not interested in vocational education</f>
        <v>#NAME?</v>
      </c>
      <c r="BE743">
        <v>1</v>
      </c>
      <c r="BF743">
        <v>0</v>
      </c>
      <c r="BG743">
        <v>0</v>
      </c>
      <c r="BH743">
        <v>0</v>
      </c>
      <c r="BI743">
        <v>0</v>
      </c>
      <c r="BJ743">
        <v>0</v>
      </c>
      <c r="BK743">
        <v>0</v>
      </c>
      <c r="BL743">
        <v>0</v>
      </c>
      <c r="BN743" t="s">
        <v>106</v>
      </c>
      <c r="BQ743" t="e">
        <f ca="1">- _xludf.not available in _xludf.Arabic</f>
        <v>#NAME?</v>
      </c>
      <c r="BR743">
        <v>0</v>
      </c>
      <c r="BS743">
        <v>0</v>
      </c>
      <c r="BT743">
        <v>0</v>
      </c>
      <c r="BU743">
        <v>0</v>
      </c>
      <c r="BV743">
        <v>0</v>
      </c>
      <c r="BW743">
        <v>1</v>
      </c>
      <c r="BX743" t="s">
        <v>243</v>
      </c>
      <c r="BY743" t="e">
        <f ca="1">- _xludf.not worth the _xludf.time _xludf.or money spent on it</f>
        <v>#NAME?</v>
      </c>
      <c r="BZ743">
        <v>0</v>
      </c>
      <c r="CA743">
        <v>1</v>
      </c>
      <c r="CB743">
        <v>0</v>
      </c>
      <c r="CC743">
        <v>0</v>
      </c>
      <c r="CD743">
        <v>0</v>
      </c>
      <c r="CE743" t="e">
        <f ca="1">- Facebook groups/pages</f>
        <v>#NAME?</v>
      </c>
      <c r="CF743">
        <v>0</v>
      </c>
      <c r="CG743">
        <v>0</v>
      </c>
      <c r="CH743">
        <v>0</v>
      </c>
      <c r="CI743">
        <v>0</v>
      </c>
      <c r="CJ743">
        <v>0</v>
      </c>
      <c r="CK743">
        <v>1</v>
      </c>
      <c r="CL743">
        <v>0</v>
      </c>
      <c r="CN743" t="s">
        <v>108</v>
      </c>
      <c r="CO743" t="s">
        <v>109</v>
      </c>
      <c r="CP743" t="s">
        <v>110</v>
      </c>
      <c r="CQ743">
        <v>3452062</v>
      </c>
      <c r="CR743" t="s">
        <v>1935</v>
      </c>
      <c r="CS743" t="s">
        <v>1936</v>
      </c>
      <c r="CT743">
        <v>742</v>
      </c>
    </row>
    <row r="744" spans="1:98">
      <c r="A744">
        <v>743</v>
      </c>
      <c r="B744" t="s">
        <v>688</v>
      </c>
      <c r="C744">
        <v>23</v>
      </c>
      <c r="D744" t="s">
        <v>98</v>
      </c>
      <c r="E744" t="s">
        <v>156</v>
      </c>
      <c r="F744" t="s">
        <v>100</v>
      </c>
      <c r="G744" t="s">
        <v>113</v>
      </c>
      <c r="J744" t="s">
        <v>286</v>
      </c>
      <c r="K744">
        <v>0</v>
      </c>
      <c r="L744">
        <v>0</v>
      </c>
      <c r="M744">
        <v>0</v>
      </c>
      <c r="N744">
        <v>0</v>
      </c>
      <c r="O744">
        <v>1</v>
      </c>
      <c r="P744">
        <v>0</v>
      </c>
      <c r="Q744">
        <v>0</v>
      </c>
      <c r="R744">
        <v>0</v>
      </c>
      <c r="X744" t="s">
        <v>714</v>
      </c>
      <c r="Y744">
        <v>1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G744" t="s">
        <v>124</v>
      </c>
      <c r="AH744" t="s">
        <v>125</v>
      </c>
      <c r="AI744">
        <v>1</v>
      </c>
      <c r="AJ744">
        <v>0</v>
      </c>
      <c r="AK744">
        <v>0</v>
      </c>
      <c r="AL744">
        <v>0</v>
      </c>
      <c r="AM744">
        <v>0</v>
      </c>
      <c r="AN744">
        <v>0</v>
      </c>
      <c r="AO744">
        <v>0</v>
      </c>
      <c r="AP744">
        <v>0</v>
      </c>
      <c r="AR744" t="s">
        <v>127</v>
      </c>
      <c r="AS744" t="e">
        <f ca="1">- Donâ€™t have family in Syria to _xludf.help me</f>
        <v>#NAME?</v>
      </c>
      <c r="AT744">
        <v>0</v>
      </c>
      <c r="AU744">
        <v>0</v>
      </c>
      <c r="AV744">
        <v>0</v>
      </c>
      <c r="AW744">
        <v>1</v>
      </c>
      <c r="AX744">
        <v>0</v>
      </c>
      <c r="AY744">
        <v>0</v>
      </c>
      <c r="BA744" t="s">
        <v>106</v>
      </c>
      <c r="BB744" t="e">
        <f ca="1">- Useful but _xludf.not as good as a regular degree</f>
        <v>#NAME?</v>
      </c>
      <c r="BD744" t="s">
        <v>477</v>
      </c>
      <c r="BE744">
        <v>0</v>
      </c>
      <c r="BF744">
        <v>0</v>
      </c>
      <c r="BG744">
        <v>0</v>
      </c>
      <c r="BH744">
        <v>0</v>
      </c>
      <c r="BI744">
        <v>0</v>
      </c>
      <c r="BJ744">
        <v>0</v>
      </c>
      <c r="BK744">
        <v>0</v>
      </c>
      <c r="BL744">
        <v>1</v>
      </c>
      <c r="BN744" t="s">
        <v>106</v>
      </c>
      <c r="BQ744" t="e">
        <f ca="1">- Cannot afford the courses</f>
        <v>#NAME?</v>
      </c>
      <c r="BR744">
        <v>0</v>
      </c>
      <c r="BS744">
        <v>0</v>
      </c>
      <c r="BT744">
        <v>0</v>
      </c>
      <c r="BU744">
        <v>0</v>
      </c>
      <c r="BV744">
        <v>1</v>
      </c>
      <c r="BW744">
        <v>0</v>
      </c>
      <c r="BX744" t="s">
        <v>243</v>
      </c>
      <c r="BY744" t="e">
        <f ca="1">- Useful but _xludf.not as good as going to university</f>
        <v>#NAME?</v>
      </c>
      <c r="BZ744">
        <v>1</v>
      </c>
      <c r="CA744">
        <v>0</v>
      </c>
      <c r="CB744">
        <v>0</v>
      </c>
      <c r="CC744">
        <v>0</v>
      </c>
      <c r="CD744">
        <v>0</v>
      </c>
      <c r="CE744" t="e">
        <f ca="1">- DUBARAH</f>
        <v>#NAME?</v>
      </c>
      <c r="CF744">
        <v>0</v>
      </c>
      <c r="CG744">
        <v>1</v>
      </c>
      <c r="CH744">
        <v>0</v>
      </c>
      <c r="CI744">
        <v>0</v>
      </c>
      <c r="CJ744">
        <v>0</v>
      </c>
      <c r="CK744">
        <v>0</v>
      </c>
      <c r="CL744">
        <v>0</v>
      </c>
      <c r="CN744" t="s">
        <v>108</v>
      </c>
      <c r="CO744" t="s">
        <v>109</v>
      </c>
      <c r="CP744" t="s">
        <v>110</v>
      </c>
      <c r="CQ744">
        <v>3452074</v>
      </c>
      <c r="CR744" t="s">
        <v>1937</v>
      </c>
      <c r="CS744" t="s">
        <v>1938</v>
      </c>
      <c r="CT744">
        <v>743</v>
      </c>
    </row>
    <row r="745" spans="1:98">
      <c r="A745">
        <v>744</v>
      </c>
      <c r="B745" t="s">
        <v>688</v>
      </c>
      <c r="C745">
        <v>23</v>
      </c>
      <c r="D745" t="s">
        <v>98</v>
      </c>
      <c r="E745" t="s">
        <v>99</v>
      </c>
      <c r="F745" t="s">
        <v>100</v>
      </c>
      <c r="G745" t="s">
        <v>113</v>
      </c>
      <c r="J745" t="s">
        <v>162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1</v>
      </c>
      <c r="R745">
        <v>0</v>
      </c>
      <c r="X745" t="s">
        <v>242</v>
      </c>
      <c r="Y745">
        <v>0</v>
      </c>
      <c r="Z745">
        <v>0</v>
      </c>
      <c r="AA745">
        <v>0</v>
      </c>
      <c r="AB745">
        <v>0</v>
      </c>
      <c r="AC745">
        <v>1</v>
      </c>
      <c r="AD745">
        <v>0</v>
      </c>
      <c r="AE745">
        <v>0</v>
      </c>
      <c r="AG745" t="s">
        <v>116</v>
      </c>
      <c r="AH745" t="s">
        <v>105</v>
      </c>
      <c r="AI745">
        <v>0</v>
      </c>
      <c r="AJ745">
        <v>1</v>
      </c>
      <c r="AK745">
        <v>0</v>
      </c>
      <c r="AL745">
        <v>0</v>
      </c>
      <c r="AM745">
        <v>0</v>
      </c>
      <c r="AN745">
        <v>0</v>
      </c>
      <c r="AO745">
        <v>0</v>
      </c>
      <c r="AP745">
        <v>0</v>
      </c>
      <c r="BA745" t="s">
        <v>106</v>
      </c>
      <c r="BB745" t="e">
        <f ca="1">- Very Useful _xludf.and provides a job opportunity _xludf.right away.</f>
        <v>#NAME?</v>
      </c>
      <c r="BD745" t="e">
        <f ca="1">- Mechanics _xludf.and machinery</f>
        <v>#NAME?</v>
      </c>
      <c r="BE745">
        <v>0</v>
      </c>
      <c r="BF745">
        <v>0</v>
      </c>
      <c r="BG745">
        <v>0</v>
      </c>
      <c r="BH745">
        <v>0</v>
      </c>
      <c r="BI745">
        <v>0</v>
      </c>
      <c r="BJ745">
        <v>0</v>
      </c>
      <c r="BK745">
        <v>1</v>
      </c>
      <c r="BL745">
        <v>0</v>
      </c>
      <c r="BN745" t="s">
        <v>106</v>
      </c>
      <c r="BQ745" t="e">
        <f ca="1">- _xludf.not available in _xludf.Arabic</f>
        <v>#NAME?</v>
      </c>
      <c r="BR745">
        <v>0</v>
      </c>
      <c r="BS745">
        <v>0</v>
      </c>
      <c r="BT745">
        <v>0</v>
      </c>
      <c r="BU745">
        <v>0</v>
      </c>
      <c r="BV745">
        <v>0</v>
      </c>
      <c r="BW745">
        <v>1</v>
      </c>
      <c r="BX745" t="s">
        <v>243</v>
      </c>
      <c r="BY745" t="e">
        <f ca="1">- Useful but _xludf.not as good as going to university</f>
        <v>#NAME?</v>
      </c>
      <c r="BZ745">
        <v>1</v>
      </c>
      <c r="CA745">
        <v>0</v>
      </c>
      <c r="CB745">
        <v>0</v>
      </c>
      <c r="CC745">
        <v>0</v>
      </c>
      <c r="CD745">
        <v>0</v>
      </c>
      <c r="CE745" t="e">
        <f ca="1">- Friends</f>
        <v>#NAME?</v>
      </c>
      <c r="CF745">
        <v>1</v>
      </c>
      <c r="CG745">
        <v>0</v>
      </c>
      <c r="CH745">
        <v>0</v>
      </c>
      <c r="CI745">
        <v>0</v>
      </c>
      <c r="CJ745">
        <v>0</v>
      </c>
      <c r="CK745">
        <v>0</v>
      </c>
      <c r="CL745">
        <v>0</v>
      </c>
      <c r="CN745" t="s">
        <v>108</v>
      </c>
      <c r="CO745" t="s">
        <v>109</v>
      </c>
      <c r="CP745" t="s">
        <v>110</v>
      </c>
      <c r="CQ745">
        <v>3452083</v>
      </c>
      <c r="CR745" t="s">
        <v>1939</v>
      </c>
      <c r="CS745" t="s">
        <v>1940</v>
      </c>
      <c r="CT745">
        <v>744</v>
      </c>
    </row>
    <row r="746" spans="1:98">
      <c r="A746">
        <v>745</v>
      </c>
      <c r="B746" t="s">
        <v>688</v>
      </c>
      <c r="C746">
        <v>22</v>
      </c>
      <c r="D746" t="s">
        <v>148</v>
      </c>
      <c r="E746" t="s">
        <v>211</v>
      </c>
      <c r="F746" t="s">
        <v>100</v>
      </c>
      <c r="G746" t="s">
        <v>101</v>
      </c>
      <c r="H746" t="s">
        <v>102</v>
      </c>
      <c r="U746" t="s">
        <v>180</v>
      </c>
      <c r="AG746" t="s">
        <v>104</v>
      </c>
      <c r="AH746" t="s">
        <v>105</v>
      </c>
      <c r="AI746">
        <v>0</v>
      </c>
      <c r="AJ746">
        <v>1</v>
      </c>
      <c r="AK746">
        <v>0</v>
      </c>
      <c r="AL746">
        <v>0</v>
      </c>
      <c r="AM746">
        <v>0</v>
      </c>
      <c r="AN746">
        <v>0</v>
      </c>
      <c r="AO746">
        <v>0</v>
      </c>
      <c r="AP746">
        <v>0</v>
      </c>
      <c r="BA746" t="s">
        <v>106</v>
      </c>
      <c r="BB746" t="e">
        <f ca="1">- _xludf.not Useful</f>
        <v>#NAME?</v>
      </c>
      <c r="BD746" t="e">
        <f ca="1">- I am _xludf.not interested in vocational education</f>
        <v>#NAME?</v>
      </c>
      <c r="BE746">
        <v>1</v>
      </c>
      <c r="BF746">
        <v>0</v>
      </c>
      <c r="BG746">
        <v>0</v>
      </c>
      <c r="BH746">
        <v>0</v>
      </c>
      <c r="BI746">
        <v>0</v>
      </c>
      <c r="BJ746">
        <v>0</v>
      </c>
      <c r="BK746">
        <v>0</v>
      </c>
      <c r="BL746">
        <v>0</v>
      </c>
      <c r="BN746" t="s">
        <v>106</v>
      </c>
      <c r="BQ746" t="e">
        <f ca="1">- _xludf.not available in subjects I want to study</f>
        <v>#NAME?</v>
      </c>
      <c r="BR746">
        <v>1</v>
      </c>
      <c r="BS746">
        <v>0</v>
      </c>
      <c r="BT746">
        <v>0</v>
      </c>
      <c r="BU746">
        <v>0</v>
      </c>
      <c r="BV746">
        <v>0</v>
      </c>
      <c r="BW746">
        <v>0</v>
      </c>
      <c r="BX746" t="s">
        <v>243</v>
      </c>
      <c r="BY746" t="e">
        <f ca="1">- Too Difficult to study alone</f>
        <v>#NAME?</v>
      </c>
      <c r="BZ746">
        <v>0</v>
      </c>
      <c r="CA746">
        <v>0</v>
      </c>
      <c r="CB746">
        <v>0</v>
      </c>
      <c r="CC746">
        <v>0</v>
      </c>
      <c r="CD746">
        <v>1</v>
      </c>
      <c r="CE746" t="e">
        <f ca="1">- Facebook groups/pages</f>
        <v>#NAME?</v>
      </c>
      <c r="CF746">
        <v>0</v>
      </c>
      <c r="CG746">
        <v>0</v>
      </c>
      <c r="CH746">
        <v>0</v>
      </c>
      <c r="CI746">
        <v>0</v>
      </c>
      <c r="CJ746">
        <v>0</v>
      </c>
      <c r="CK746">
        <v>1</v>
      </c>
      <c r="CL746">
        <v>0</v>
      </c>
      <c r="CN746" t="s">
        <v>108</v>
      </c>
      <c r="CO746" t="s">
        <v>109</v>
      </c>
      <c r="CP746" t="s">
        <v>110</v>
      </c>
      <c r="CQ746">
        <v>3452094</v>
      </c>
      <c r="CR746" t="s">
        <v>1941</v>
      </c>
      <c r="CS746" t="s">
        <v>1942</v>
      </c>
      <c r="CT746">
        <v>745</v>
      </c>
    </row>
    <row r="747" spans="1:98">
      <c r="A747">
        <v>746</v>
      </c>
      <c r="B747" t="s">
        <v>688</v>
      </c>
      <c r="C747">
        <v>20</v>
      </c>
      <c r="D747" t="s">
        <v>98</v>
      </c>
      <c r="E747" t="s">
        <v>179</v>
      </c>
      <c r="F747" t="s">
        <v>100</v>
      </c>
      <c r="G747" t="s">
        <v>113</v>
      </c>
      <c r="J747" t="s">
        <v>121</v>
      </c>
      <c r="K747">
        <v>1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T747" t="s">
        <v>952</v>
      </c>
      <c r="X747" t="s">
        <v>242</v>
      </c>
      <c r="Y747">
        <v>0</v>
      </c>
      <c r="Z747">
        <v>0</v>
      </c>
      <c r="AA747">
        <v>0</v>
      </c>
      <c r="AB747">
        <v>0</v>
      </c>
      <c r="AC747">
        <v>1</v>
      </c>
      <c r="AD747">
        <v>0</v>
      </c>
      <c r="AE747">
        <v>0</v>
      </c>
      <c r="AG747" t="s">
        <v>116</v>
      </c>
      <c r="AH747" t="s">
        <v>105</v>
      </c>
      <c r="AI747">
        <v>0</v>
      </c>
      <c r="AJ747">
        <v>1</v>
      </c>
      <c r="AK747">
        <v>0</v>
      </c>
      <c r="AL747">
        <v>0</v>
      </c>
      <c r="AM747">
        <v>0</v>
      </c>
      <c r="AN747">
        <v>0</v>
      </c>
      <c r="AO747">
        <v>0</v>
      </c>
      <c r="AP747">
        <v>0</v>
      </c>
      <c r="BA747" t="s">
        <v>127</v>
      </c>
      <c r="BB747" t="e">
        <f ca="1">- Useful but _xludf.not as good as a regular degree</f>
        <v>#NAME?</v>
      </c>
      <c r="BD747" t="e">
        <f ca="1">- Construction (builder, carpenter, electrician, blacksmith)</f>
        <v>#NAME?</v>
      </c>
      <c r="BE747">
        <v>0</v>
      </c>
      <c r="BF747">
        <v>0</v>
      </c>
      <c r="BG747">
        <v>0</v>
      </c>
      <c r="BH747">
        <v>0</v>
      </c>
      <c r="BI747">
        <v>0</v>
      </c>
      <c r="BJ747">
        <v>1</v>
      </c>
      <c r="BK747">
        <v>0</v>
      </c>
      <c r="BL747">
        <v>0</v>
      </c>
      <c r="BN747" t="s">
        <v>106</v>
      </c>
      <c r="BQ747" t="e">
        <f ca="1">- Donâ€™t know how to _xludf.find/enroll in a suitable program</f>
        <v>#NAME?</v>
      </c>
      <c r="BR747">
        <v>0</v>
      </c>
      <c r="BS747">
        <v>0</v>
      </c>
      <c r="BT747">
        <v>0</v>
      </c>
      <c r="BU747">
        <v>1</v>
      </c>
      <c r="BV747">
        <v>0</v>
      </c>
      <c r="BW747">
        <v>0</v>
      </c>
      <c r="BX747" t="s">
        <v>107</v>
      </c>
      <c r="BY747" t="e">
        <f ca="1">- Useful but _xludf.not as good as going to university</f>
        <v>#NAME?</v>
      </c>
      <c r="BZ747">
        <v>1</v>
      </c>
      <c r="CA747">
        <v>0</v>
      </c>
      <c r="CB747">
        <v>0</v>
      </c>
      <c r="CC747">
        <v>0</v>
      </c>
      <c r="CD747">
        <v>0</v>
      </c>
      <c r="CE747" t="e">
        <f ca="1">- Facebook groups/pages</f>
        <v>#NAME?</v>
      </c>
      <c r="CF747">
        <v>0</v>
      </c>
      <c r="CG747">
        <v>0</v>
      </c>
      <c r="CH747">
        <v>0</v>
      </c>
      <c r="CI747">
        <v>0</v>
      </c>
      <c r="CJ747">
        <v>0</v>
      </c>
      <c r="CK747">
        <v>1</v>
      </c>
      <c r="CL747">
        <v>0</v>
      </c>
      <c r="CN747" t="s">
        <v>108</v>
      </c>
      <c r="CO747" t="s">
        <v>109</v>
      </c>
      <c r="CP747" t="s">
        <v>110</v>
      </c>
      <c r="CQ747">
        <v>3452104</v>
      </c>
      <c r="CR747" t="s">
        <v>1943</v>
      </c>
      <c r="CS747" t="s">
        <v>1944</v>
      </c>
      <c r="CT747">
        <v>746</v>
      </c>
    </row>
    <row r="748" spans="1:98">
      <c r="A748">
        <v>747</v>
      </c>
      <c r="B748" t="s">
        <v>688</v>
      </c>
      <c r="C748">
        <v>24</v>
      </c>
      <c r="D748" t="s">
        <v>148</v>
      </c>
      <c r="E748" t="s">
        <v>274</v>
      </c>
      <c r="F748" t="s">
        <v>149</v>
      </c>
      <c r="G748" t="s">
        <v>101</v>
      </c>
      <c r="H748" t="s">
        <v>394</v>
      </c>
      <c r="U748" t="s">
        <v>162</v>
      </c>
      <c r="AG748" t="s">
        <v>104</v>
      </c>
      <c r="AH748" t="s">
        <v>117</v>
      </c>
      <c r="AI748">
        <v>0</v>
      </c>
      <c r="AJ748">
        <v>1</v>
      </c>
      <c r="AK748">
        <v>0</v>
      </c>
      <c r="AL748">
        <v>0</v>
      </c>
      <c r="AM748">
        <v>1</v>
      </c>
      <c r="AN748">
        <v>0</v>
      </c>
      <c r="AO748">
        <v>0</v>
      </c>
      <c r="AP748">
        <v>0</v>
      </c>
      <c r="BA748" t="s">
        <v>127</v>
      </c>
      <c r="BB748" t="e">
        <f ca="1">- Useful but _xludf.not as good as a regular degree</f>
        <v>#NAME?</v>
      </c>
      <c r="BD748" t="e">
        <f ca="1">- Tourism / Restaurant _xludf.and hotel Management</f>
        <v>#NAME?</v>
      </c>
      <c r="BE748">
        <v>0</v>
      </c>
      <c r="BF748">
        <v>0</v>
      </c>
      <c r="BG748">
        <v>0</v>
      </c>
      <c r="BH748">
        <v>1</v>
      </c>
      <c r="BI748">
        <v>0</v>
      </c>
      <c r="BJ748">
        <v>0</v>
      </c>
      <c r="BK748">
        <v>0</v>
      </c>
      <c r="BL748">
        <v>0</v>
      </c>
      <c r="BN748" t="s">
        <v>106</v>
      </c>
      <c r="BQ748" t="e">
        <f ca="1">- _xludf.not available in subjects I want to study</f>
        <v>#NAME?</v>
      </c>
      <c r="BR748">
        <v>1</v>
      </c>
      <c r="BS748">
        <v>0</v>
      </c>
      <c r="BT748">
        <v>0</v>
      </c>
      <c r="BU748">
        <v>0</v>
      </c>
      <c r="BV748">
        <v>0</v>
      </c>
      <c r="BW748">
        <v>0</v>
      </c>
      <c r="BX748" t="s">
        <v>107</v>
      </c>
      <c r="BY748" t="e">
        <f ca="1">- _xludf.not worth the _xludf.time _xludf.or money spent on it</f>
        <v>#NAME?</v>
      </c>
      <c r="BZ748">
        <v>0</v>
      </c>
      <c r="CA748">
        <v>1</v>
      </c>
      <c r="CB748">
        <v>0</v>
      </c>
      <c r="CC748">
        <v>0</v>
      </c>
      <c r="CD748">
        <v>0</v>
      </c>
      <c r="CE748" t="e">
        <f ca="1">- Facebook groups/pages</f>
        <v>#NAME?</v>
      </c>
      <c r="CF748">
        <v>0</v>
      </c>
      <c r="CG748">
        <v>0</v>
      </c>
      <c r="CH748">
        <v>0</v>
      </c>
      <c r="CI748">
        <v>0</v>
      </c>
      <c r="CJ748">
        <v>0</v>
      </c>
      <c r="CK748">
        <v>1</v>
      </c>
      <c r="CL748">
        <v>0</v>
      </c>
      <c r="CN748" t="s">
        <v>108</v>
      </c>
      <c r="CO748" t="s">
        <v>109</v>
      </c>
      <c r="CP748" t="s">
        <v>110</v>
      </c>
      <c r="CQ748">
        <v>3452111</v>
      </c>
      <c r="CR748" t="s">
        <v>1945</v>
      </c>
      <c r="CS748" t="s">
        <v>1946</v>
      </c>
      <c r="CT748">
        <v>747</v>
      </c>
    </row>
    <row r="749" spans="1:98">
      <c r="A749">
        <v>748</v>
      </c>
      <c r="B749" t="s">
        <v>688</v>
      </c>
      <c r="C749">
        <v>21</v>
      </c>
      <c r="D749" t="s">
        <v>148</v>
      </c>
      <c r="E749" t="s">
        <v>156</v>
      </c>
      <c r="F749" t="s">
        <v>100</v>
      </c>
      <c r="G749" t="s">
        <v>101</v>
      </c>
      <c r="H749" t="s">
        <v>102</v>
      </c>
      <c r="U749" t="s">
        <v>121</v>
      </c>
      <c r="W749" t="s">
        <v>1947</v>
      </c>
      <c r="AG749" t="s">
        <v>104</v>
      </c>
      <c r="AH749" t="s">
        <v>105</v>
      </c>
      <c r="AI749">
        <v>0</v>
      </c>
      <c r="AJ749">
        <v>1</v>
      </c>
      <c r="AK749">
        <v>0</v>
      </c>
      <c r="AL749">
        <v>0</v>
      </c>
      <c r="AM749">
        <v>0</v>
      </c>
      <c r="AN749">
        <v>0</v>
      </c>
      <c r="AO749">
        <v>0</v>
      </c>
      <c r="AP749">
        <v>0</v>
      </c>
      <c r="BA749" t="s">
        <v>106</v>
      </c>
      <c r="BB749" t="e">
        <f ca="1">- Useful but _xludf.not as good as a regular degree</f>
        <v>#NAME?</v>
      </c>
      <c r="BD749" t="e">
        <f ca="1">- Tourism / Restaurant _xludf.and hotel Management</f>
        <v>#NAME?</v>
      </c>
      <c r="BE749">
        <v>0</v>
      </c>
      <c r="BF749">
        <v>0</v>
      </c>
      <c r="BG749">
        <v>0</v>
      </c>
      <c r="BH749">
        <v>1</v>
      </c>
      <c r="BI749">
        <v>0</v>
      </c>
      <c r="BJ749">
        <v>0</v>
      </c>
      <c r="BK749">
        <v>0</v>
      </c>
      <c r="BL749">
        <v>0</v>
      </c>
      <c r="BN749" t="s">
        <v>106</v>
      </c>
      <c r="BQ749" t="e">
        <f ca="1">- _xludf.not available in _xludf.Arabic</f>
        <v>#NAME?</v>
      </c>
      <c r="BR749">
        <v>0</v>
      </c>
      <c r="BS749">
        <v>0</v>
      </c>
      <c r="BT749">
        <v>0</v>
      </c>
      <c r="BU749">
        <v>0</v>
      </c>
      <c r="BV749">
        <v>0</v>
      </c>
      <c r="BW749">
        <v>1</v>
      </c>
      <c r="BX749" t="s">
        <v>107</v>
      </c>
      <c r="BY749" t="e">
        <f ca="1">- Very Useful, as good as a regular degree</f>
        <v>#NAME?</v>
      </c>
      <c r="BZ749">
        <v>0</v>
      </c>
      <c r="CA749">
        <v>0</v>
      </c>
      <c r="CB749">
        <v>1</v>
      </c>
      <c r="CC749">
        <v>0</v>
      </c>
      <c r="CD749">
        <v>0</v>
      </c>
      <c r="CE749" t="e">
        <f ca="1">- Facebook groups/pages</f>
        <v>#NAME?</v>
      </c>
      <c r="CF749">
        <v>0</v>
      </c>
      <c r="CG749">
        <v>0</v>
      </c>
      <c r="CH749">
        <v>0</v>
      </c>
      <c r="CI749">
        <v>0</v>
      </c>
      <c r="CJ749">
        <v>0</v>
      </c>
      <c r="CK749">
        <v>1</v>
      </c>
      <c r="CL749">
        <v>0</v>
      </c>
      <c r="CN749" t="s">
        <v>108</v>
      </c>
      <c r="CO749" t="s">
        <v>109</v>
      </c>
      <c r="CP749" t="s">
        <v>110</v>
      </c>
      <c r="CQ749">
        <v>3452139</v>
      </c>
      <c r="CR749" t="s">
        <v>1948</v>
      </c>
      <c r="CS749" t="s">
        <v>1949</v>
      </c>
      <c r="CT749">
        <v>748</v>
      </c>
    </row>
    <row r="750" spans="1:98">
      <c r="A750">
        <v>749</v>
      </c>
      <c r="B750" t="s">
        <v>688</v>
      </c>
      <c r="C750">
        <v>22</v>
      </c>
      <c r="D750" t="s">
        <v>98</v>
      </c>
      <c r="E750" t="s">
        <v>227</v>
      </c>
      <c r="F750" t="s">
        <v>149</v>
      </c>
      <c r="G750" t="s">
        <v>113</v>
      </c>
      <c r="J750" t="s">
        <v>103</v>
      </c>
      <c r="K750">
        <v>0</v>
      </c>
      <c r="L750">
        <v>0</v>
      </c>
      <c r="M750">
        <v>0</v>
      </c>
      <c r="N750">
        <v>1</v>
      </c>
      <c r="O750">
        <v>0</v>
      </c>
      <c r="P750">
        <v>0</v>
      </c>
      <c r="Q750">
        <v>0</v>
      </c>
      <c r="R750">
        <v>0</v>
      </c>
      <c r="X750" t="s">
        <v>714</v>
      </c>
      <c r="Y750">
        <v>1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G750" t="s">
        <v>124</v>
      </c>
      <c r="AH750" t="s">
        <v>125</v>
      </c>
      <c r="AI750">
        <v>1</v>
      </c>
      <c r="AJ750">
        <v>0</v>
      </c>
      <c r="AK750">
        <v>0</v>
      </c>
      <c r="AL750">
        <v>0</v>
      </c>
      <c r="AM750">
        <v>0</v>
      </c>
      <c r="AN750">
        <v>0</v>
      </c>
      <c r="AO750">
        <v>0</v>
      </c>
      <c r="AP750">
        <v>0</v>
      </c>
      <c r="AR750" t="s">
        <v>127</v>
      </c>
      <c r="AS750" t="e">
        <f ca="1">- School, college _xludf.or directorate out of service</f>
        <v>#NAME?</v>
      </c>
      <c r="AT750">
        <v>1</v>
      </c>
      <c r="AU750">
        <v>0</v>
      </c>
      <c r="AV750">
        <v>0</v>
      </c>
      <c r="AW750">
        <v>0</v>
      </c>
      <c r="AX750">
        <v>0</v>
      </c>
      <c r="AY750">
        <v>0</v>
      </c>
      <c r="BA750" t="s">
        <v>106</v>
      </c>
      <c r="BB750" t="e">
        <f ca="1">- Useful but _xludf.not as good as a regular degree</f>
        <v>#NAME?</v>
      </c>
      <c r="BD750" t="e">
        <f ca="1">- Tourism / Restaurant _xludf.and hotel Management</f>
        <v>#NAME?</v>
      </c>
      <c r="BE750">
        <v>0</v>
      </c>
      <c r="BF750">
        <v>0</v>
      </c>
      <c r="BG750">
        <v>0</v>
      </c>
      <c r="BH750">
        <v>1</v>
      </c>
      <c r="BI750">
        <v>0</v>
      </c>
      <c r="BJ750">
        <v>0</v>
      </c>
      <c r="BK750">
        <v>0</v>
      </c>
      <c r="BL750">
        <v>0</v>
      </c>
      <c r="BN750" t="s">
        <v>106</v>
      </c>
      <c r="BQ750" t="e">
        <f ca="1">- Cannot afford the courses</f>
        <v>#NAME?</v>
      </c>
      <c r="BR750">
        <v>0</v>
      </c>
      <c r="BS750">
        <v>0</v>
      </c>
      <c r="BT750">
        <v>0</v>
      </c>
      <c r="BU750">
        <v>0</v>
      </c>
      <c r="BV750">
        <v>1</v>
      </c>
      <c r="BW750">
        <v>0</v>
      </c>
      <c r="BX750" t="s">
        <v>243</v>
      </c>
      <c r="BY750" t="e">
        <f ca="1">- Too Difficult to study alone</f>
        <v>#NAME?</v>
      </c>
      <c r="BZ750">
        <v>0</v>
      </c>
      <c r="CA750">
        <v>0</v>
      </c>
      <c r="CB750">
        <v>0</v>
      </c>
      <c r="CC750">
        <v>0</v>
      </c>
      <c r="CD750">
        <v>1</v>
      </c>
      <c r="CE750" t="e">
        <f ca="1">- Teachers</f>
        <v>#NAME?</v>
      </c>
      <c r="CF750">
        <v>0</v>
      </c>
      <c r="CG750">
        <v>0</v>
      </c>
      <c r="CH750">
        <v>1</v>
      </c>
      <c r="CI750">
        <v>0</v>
      </c>
      <c r="CJ750">
        <v>0</v>
      </c>
      <c r="CK750">
        <v>0</v>
      </c>
      <c r="CL750">
        <v>0</v>
      </c>
      <c r="CN750" t="s">
        <v>108</v>
      </c>
      <c r="CO750" t="s">
        <v>109</v>
      </c>
      <c r="CP750" t="s">
        <v>110</v>
      </c>
      <c r="CQ750">
        <v>3452143</v>
      </c>
      <c r="CR750" t="s">
        <v>1950</v>
      </c>
      <c r="CS750" t="s">
        <v>1951</v>
      </c>
      <c r="CT750">
        <v>749</v>
      </c>
    </row>
    <row r="751" spans="1:98">
      <c r="A751">
        <v>750</v>
      </c>
      <c r="B751" t="s">
        <v>688</v>
      </c>
      <c r="C751">
        <v>20</v>
      </c>
      <c r="D751" t="s">
        <v>148</v>
      </c>
      <c r="E751" t="s">
        <v>179</v>
      </c>
      <c r="F751" t="s">
        <v>120</v>
      </c>
      <c r="G751" t="s">
        <v>113</v>
      </c>
      <c r="J751" t="s">
        <v>121</v>
      </c>
      <c r="K751">
        <v>1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T751" t="s">
        <v>1661</v>
      </c>
      <c r="X751" t="s">
        <v>422</v>
      </c>
      <c r="Y751">
        <v>0</v>
      </c>
      <c r="Z751">
        <v>1</v>
      </c>
      <c r="AA751">
        <v>0</v>
      </c>
      <c r="AB751">
        <v>0</v>
      </c>
      <c r="AC751">
        <v>0</v>
      </c>
      <c r="AD751">
        <v>1</v>
      </c>
      <c r="AE751">
        <v>0</v>
      </c>
      <c r="AG751" t="s">
        <v>124</v>
      </c>
      <c r="AH751" t="s">
        <v>125</v>
      </c>
      <c r="AI751">
        <v>1</v>
      </c>
      <c r="AJ751">
        <v>0</v>
      </c>
      <c r="AK751">
        <v>0</v>
      </c>
      <c r="AL751">
        <v>0</v>
      </c>
      <c r="AM751">
        <v>0</v>
      </c>
      <c r="AN751">
        <v>0</v>
      </c>
      <c r="AO751">
        <v>0</v>
      </c>
      <c r="AP751">
        <v>0</v>
      </c>
      <c r="AR751" t="s">
        <v>106</v>
      </c>
      <c r="AS751" t="s">
        <v>121</v>
      </c>
      <c r="AT751">
        <v>0</v>
      </c>
      <c r="AU751">
        <v>0</v>
      </c>
      <c r="AV751">
        <v>0</v>
      </c>
      <c r="AW751">
        <v>0</v>
      </c>
      <c r="AX751">
        <v>0</v>
      </c>
      <c r="AY751">
        <v>1</v>
      </c>
      <c r="AZ751" t="s">
        <v>1661</v>
      </c>
      <c r="BA751" t="s">
        <v>127</v>
      </c>
      <c r="BB751" t="e">
        <f ca="1">- Very Useful _xludf.and provides a job opportunity _xludf.right away.</f>
        <v>#NAME?</v>
      </c>
      <c r="BD751" t="e">
        <f ca="1">- Nursing / medical care</f>
        <v>#NAME?</v>
      </c>
      <c r="BE751">
        <v>0</v>
      </c>
      <c r="BF751">
        <v>0</v>
      </c>
      <c r="BG751">
        <v>0</v>
      </c>
      <c r="BH751">
        <v>0</v>
      </c>
      <c r="BI751">
        <v>1</v>
      </c>
      <c r="BJ751">
        <v>0</v>
      </c>
      <c r="BK751">
        <v>0</v>
      </c>
      <c r="BL751">
        <v>0</v>
      </c>
      <c r="BN751" t="s">
        <v>106</v>
      </c>
      <c r="BQ751" t="e">
        <f ca="1">- Donâ€™t know how to _xludf.find/enroll in a suitable program</f>
        <v>#NAME?</v>
      </c>
      <c r="BR751">
        <v>0</v>
      </c>
      <c r="BS751">
        <v>0</v>
      </c>
      <c r="BT751">
        <v>0</v>
      </c>
      <c r="BU751">
        <v>1</v>
      </c>
      <c r="BV751">
        <v>0</v>
      </c>
      <c r="BW751">
        <v>0</v>
      </c>
      <c r="BX751" t="s">
        <v>107</v>
      </c>
      <c r="BY751" t="e">
        <f ca="1">- Difficult to access</f>
        <v>#NAME?</v>
      </c>
      <c r="BZ751">
        <v>0</v>
      </c>
      <c r="CA751">
        <v>0</v>
      </c>
      <c r="CB751">
        <v>0</v>
      </c>
      <c r="CC751">
        <v>1</v>
      </c>
      <c r="CD751">
        <v>0</v>
      </c>
      <c r="CE751" t="e">
        <f ca="1">- Friends</f>
        <v>#NAME?</v>
      </c>
      <c r="CF751">
        <v>1</v>
      </c>
      <c r="CG751">
        <v>0</v>
      </c>
      <c r="CH751">
        <v>0</v>
      </c>
      <c r="CI751">
        <v>0</v>
      </c>
      <c r="CJ751">
        <v>0</v>
      </c>
      <c r="CK751">
        <v>0</v>
      </c>
      <c r="CL751">
        <v>0</v>
      </c>
      <c r="CN751" t="s">
        <v>108</v>
      </c>
      <c r="CO751" t="s">
        <v>109</v>
      </c>
      <c r="CP751" t="s">
        <v>110</v>
      </c>
      <c r="CQ751">
        <v>3452148</v>
      </c>
      <c r="CR751" t="s">
        <v>1952</v>
      </c>
      <c r="CS751" t="s">
        <v>1953</v>
      </c>
      <c r="CT751">
        <v>750</v>
      </c>
    </row>
    <row r="752" spans="1:98">
      <c r="A752">
        <v>751</v>
      </c>
      <c r="B752" t="s">
        <v>688</v>
      </c>
      <c r="C752">
        <v>23</v>
      </c>
      <c r="D752" t="s">
        <v>148</v>
      </c>
      <c r="E752" t="s">
        <v>99</v>
      </c>
      <c r="F752" t="s">
        <v>100</v>
      </c>
      <c r="G752" t="s">
        <v>113</v>
      </c>
      <c r="J752" t="s">
        <v>286</v>
      </c>
      <c r="K752">
        <v>0</v>
      </c>
      <c r="L752">
        <v>0</v>
      </c>
      <c r="M752">
        <v>0</v>
      </c>
      <c r="N752">
        <v>0</v>
      </c>
      <c r="O752">
        <v>1</v>
      </c>
      <c r="P752">
        <v>0</v>
      </c>
      <c r="Q752">
        <v>0</v>
      </c>
      <c r="R752">
        <v>0</v>
      </c>
      <c r="X752" t="s">
        <v>242</v>
      </c>
      <c r="Y752">
        <v>0</v>
      </c>
      <c r="Z752">
        <v>0</v>
      </c>
      <c r="AA752">
        <v>0</v>
      </c>
      <c r="AB752">
        <v>0</v>
      </c>
      <c r="AC752">
        <v>1</v>
      </c>
      <c r="AD752">
        <v>0</v>
      </c>
      <c r="AE752">
        <v>0</v>
      </c>
      <c r="AG752" t="s">
        <v>116</v>
      </c>
      <c r="AH752" t="s">
        <v>105</v>
      </c>
      <c r="AI752">
        <v>0</v>
      </c>
      <c r="AJ752">
        <v>1</v>
      </c>
      <c r="AK752">
        <v>0</v>
      </c>
      <c r="AL752">
        <v>0</v>
      </c>
      <c r="AM752">
        <v>0</v>
      </c>
      <c r="AN752">
        <v>0</v>
      </c>
      <c r="AO752">
        <v>0</v>
      </c>
      <c r="AP752">
        <v>0</v>
      </c>
      <c r="BA752" t="s">
        <v>127</v>
      </c>
      <c r="BB752" t="e">
        <f ca="1">- _xludf.not Useful</f>
        <v>#NAME?</v>
      </c>
      <c r="BD752" t="e">
        <f ca="1">- I am _xludf.not interested in vocational education</f>
        <v>#NAME?</v>
      </c>
      <c r="BE752">
        <v>1</v>
      </c>
      <c r="BF752">
        <v>0</v>
      </c>
      <c r="BG752">
        <v>0</v>
      </c>
      <c r="BH752">
        <v>0</v>
      </c>
      <c r="BI752">
        <v>0</v>
      </c>
      <c r="BJ752">
        <v>0</v>
      </c>
      <c r="BK752">
        <v>0</v>
      </c>
      <c r="BL752">
        <v>0</v>
      </c>
      <c r="BN752" t="s">
        <v>106</v>
      </c>
      <c r="BQ752" t="e">
        <f ca="1">- Do _xludf.not _xludf.count towards a recognized qualification</f>
        <v>#NAME?</v>
      </c>
      <c r="BR752">
        <v>0</v>
      </c>
      <c r="BS752">
        <v>1</v>
      </c>
      <c r="BT752">
        <v>0</v>
      </c>
      <c r="BU752">
        <v>0</v>
      </c>
      <c r="BV752">
        <v>0</v>
      </c>
      <c r="BW752">
        <v>0</v>
      </c>
      <c r="BX752" t="s">
        <v>107</v>
      </c>
      <c r="BY752" t="e">
        <f ca="1">- _xludf.not worth the _xludf.time _xludf.or money spent on it</f>
        <v>#NAME?</v>
      </c>
      <c r="BZ752">
        <v>0</v>
      </c>
      <c r="CA752">
        <v>1</v>
      </c>
      <c r="CB752">
        <v>0</v>
      </c>
      <c r="CC752">
        <v>0</v>
      </c>
      <c r="CD752">
        <v>0</v>
      </c>
      <c r="CE752" t="e">
        <f ca="1">- Teachers</f>
        <v>#NAME?</v>
      </c>
      <c r="CF752">
        <v>0</v>
      </c>
      <c r="CG752">
        <v>0</v>
      </c>
      <c r="CH752">
        <v>1</v>
      </c>
      <c r="CI752">
        <v>0</v>
      </c>
      <c r="CJ752">
        <v>0</v>
      </c>
      <c r="CK752">
        <v>0</v>
      </c>
      <c r="CL752">
        <v>0</v>
      </c>
      <c r="CN752" t="s">
        <v>108</v>
      </c>
      <c r="CO752" t="s">
        <v>109</v>
      </c>
      <c r="CP752" t="s">
        <v>110</v>
      </c>
      <c r="CQ752">
        <v>3452151</v>
      </c>
      <c r="CR752" t="s">
        <v>1954</v>
      </c>
      <c r="CS752" t="s">
        <v>1955</v>
      </c>
      <c r="CT752">
        <v>751</v>
      </c>
    </row>
    <row r="753" spans="1:98">
      <c r="A753">
        <v>752</v>
      </c>
      <c r="B753" t="s">
        <v>688</v>
      </c>
      <c r="C753">
        <v>26</v>
      </c>
      <c r="D753" t="s">
        <v>98</v>
      </c>
      <c r="E753" t="s">
        <v>274</v>
      </c>
      <c r="F753" t="s">
        <v>364</v>
      </c>
      <c r="G753" t="s">
        <v>113</v>
      </c>
      <c r="J753" t="s">
        <v>121</v>
      </c>
      <c r="K753">
        <v>1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T753" t="s">
        <v>1956</v>
      </c>
      <c r="X753" t="s">
        <v>495</v>
      </c>
      <c r="Y753">
        <v>0</v>
      </c>
      <c r="Z753">
        <v>0</v>
      </c>
      <c r="AA753">
        <v>1</v>
      </c>
      <c r="AB753">
        <v>0</v>
      </c>
      <c r="AC753">
        <v>0</v>
      </c>
      <c r="AD753">
        <v>0</v>
      </c>
      <c r="AE753">
        <v>0</v>
      </c>
      <c r="AG753" t="s">
        <v>124</v>
      </c>
      <c r="AH753" t="s">
        <v>1195</v>
      </c>
      <c r="AI753">
        <v>0</v>
      </c>
      <c r="AJ753">
        <v>0</v>
      </c>
      <c r="AK753">
        <v>0</v>
      </c>
      <c r="AL753">
        <v>0</v>
      </c>
      <c r="AM753">
        <v>0</v>
      </c>
      <c r="AN753">
        <v>0</v>
      </c>
      <c r="AO753">
        <v>1</v>
      </c>
      <c r="AP753">
        <v>0</v>
      </c>
      <c r="BA753" t="s">
        <v>106</v>
      </c>
      <c r="BB753" t="e">
        <f ca="1">- Very Useful _xludf.and provides a job opportunity _xludf.right away.</f>
        <v>#NAME?</v>
      </c>
      <c r="BD753" t="e">
        <f ca="1">- Project Management / Accountancy</f>
        <v>#NAME?</v>
      </c>
      <c r="BE753">
        <v>0</v>
      </c>
      <c r="BF753">
        <v>0</v>
      </c>
      <c r="BG753">
        <v>1</v>
      </c>
      <c r="BH753">
        <v>0</v>
      </c>
      <c r="BI753">
        <v>0</v>
      </c>
      <c r="BJ753">
        <v>0</v>
      </c>
      <c r="BK753">
        <v>0</v>
      </c>
      <c r="BL753">
        <v>0</v>
      </c>
      <c r="BN753" t="s">
        <v>127</v>
      </c>
      <c r="BO753" t="s">
        <v>388</v>
      </c>
      <c r="BX753" t="s">
        <v>310</v>
      </c>
      <c r="BY753" t="e">
        <f ca="1">- Useful but _xludf.not as good as going to university</f>
        <v>#NAME?</v>
      </c>
      <c r="BZ753">
        <v>1</v>
      </c>
      <c r="CA753">
        <v>0</v>
      </c>
      <c r="CB753">
        <v>0</v>
      </c>
      <c r="CC753">
        <v>0</v>
      </c>
      <c r="CD753">
        <v>0</v>
      </c>
      <c r="CE753" t="e">
        <f ca="1">- Facebook groups/pages</f>
        <v>#NAME?</v>
      </c>
      <c r="CF753">
        <v>0</v>
      </c>
      <c r="CG753">
        <v>0</v>
      </c>
      <c r="CH753">
        <v>0</v>
      </c>
      <c r="CI753">
        <v>0</v>
      </c>
      <c r="CJ753">
        <v>0</v>
      </c>
      <c r="CK753">
        <v>1</v>
      </c>
      <c r="CL753">
        <v>0</v>
      </c>
      <c r="CN753" t="s">
        <v>108</v>
      </c>
      <c r="CO753" t="s">
        <v>109</v>
      </c>
      <c r="CP753" t="s">
        <v>110</v>
      </c>
      <c r="CQ753">
        <v>3452154</v>
      </c>
      <c r="CR753" t="s">
        <v>1957</v>
      </c>
      <c r="CS753" t="s">
        <v>1958</v>
      </c>
      <c r="CT753">
        <v>752</v>
      </c>
    </row>
    <row r="754" spans="1:98">
      <c r="A754">
        <v>753</v>
      </c>
      <c r="B754" t="s">
        <v>688</v>
      </c>
      <c r="C754">
        <v>23</v>
      </c>
      <c r="D754" t="s">
        <v>98</v>
      </c>
      <c r="E754" t="s">
        <v>142</v>
      </c>
      <c r="F754" t="s">
        <v>100</v>
      </c>
      <c r="G754" t="s">
        <v>101</v>
      </c>
      <c r="H754" t="s">
        <v>102</v>
      </c>
      <c r="U754" t="s">
        <v>121</v>
      </c>
      <c r="W754" t="s">
        <v>1959</v>
      </c>
      <c r="AG754" t="s">
        <v>104</v>
      </c>
      <c r="AH754" t="s">
        <v>105</v>
      </c>
      <c r="AI754">
        <v>0</v>
      </c>
      <c r="AJ754">
        <v>1</v>
      </c>
      <c r="AK754">
        <v>0</v>
      </c>
      <c r="AL754">
        <v>0</v>
      </c>
      <c r="AM754">
        <v>0</v>
      </c>
      <c r="AN754">
        <v>0</v>
      </c>
      <c r="AO754">
        <v>0</v>
      </c>
      <c r="AP754">
        <v>0</v>
      </c>
      <c r="BA754" t="s">
        <v>127</v>
      </c>
      <c r="BB754" t="e">
        <f ca="1">- Very Useful _xludf.and provides a job opportunity _xludf.right away.</f>
        <v>#NAME?</v>
      </c>
      <c r="BD754" t="e">
        <f ca="1">- Tourism / Restaurant _xludf.and hotel Management</f>
        <v>#NAME?</v>
      </c>
      <c r="BE754">
        <v>0</v>
      </c>
      <c r="BF754">
        <v>0</v>
      </c>
      <c r="BG754">
        <v>0</v>
      </c>
      <c r="BH754">
        <v>1</v>
      </c>
      <c r="BI754">
        <v>0</v>
      </c>
      <c r="BJ754">
        <v>0</v>
      </c>
      <c r="BK754">
        <v>0</v>
      </c>
      <c r="BL754">
        <v>0</v>
      </c>
      <c r="BN754" t="s">
        <v>127</v>
      </c>
      <c r="BO754" t="s">
        <v>388</v>
      </c>
      <c r="BX754" t="s">
        <v>310</v>
      </c>
      <c r="BY754" t="e">
        <f ca="1">- Useful but _xludf.not as good as going to university</f>
        <v>#NAME?</v>
      </c>
      <c r="BZ754">
        <v>1</v>
      </c>
      <c r="CA754">
        <v>0</v>
      </c>
      <c r="CB754">
        <v>0</v>
      </c>
      <c r="CC754">
        <v>0</v>
      </c>
      <c r="CD754">
        <v>0</v>
      </c>
      <c r="CE754" t="e">
        <f ca="1">- Facebook groups/pages</f>
        <v>#NAME?</v>
      </c>
      <c r="CF754">
        <v>0</v>
      </c>
      <c r="CG754">
        <v>0</v>
      </c>
      <c r="CH754">
        <v>0</v>
      </c>
      <c r="CI754">
        <v>0</v>
      </c>
      <c r="CJ754">
        <v>0</v>
      </c>
      <c r="CK754">
        <v>1</v>
      </c>
      <c r="CL754">
        <v>0</v>
      </c>
      <c r="CN754" t="s">
        <v>108</v>
      </c>
      <c r="CO754" t="s">
        <v>109</v>
      </c>
      <c r="CP754" t="s">
        <v>110</v>
      </c>
      <c r="CQ754">
        <v>3452156</v>
      </c>
      <c r="CR754" t="s">
        <v>1960</v>
      </c>
      <c r="CS754" t="s">
        <v>1961</v>
      </c>
      <c r="CT754">
        <v>753</v>
      </c>
    </row>
    <row r="755" spans="1:98">
      <c r="A755">
        <v>754</v>
      </c>
      <c r="B755" t="s">
        <v>688</v>
      </c>
      <c r="C755">
        <v>21</v>
      </c>
      <c r="D755" t="s">
        <v>148</v>
      </c>
      <c r="E755" t="s">
        <v>156</v>
      </c>
      <c r="F755" t="s">
        <v>136</v>
      </c>
      <c r="G755" t="s">
        <v>113</v>
      </c>
      <c r="J755" t="s">
        <v>286</v>
      </c>
      <c r="K755">
        <v>0</v>
      </c>
      <c r="L755">
        <v>0</v>
      </c>
      <c r="M755">
        <v>0</v>
      </c>
      <c r="N755">
        <v>0</v>
      </c>
      <c r="O755">
        <v>1</v>
      </c>
      <c r="P755">
        <v>0</v>
      </c>
      <c r="Q755">
        <v>0</v>
      </c>
      <c r="R755">
        <v>0</v>
      </c>
      <c r="X755" t="s">
        <v>368</v>
      </c>
      <c r="Y755">
        <v>0</v>
      </c>
      <c r="Z755">
        <v>1</v>
      </c>
      <c r="AA755">
        <v>0</v>
      </c>
      <c r="AB755">
        <v>0</v>
      </c>
      <c r="AC755">
        <v>0</v>
      </c>
      <c r="AD755">
        <v>0</v>
      </c>
      <c r="AE755">
        <v>0</v>
      </c>
      <c r="AG755" t="s">
        <v>124</v>
      </c>
      <c r="AH755" t="s">
        <v>125</v>
      </c>
      <c r="AI755">
        <v>1</v>
      </c>
      <c r="AJ755">
        <v>0</v>
      </c>
      <c r="AK755">
        <v>0</v>
      </c>
      <c r="AL755">
        <v>0</v>
      </c>
      <c r="AM755">
        <v>0</v>
      </c>
      <c r="AN755">
        <v>0</v>
      </c>
      <c r="AO755">
        <v>0</v>
      </c>
      <c r="AP755">
        <v>0</v>
      </c>
      <c r="AR755" t="s">
        <v>127</v>
      </c>
      <c r="AS755" t="e">
        <f ca="1">- have to go in person but can _xludf.not go _xludf.for security reasons</f>
        <v>#NAME?</v>
      </c>
      <c r="AT755">
        <v>0</v>
      </c>
      <c r="AU755">
        <v>1</v>
      </c>
      <c r="AV755">
        <v>0</v>
      </c>
      <c r="AW755">
        <v>0</v>
      </c>
      <c r="AX755">
        <v>0</v>
      </c>
      <c r="AY755">
        <v>0</v>
      </c>
      <c r="BA755" t="s">
        <v>106</v>
      </c>
      <c r="BB755" t="e">
        <f ca="1">- _xludf.not Useful</f>
        <v>#NAME?</v>
      </c>
      <c r="BD755" t="e">
        <f ca="1">- Tourism / Restaurant _xludf.and hotel Management</f>
        <v>#NAME?</v>
      </c>
      <c r="BE755">
        <v>0</v>
      </c>
      <c r="BF755">
        <v>0</v>
      </c>
      <c r="BG755">
        <v>0</v>
      </c>
      <c r="BH755">
        <v>1</v>
      </c>
      <c r="BI755">
        <v>0</v>
      </c>
      <c r="BJ755">
        <v>0</v>
      </c>
      <c r="BK755">
        <v>0</v>
      </c>
      <c r="BL755">
        <v>0</v>
      </c>
      <c r="BN755" t="s">
        <v>106</v>
      </c>
      <c r="BQ755" t="e">
        <f ca="1">- Cannot afford the courses</f>
        <v>#NAME?</v>
      </c>
      <c r="BR755">
        <v>0</v>
      </c>
      <c r="BS755">
        <v>0</v>
      </c>
      <c r="BT755">
        <v>0</v>
      </c>
      <c r="BU755">
        <v>0</v>
      </c>
      <c r="BV755">
        <v>1</v>
      </c>
      <c r="BW755">
        <v>0</v>
      </c>
      <c r="BX755" t="s">
        <v>243</v>
      </c>
      <c r="BY755" t="e">
        <f ca="1">- Useful but _xludf.not as good as going to university</f>
        <v>#NAME?</v>
      </c>
      <c r="BZ755">
        <v>1</v>
      </c>
      <c r="CA755">
        <v>0</v>
      </c>
      <c r="CB755">
        <v>0</v>
      </c>
      <c r="CC755">
        <v>0</v>
      </c>
      <c r="CD755">
        <v>0</v>
      </c>
      <c r="CE755" t="e">
        <f ca="1">- DUBARAH</f>
        <v>#NAME?</v>
      </c>
      <c r="CF755">
        <v>0</v>
      </c>
      <c r="CG755">
        <v>1</v>
      </c>
      <c r="CH755">
        <v>0</v>
      </c>
      <c r="CI755">
        <v>0</v>
      </c>
      <c r="CJ755">
        <v>0</v>
      </c>
      <c r="CK755">
        <v>0</v>
      </c>
      <c r="CL755">
        <v>0</v>
      </c>
      <c r="CN755" t="s">
        <v>108</v>
      </c>
      <c r="CO755" t="s">
        <v>109</v>
      </c>
      <c r="CP755" t="s">
        <v>110</v>
      </c>
      <c r="CQ755">
        <v>3452158</v>
      </c>
      <c r="CR755" t="s">
        <v>1962</v>
      </c>
      <c r="CS755" t="s">
        <v>1963</v>
      </c>
      <c r="CT755">
        <v>754</v>
      </c>
    </row>
    <row r="756" spans="1:98">
      <c r="A756">
        <v>755</v>
      </c>
      <c r="B756" t="s">
        <v>688</v>
      </c>
      <c r="C756">
        <v>21</v>
      </c>
      <c r="D756" t="s">
        <v>98</v>
      </c>
      <c r="E756" t="s">
        <v>227</v>
      </c>
      <c r="F756" t="s">
        <v>100</v>
      </c>
      <c r="G756" t="s">
        <v>101</v>
      </c>
      <c r="H756" t="s">
        <v>1251</v>
      </c>
      <c r="U756" t="s">
        <v>162</v>
      </c>
      <c r="AG756" t="s">
        <v>104</v>
      </c>
      <c r="AH756" t="s">
        <v>105</v>
      </c>
      <c r="AI756">
        <v>0</v>
      </c>
      <c r="AJ756">
        <v>1</v>
      </c>
      <c r="AK756">
        <v>0</v>
      </c>
      <c r="AL756">
        <v>0</v>
      </c>
      <c r="AM756">
        <v>0</v>
      </c>
      <c r="AN756">
        <v>0</v>
      </c>
      <c r="AO756">
        <v>0</v>
      </c>
      <c r="AP756">
        <v>0</v>
      </c>
      <c r="BA756" t="s">
        <v>106</v>
      </c>
      <c r="BB756" t="e">
        <f ca="1">- Very Useful _xludf.and provides a job opportunity _xludf.right away.</f>
        <v>#NAME?</v>
      </c>
      <c r="BD756" t="e">
        <f ca="1">- Project Management / Accountancy</f>
        <v>#NAME?</v>
      </c>
      <c r="BE756">
        <v>0</v>
      </c>
      <c r="BF756">
        <v>0</v>
      </c>
      <c r="BG756">
        <v>1</v>
      </c>
      <c r="BH756">
        <v>0</v>
      </c>
      <c r="BI756">
        <v>0</v>
      </c>
      <c r="BJ756">
        <v>0</v>
      </c>
      <c r="BK756">
        <v>0</v>
      </c>
      <c r="BL756">
        <v>0</v>
      </c>
      <c r="BN756" t="s">
        <v>106</v>
      </c>
      <c r="BQ756" t="e">
        <f ca="1">- _xludf.not available in _xludf.Arabic</f>
        <v>#NAME?</v>
      </c>
      <c r="BR756">
        <v>0</v>
      </c>
      <c r="BS756">
        <v>0</v>
      </c>
      <c r="BT756">
        <v>0</v>
      </c>
      <c r="BU756">
        <v>0</v>
      </c>
      <c r="BV756">
        <v>0</v>
      </c>
      <c r="BW756">
        <v>1</v>
      </c>
      <c r="BX756" t="s">
        <v>459</v>
      </c>
      <c r="BY756" t="e">
        <f ca="1">- _xludf.not worth the _xludf.time _xludf.or money spent on it</f>
        <v>#NAME?</v>
      </c>
      <c r="BZ756">
        <v>0</v>
      </c>
      <c r="CA756">
        <v>1</v>
      </c>
      <c r="CB756">
        <v>0</v>
      </c>
      <c r="CC756">
        <v>0</v>
      </c>
      <c r="CD756">
        <v>0</v>
      </c>
      <c r="CE756" t="e">
        <f ca="1">- DUBARAH</f>
        <v>#NAME?</v>
      </c>
      <c r="CF756">
        <v>0</v>
      </c>
      <c r="CG756">
        <v>1</v>
      </c>
      <c r="CH756">
        <v>0</v>
      </c>
      <c r="CI756">
        <v>0</v>
      </c>
      <c r="CJ756">
        <v>0</v>
      </c>
      <c r="CK756">
        <v>0</v>
      </c>
      <c r="CL756">
        <v>0</v>
      </c>
      <c r="CN756" t="s">
        <v>108</v>
      </c>
      <c r="CO756" t="s">
        <v>109</v>
      </c>
      <c r="CP756" t="s">
        <v>110</v>
      </c>
      <c r="CQ756">
        <v>3452162</v>
      </c>
      <c r="CR756" t="s">
        <v>1964</v>
      </c>
      <c r="CS756" t="s">
        <v>1965</v>
      </c>
      <c r="CT756">
        <v>755</v>
      </c>
    </row>
    <row r="757" spans="1:98">
      <c r="A757">
        <v>756</v>
      </c>
      <c r="B757" t="s">
        <v>688</v>
      </c>
      <c r="C757">
        <v>25</v>
      </c>
      <c r="D757" t="s">
        <v>148</v>
      </c>
      <c r="E757" t="s">
        <v>99</v>
      </c>
      <c r="F757" t="s">
        <v>100</v>
      </c>
      <c r="G757" t="s">
        <v>113</v>
      </c>
      <c r="J757" t="s">
        <v>286</v>
      </c>
      <c r="K757">
        <v>0</v>
      </c>
      <c r="L757">
        <v>0</v>
      </c>
      <c r="M757">
        <v>0</v>
      </c>
      <c r="N757">
        <v>0</v>
      </c>
      <c r="O757">
        <v>1</v>
      </c>
      <c r="P757">
        <v>0</v>
      </c>
      <c r="Q757">
        <v>0</v>
      </c>
      <c r="R757">
        <v>0</v>
      </c>
      <c r="X757" t="s">
        <v>115</v>
      </c>
      <c r="Y757">
        <v>0</v>
      </c>
      <c r="Z757">
        <v>0</v>
      </c>
      <c r="AA757">
        <v>0</v>
      </c>
      <c r="AB757">
        <v>1</v>
      </c>
      <c r="AC757">
        <v>0</v>
      </c>
      <c r="AD757">
        <v>0</v>
      </c>
      <c r="AE757">
        <v>0</v>
      </c>
      <c r="AG757" t="s">
        <v>116</v>
      </c>
      <c r="AH757" t="s">
        <v>105</v>
      </c>
      <c r="AI757">
        <v>0</v>
      </c>
      <c r="AJ757">
        <v>1</v>
      </c>
      <c r="AK757">
        <v>0</v>
      </c>
      <c r="AL757">
        <v>0</v>
      </c>
      <c r="AM757">
        <v>0</v>
      </c>
      <c r="AN757">
        <v>0</v>
      </c>
      <c r="AO757">
        <v>0</v>
      </c>
      <c r="AP757">
        <v>0</v>
      </c>
      <c r="BA757" t="s">
        <v>127</v>
      </c>
      <c r="BB757" t="e">
        <f ca="1">- Very Useful _xludf.and provides a job opportunity _xludf.right away.</f>
        <v>#NAME?</v>
      </c>
      <c r="BD757" t="e">
        <f ca="1">- Nursing / medical care</f>
        <v>#NAME?</v>
      </c>
      <c r="BE757">
        <v>0</v>
      </c>
      <c r="BF757">
        <v>0</v>
      </c>
      <c r="BG757">
        <v>0</v>
      </c>
      <c r="BH757">
        <v>0</v>
      </c>
      <c r="BI757">
        <v>1</v>
      </c>
      <c r="BJ757">
        <v>0</v>
      </c>
      <c r="BK757">
        <v>0</v>
      </c>
      <c r="BL757">
        <v>0</v>
      </c>
      <c r="BN757" t="s">
        <v>127</v>
      </c>
      <c r="BO757" t="s">
        <v>388</v>
      </c>
      <c r="BX757" t="s">
        <v>107</v>
      </c>
      <c r="BY757" t="e">
        <f ca="1">- Useful but _xludf.not as good as going to university</f>
        <v>#NAME?</v>
      </c>
      <c r="BZ757">
        <v>1</v>
      </c>
      <c r="CA757">
        <v>0</v>
      </c>
      <c r="CB757">
        <v>0</v>
      </c>
      <c r="CC757">
        <v>0</v>
      </c>
      <c r="CD757">
        <v>0</v>
      </c>
      <c r="CE757" t="e">
        <f ca="1">- Facebook groups/pages</f>
        <v>#NAME?</v>
      </c>
      <c r="CF757">
        <v>0</v>
      </c>
      <c r="CG757">
        <v>0</v>
      </c>
      <c r="CH757">
        <v>0</v>
      </c>
      <c r="CI757">
        <v>0</v>
      </c>
      <c r="CJ757">
        <v>0</v>
      </c>
      <c r="CK757">
        <v>1</v>
      </c>
      <c r="CL757">
        <v>0</v>
      </c>
      <c r="CN757" t="s">
        <v>108</v>
      </c>
      <c r="CO757" t="s">
        <v>109</v>
      </c>
      <c r="CP757" t="s">
        <v>110</v>
      </c>
      <c r="CQ757">
        <v>3452174</v>
      </c>
      <c r="CR757" t="s">
        <v>1966</v>
      </c>
      <c r="CS757" t="s">
        <v>1967</v>
      </c>
      <c r="CT757">
        <v>756</v>
      </c>
    </row>
    <row r="758" spans="1:98">
      <c r="A758">
        <v>757</v>
      </c>
      <c r="B758" t="s">
        <v>688</v>
      </c>
      <c r="C758">
        <v>22</v>
      </c>
      <c r="D758" t="s">
        <v>148</v>
      </c>
      <c r="E758" t="s">
        <v>99</v>
      </c>
      <c r="F758" t="s">
        <v>136</v>
      </c>
      <c r="G758" t="s">
        <v>113</v>
      </c>
      <c r="J758" t="s">
        <v>114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1</v>
      </c>
      <c r="Q758">
        <v>0</v>
      </c>
      <c r="R758">
        <v>0</v>
      </c>
      <c r="X758" t="s">
        <v>368</v>
      </c>
      <c r="Y758">
        <v>0</v>
      </c>
      <c r="Z758">
        <v>1</v>
      </c>
      <c r="AA758">
        <v>0</v>
      </c>
      <c r="AB758">
        <v>0</v>
      </c>
      <c r="AC758">
        <v>0</v>
      </c>
      <c r="AD758">
        <v>0</v>
      </c>
      <c r="AE758">
        <v>0</v>
      </c>
      <c r="AG758" t="s">
        <v>124</v>
      </c>
      <c r="AH758" t="s">
        <v>125</v>
      </c>
      <c r="AI758">
        <v>1</v>
      </c>
      <c r="AJ758">
        <v>0</v>
      </c>
      <c r="AK758">
        <v>0</v>
      </c>
      <c r="AL758">
        <v>0</v>
      </c>
      <c r="AM758">
        <v>0</v>
      </c>
      <c r="AN758">
        <v>0</v>
      </c>
      <c r="AO758">
        <v>0</v>
      </c>
      <c r="AP758">
        <v>0</v>
      </c>
      <c r="AR758" t="s">
        <v>127</v>
      </c>
      <c r="AS758" t="e">
        <f ca="1">- Cannot contact public servants _xludf.or Teachers</f>
        <v>#NAME?</v>
      </c>
      <c r="AT758">
        <v>0</v>
      </c>
      <c r="AU758">
        <v>0</v>
      </c>
      <c r="AV758">
        <v>1</v>
      </c>
      <c r="AW758">
        <v>0</v>
      </c>
      <c r="AX758">
        <v>0</v>
      </c>
      <c r="AY758">
        <v>0</v>
      </c>
      <c r="BA758" t="s">
        <v>106</v>
      </c>
      <c r="BB758" t="e">
        <f ca="1">- Useful but _xludf.not as good as a regular degree</f>
        <v>#NAME?</v>
      </c>
      <c r="BD758" t="e">
        <f ca="1">- Project Management / Accountancy</f>
        <v>#NAME?</v>
      </c>
      <c r="BE758">
        <v>0</v>
      </c>
      <c r="BF758">
        <v>0</v>
      </c>
      <c r="BG758">
        <v>1</v>
      </c>
      <c r="BH758">
        <v>0</v>
      </c>
      <c r="BI758">
        <v>0</v>
      </c>
      <c r="BJ758">
        <v>0</v>
      </c>
      <c r="BK758">
        <v>0</v>
      </c>
      <c r="BL758">
        <v>0</v>
      </c>
      <c r="BN758" t="s">
        <v>106</v>
      </c>
      <c r="BQ758" t="e">
        <f ca="1">- Donâ€™t know how to _xludf.find/enroll in a suitable program</f>
        <v>#NAME?</v>
      </c>
      <c r="BR758">
        <v>0</v>
      </c>
      <c r="BS758">
        <v>0</v>
      </c>
      <c r="BT758">
        <v>0</v>
      </c>
      <c r="BU758">
        <v>1</v>
      </c>
      <c r="BV758">
        <v>0</v>
      </c>
      <c r="BW758">
        <v>0</v>
      </c>
      <c r="BX758" t="s">
        <v>243</v>
      </c>
      <c r="BY758" t="e">
        <f ca="1">- Too Difficult to study alone</f>
        <v>#NAME?</v>
      </c>
      <c r="BZ758">
        <v>0</v>
      </c>
      <c r="CA758">
        <v>0</v>
      </c>
      <c r="CB758">
        <v>0</v>
      </c>
      <c r="CC758">
        <v>0</v>
      </c>
      <c r="CD758">
        <v>1</v>
      </c>
      <c r="CE758" t="e">
        <f ca="1">- Facebook groups/pages</f>
        <v>#NAME?</v>
      </c>
      <c r="CF758">
        <v>0</v>
      </c>
      <c r="CG758">
        <v>0</v>
      </c>
      <c r="CH758">
        <v>0</v>
      </c>
      <c r="CI758">
        <v>0</v>
      </c>
      <c r="CJ758">
        <v>0</v>
      </c>
      <c r="CK758">
        <v>1</v>
      </c>
      <c r="CL758">
        <v>0</v>
      </c>
      <c r="CN758" t="s">
        <v>108</v>
      </c>
      <c r="CO758" t="s">
        <v>109</v>
      </c>
      <c r="CP758" t="s">
        <v>110</v>
      </c>
      <c r="CQ758">
        <v>3452175</v>
      </c>
      <c r="CR758" t="s">
        <v>1968</v>
      </c>
      <c r="CS758" t="s">
        <v>1967</v>
      </c>
      <c r="CT758">
        <v>757</v>
      </c>
    </row>
    <row r="759" spans="1:98">
      <c r="A759">
        <v>758</v>
      </c>
      <c r="B759" t="s">
        <v>688</v>
      </c>
      <c r="C759">
        <v>24</v>
      </c>
      <c r="D759" t="s">
        <v>148</v>
      </c>
      <c r="E759" t="s">
        <v>179</v>
      </c>
      <c r="F759" t="s">
        <v>945</v>
      </c>
      <c r="G759" t="s">
        <v>113</v>
      </c>
      <c r="J759" t="s">
        <v>114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1</v>
      </c>
      <c r="Q759">
        <v>0</v>
      </c>
      <c r="R759">
        <v>0</v>
      </c>
      <c r="X759" t="s">
        <v>368</v>
      </c>
      <c r="Y759">
        <v>0</v>
      </c>
      <c r="Z759">
        <v>1</v>
      </c>
      <c r="AA759">
        <v>0</v>
      </c>
      <c r="AB759">
        <v>0</v>
      </c>
      <c r="AC759">
        <v>0</v>
      </c>
      <c r="AD759">
        <v>0</v>
      </c>
      <c r="AE759">
        <v>0</v>
      </c>
      <c r="AG759" t="s">
        <v>124</v>
      </c>
      <c r="AH759" t="s">
        <v>125</v>
      </c>
      <c r="AI759">
        <v>1</v>
      </c>
      <c r="AJ759">
        <v>0</v>
      </c>
      <c r="AK759">
        <v>0</v>
      </c>
      <c r="AL759">
        <v>0</v>
      </c>
      <c r="AM759">
        <v>0</v>
      </c>
      <c r="AN759">
        <v>0</v>
      </c>
      <c r="AO759">
        <v>0</v>
      </c>
      <c r="AP759">
        <v>0</v>
      </c>
      <c r="AR759" t="s">
        <v>106</v>
      </c>
      <c r="AS759" t="s">
        <v>121</v>
      </c>
      <c r="AT759">
        <v>0</v>
      </c>
      <c r="AU759">
        <v>0</v>
      </c>
      <c r="AV759">
        <v>0</v>
      </c>
      <c r="AW759">
        <v>0</v>
      </c>
      <c r="AX759">
        <v>0</v>
      </c>
      <c r="AY759">
        <v>1</v>
      </c>
      <c r="AZ759" t="s">
        <v>1969</v>
      </c>
      <c r="BA759" t="s">
        <v>127</v>
      </c>
      <c r="BB759" t="e">
        <f ca="1">- Useful but _xludf.not as good as a regular degree</f>
        <v>#NAME?</v>
      </c>
      <c r="BD759" t="s">
        <v>477</v>
      </c>
      <c r="BE759">
        <v>0</v>
      </c>
      <c r="BF759">
        <v>0</v>
      </c>
      <c r="BG759">
        <v>0</v>
      </c>
      <c r="BH759">
        <v>0</v>
      </c>
      <c r="BI759">
        <v>0</v>
      </c>
      <c r="BJ759">
        <v>0</v>
      </c>
      <c r="BK759">
        <v>0</v>
      </c>
      <c r="BL759">
        <v>1</v>
      </c>
      <c r="BN759" t="s">
        <v>106</v>
      </c>
      <c r="BQ759" t="e">
        <f ca="1">- _xludf.not available in _xludf.Arabic</f>
        <v>#NAME?</v>
      </c>
      <c r="BR759">
        <v>0</v>
      </c>
      <c r="BS759">
        <v>0</v>
      </c>
      <c r="BT759">
        <v>0</v>
      </c>
      <c r="BU759">
        <v>0</v>
      </c>
      <c r="BV759">
        <v>0</v>
      </c>
      <c r="BW759">
        <v>1</v>
      </c>
      <c r="BX759" t="s">
        <v>107</v>
      </c>
      <c r="BY759" t="e">
        <f ca="1">- Useful but _xludf.not as good as going to university</f>
        <v>#NAME?</v>
      </c>
      <c r="BZ759">
        <v>1</v>
      </c>
      <c r="CA759">
        <v>0</v>
      </c>
      <c r="CB759">
        <v>0</v>
      </c>
      <c r="CC759">
        <v>0</v>
      </c>
      <c r="CD759">
        <v>0</v>
      </c>
      <c r="CE759" t="e">
        <f ca="1">- Facebook groups/pages</f>
        <v>#NAME?</v>
      </c>
      <c r="CF759">
        <v>0</v>
      </c>
      <c r="CG759">
        <v>0</v>
      </c>
      <c r="CH759">
        <v>0</v>
      </c>
      <c r="CI759">
        <v>0</v>
      </c>
      <c r="CJ759">
        <v>0</v>
      </c>
      <c r="CK759">
        <v>1</v>
      </c>
      <c r="CL759">
        <v>0</v>
      </c>
      <c r="CN759" t="s">
        <v>108</v>
      </c>
      <c r="CO759" t="s">
        <v>109</v>
      </c>
      <c r="CP759" t="s">
        <v>110</v>
      </c>
      <c r="CQ759">
        <v>3452177</v>
      </c>
      <c r="CR759" t="s">
        <v>1970</v>
      </c>
      <c r="CS759" t="s">
        <v>1971</v>
      </c>
      <c r="CT759">
        <v>758</v>
      </c>
    </row>
    <row r="760" spans="1:98">
      <c r="A760">
        <v>759</v>
      </c>
      <c r="B760" t="s">
        <v>688</v>
      </c>
      <c r="C760">
        <v>23</v>
      </c>
      <c r="D760" t="s">
        <v>148</v>
      </c>
      <c r="E760" t="s">
        <v>99</v>
      </c>
      <c r="F760" t="s">
        <v>149</v>
      </c>
      <c r="G760" t="s">
        <v>113</v>
      </c>
      <c r="J760" t="s">
        <v>121</v>
      </c>
      <c r="K760">
        <v>1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T760" t="s">
        <v>1972</v>
      </c>
      <c r="X760" t="s">
        <v>242</v>
      </c>
      <c r="Y760">
        <v>0</v>
      </c>
      <c r="Z760">
        <v>0</v>
      </c>
      <c r="AA760">
        <v>0</v>
      </c>
      <c r="AB760">
        <v>0</v>
      </c>
      <c r="AC760">
        <v>1</v>
      </c>
      <c r="AD760">
        <v>0</v>
      </c>
      <c r="AE760">
        <v>0</v>
      </c>
      <c r="AG760" t="s">
        <v>116</v>
      </c>
      <c r="AH760" t="s">
        <v>105</v>
      </c>
      <c r="AI760">
        <v>0</v>
      </c>
      <c r="AJ760">
        <v>1</v>
      </c>
      <c r="AK760">
        <v>0</v>
      </c>
      <c r="AL760">
        <v>0</v>
      </c>
      <c r="AM760">
        <v>0</v>
      </c>
      <c r="AN760">
        <v>0</v>
      </c>
      <c r="AO760">
        <v>0</v>
      </c>
      <c r="AP760">
        <v>0</v>
      </c>
      <c r="BA760" t="s">
        <v>106</v>
      </c>
      <c r="BB760" t="e">
        <f ca="1">- Useful but _xludf.not as good as a regular degree</f>
        <v>#NAME?</v>
      </c>
      <c r="BD760" t="e">
        <f ca="1">- I am _xludf.not interested in vocational education</f>
        <v>#NAME?</v>
      </c>
      <c r="BE760">
        <v>1</v>
      </c>
      <c r="BF760">
        <v>0</v>
      </c>
      <c r="BG760">
        <v>0</v>
      </c>
      <c r="BH760">
        <v>0</v>
      </c>
      <c r="BI760">
        <v>0</v>
      </c>
      <c r="BJ760">
        <v>0</v>
      </c>
      <c r="BK760">
        <v>0</v>
      </c>
      <c r="BL760">
        <v>0</v>
      </c>
      <c r="BN760" t="s">
        <v>106</v>
      </c>
      <c r="BQ760" t="e">
        <f ca="1">- Do _xludf.not _xludf.count towards a recognized qualification</f>
        <v>#NAME?</v>
      </c>
      <c r="BR760">
        <v>0</v>
      </c>
      <c r="BS760">
        <v>1</v>
      </c>
      <c r="BT760">
        <v>0</v>
      </c>
      <c r="BU760">
        <v>0</v>
      </c>
      <c r="BV760">
        <v>0</v>
      </c>
      <c r="BW760">
        <v>0</v>
      </c>
      <c r="BX760" t="s">
        <v>107</v>
      </c>
      <c r="BY760" t="e">
        <f ca="1">- Useful but _xludf.not as good as going to university</f>
        <v>#NAME?</v>
      </c>
      <c r="BZ760">
        <v>1</v>
      </c>
      <c r="CA760">
        <v>0</v>
      </c>
      <c r="CB760">
        <v>0</v>
      </c>
      <c r="CC760">
        <v>0</v>
      </c>
      <c r="CD760">
        <v>0</v>
      </c>
      <c r="CE760" t="e">
        <f ca="1">- Twitter</f>
        <v>#NAME?</v>
      </c>
      <c r="CF760">
        <v>0</v>
      </c>
      <c r="CG760">
        <v>0</v>
      </c>
      <c r="CH760">
        <v>0</v>
      </c>
      <c r="CI760">
        <v>0</v>
      </c>
      <c r="CJ760">
        <v>1</v>
      </c>
      <c r="CK760">
        <v>0</v>
      </c>
      <c r="CL760">
        <v>0</v>
      </c>
      <c r="CN760" t="s">
        <v>108</v>
      </c>
      <c r="CO760" t="s">
        <v>109</v>
      </c>
      <c r="CP760" t="s">
        <v>110</v>
      </c>
      <c r="CQ760">
        <v>3452212</v>
      </c>
      <c r="CR760" t="s">
        <v>1973</v>
      </c>
      <c r="CS760" t="s">
        <v>1974</v>
      </c>
      <c r="CT760">
        <v>759</v>
      </c>
    </row>
    <row r="761" spans="1:98">
      <c r="A761">
        <v>760</v>
      </c>
      <c r="B761" t="s">
        <v>688</v>
      </c>
      <c r="C761">
        <v>23</v>
      </c>
      <c r="D761" t="s">
        <v>148</v>
      </c>
      <c r="E761" t="s">
        <v>156</v>
      </c>
      <c r="F761" t="s">
        <v>100</v>
      </c>
      <c r="G761" t="s">
        <v>113</v>
      </c>
      <c r="J761" t="s">
        <v>286</v>
      </c>
      <c r="K761">
        <v>0</v>
      </c>
      <c r="L761">
        <v>0</v>
      </c>
      <c r="M761">
        <v>0</v>
      </c>
      <c r="N761">
        <v>0</v>
      </c>
      <c r="O761">
        <v>1</v>
      </c>
      <c r="P761">
        <v>0</v>
      </c>
      <c r="Q761">
        <v>0</v>
      </c>
      <c r="R761">
        <v>0</v>
      </c>
      <c r="X761" t="s">
        <v>405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1</v>
      </c>
      <c r="AE761">
        <v>0</v>
      </c>
      <c r="AG761" t="s">
        <v>124</v>
      </c>
      <c r="AH761" t="s">
        <v>125</v>
      </c>
      <c r="AI761">
        <v>1</v>
      </c>
      <c r="AJ761">
        <v>0</v>
      </c>
      <c r="AK761">
        <v>0</v>
      </c>
      <c r="AL761">
        <v>0</v>
      </c>
      <c r="AM761">
        <v>0</v>
      </c>
      <c r="AN761">
        <v>0</v>
      </c>
      <c r="AO761">
        <v>0</v>
      </c>
      <c r="AP761">
        <v>0</v>
      </c>
      <c r="AR761" t="s">
        <v>127</v>
      </c>
      <c r="AS761" t="e">
        <f ca="1">- School, college _xludf.or directorate out of service</f>
        <v>#NAME?</v>
      </c>
      <c r="AT761">
        <v>1</v>
      </c>
      <c r="AU761">
        <v>0</v>
      </c>
      <c r="AV761">
        <v>0</v>
      </c>
      <c r="AW761">
        <v>0</v>
      </c>
      <c r="AX761">
        <v>0</v>
      </c>
      <c r="AY761">
        <v>0</v>
      </c>
      <c r="BA761" t="s">
        <v>106</v>
      </c>
      <c r="BB761" t="e">
        <f ca="1">- _xludf.not Useful</f>
        <v>#NAME?</v>
      </c>
      <c r="BD761" t="e">
        <f ca="1">- I am _xludf.not interested in vocational education</f>
        <v>#NAME?</v>
      </c>
      <c r="BE761">
        <v>1</v>
      </c>
      <c r="BF761">
        <v>0</v>
      </c>
      <c r="BG761">
        <v>0</v>
      </c>
      <c r="BH761">
        <v>0</v>
      </c>
      <c r="BI761">
        <v>0</v>
      </c>
      <c r="BJ761">
        <v>0</v>
      </c>
      <c r="BK761">
        <v>0</v>
      </c>
      <c r="BL761">
        <v>0</v>
      </c>
      <c r="BN761" t="s">
        <v>106</v>
      </c>
      <c r="BQ761" t="e">
        <f ca="1">- _xludf.not available in subjects I want to study</f>
        <v>#NAME?</v>
      </c>
      <c r="BR761">
        <v>1</v>
      </c>
      <c r="BS761">
        <v>0</v>
      </c>
      <c r="BT761">
        <v>0</v>
      </c>
      <c r="BU761">
        <v>0</v>
      </c>
      <c r="BV761">
        <v>0</v>
      </c>
      <c r="BW761">
        <v>0</v>
      </c>
      <c r="BX761" t="s">
        <v>310</v>
      </c>
      <c r="BY761" t="e">
        <f ca="1">- _xludf.not worth the _xludf.time _xludf.or money spent on it</f>
        <v>#NAME?</v>
      </c>
      <c r="BZ761">
        <v>0</v>
      </c>
      <c r="CA761">
        <v>1</v>
      </c>
      <c r="CB761">
        <v>0</v>
      </c>
      <c r="CC761">
        <v>0</v>
      </c>
      <c r="CD761">
        <v>0</v>
      </c>
      <c r="CE761" t="e">
        <f ca="1">- Facebook groups/pages</f>
        <v>#NAME?</v>
      </c>
      <c r="CF761">
        <v>0</v>
      </c>
      <c r="CG761">
        <v>0</v>
      </c>
      <c r="CH761">
        <v>0</v>
      </c>
      <c r="CI761">
        <v>0</v>
      </c>
      <c r="CJ761">
        <v>0</v>
      </c>
      <c r="CK761">
        <v>1</v>
      </c>
      <c r="CL761">
        <v>0</v>
      </c>
      <c r="CN761" t="s">
        <v>108</v>
      </c>
      <c r="CO761" t="s">
        <v>109</v>
      </c>
      <c r="CP761" t="s">
        <v>110</v>
      </c>
      <c r="CQ761">
        <v>3452217</v>
      </c>
      <c r="CR761" t="s">
        <v>1975</v>
      </c>
      <c r="CS761" t="s">
        <v>1976</v>
      </c>
      <c r="CT761">
        <v>760</v>
      </c>
    </row>
    <row r="762" spans="1:98">
      <c r="A762">
        <v>761</v>
      </c>
      <c r="B762" t="s">
        <v>688</v>
      </c>
      <c r="C762">
        <v>21</v>
      </c>
      <c r="D762" t="s">
        <v>98</v>
      </c>
      <c r="E762" t="s">
        <v>156</v>
      </c>
      <c r="F762" t="s">
        <v>120</v>
      </c>
      <c r="G762" t="s">
        <v>113</v>
      </c>
      <c r="J762" t="s">
        <v>286</v>
      </c>
      <c r="K762">
        <v>0</v>
      </c>
      <c r="L762">
        <v>0</v>
      </c>
      <c r="M762">
        <v>0</v>
      </c>
      <c r="N762">
        <v>0</v>
      </c>
      <c r="O762">
        <v>1</v>
      </c>
      <c r="P762">
        <v>0</v>
      </c>
      <c r="Q762">
        <v>0</v>
      </c>
      <c r="R762">
        <v>0</v>
      </c>
      <c r="X762" t="s">
        <v>590</v>
      </c>
      <c r="Y762">
        <v>0</v>
      </c>
      <c r="Z762">
        <v>1</v>
      </c>
      <c r="AA762">
        <v>1</v>
      </c>
      <c r="AB762">
        <v>0</v>
      </c>
      <c r="AC762">
        <v>0</v>
      </c>
      <c r="AD762">
        <v>0</v>
      </c>
      <c r="AE762">
        <v>0</v>
      </c>
      <c r="AG762" t="s">
        <v>124</v>
      </c>
      <c r="AH762" t="s">
        <v>125</v>
      </c>
      <c r="AI762">
        <v>1</v>
      </c>
      <c r="AJ762">
        <v>0</v>
      </c>
      <c r="AK762">
        <v>0</v>
      </c>
      <c r="AL762">
        <v>0</v>
      </c>
      <c r="AM762">
        <v>0</v>
      </c>
      <c r="AN762">
        <v>0</v>
      </c>
      <c r="AO762">
        <v>0</v>
      </c>
      <c r="AP762">
        <v>0</v>
      </c>
      <c r="AR762" t="s">
        <v>106</v>
      </c>
      <c r="AS762" t="s">
        <v>121</v>
      </c>
      <c r="AT762">
        <v>0</v>
      </c>
      <c r="AU762">
        <v>0</v>
      </c>
      <c r="AV762">
        <v>0</v>
      </c>
      <c r="AW762">
        <v>0</v>
      </c>
      <c r="AX762">
        <v>0</v>
      </c>
      <c r="AY762">
        <v>1</v>
      </c>
      <c r="AZ762" t="s">
        <v>1661</v>
      </c>
      <c r="BA762" t="s">
        <v>106</v>
      </c>
      <c r="BB762" t="e">
        <f ca="1">- _xludf.not Useful</f>
        <v>#NAME?</v>
      </c>
      <c r="BD762" t="s">
        <v>121</v>
      </c>
      <c r="BE762">
        <v>0</v>
      </c>
      <c r="BF762">
        <v>1</v>
      </c>
      <c r="BG762">
        <v>0</v>
      </c>
      <c r="BH762">
        <v>0</v>
      </c>
      <c r="BI762">
        <v>0</v>
      </c>
      <c r="BJ762">
        <v>0</v>
      </c>
      <c r="BK762">
        <v>0</v>
      </c>
      <c r="BL762">
        <v>0</v>
      </c>
      <c r="BM762" t="s">
        <v>1977</v>
      </c>
      <c r="BN762" t="s">
        <v>106</v>
      </c>
      <c r="BQ762" t="e">
        <f ca="1">- Donâ€™t know how to _xludf.find/enroll in a suitable program</f>
        <v>#NAME?</v>
      </c>
      <c r="BR762">
        <v>0</v>
      </c>
      <c r="BS762">
        <v>0</v>
      </c>
      <c r="BT762">
        <v>0</v>
      </c>
      <c r="BU762">
        <v>1</v>
      </c>
      <c r="BV762">
        <v>0</v>
      </c>
      <c r="BW762">
        <v>0</v>
      </c>
      <c r="BX762" t="s">
        <v>107</v>
      </c>
      <c r="BY762" t="e">
        <f ca="1">- Difficult to access</f>
        <v>#NAME?</v>
      </c>
      <c r="BZ762">
        <v>0</v>
      </c>
      <c r="CA762">
        <v>0</v>
      </c>
      <c r="CB762">
        <v>0</v>
      </c>
      <c r="CC762">
        <v>1</v>
      </c>
      <c r="CD762">
        <v>0</v>
      </c>
      <c r="CE762" t="e">
        <f ca="1">- Facebook groups/pages</f>
        <v>#NAME?</v>
      </c>
      <c r="CF762">
        <v>0</v>
      </c>
      <c r="CG762">
        <v>0</v>
      </c>
      <c r="CH762">
        <v>0</v>
      </c>
      <c r="CI762">
        <v>0</v>
      </c>
      <c r="CJ762">
        <v>0</v>
      </c>
      <c r="CK762">
        <v>1</v>
      </c>
      <c r="CL762">
        <v>0</v>
      </c>
      <c r="CN762" t="s">
        <v>108</v>
      </c>
      <c r="CO762" t="s">
        <v>109</v>
      </c>
      <c r="CP762" t="s">
        <v>110</v>
      </c>
      <c r="CQ762">
        <v>3452251</v>
      </c>
      <c r="CR762" t="s">
        <v>1978</v>
      </c>
      <c r="CS762" t="s">
        <v>1979</v>
      </c>
      <c r="CT762">
        <v>761</v>
      </c>
    </row>
    <row r="763" spans="1:98">
      <c r="A763">
        <v>762</v>
      </c>
      <c r="B763" t="s">
        <v>688</v>
      </c>
      <c r="C763">
        <v>20</v>
      </c>
      <c r="D763" t="s">
        <v>148</v>
      </c>
      <c r="E763" t="s">
        <v>274</v>
      </c>
      <c r="F763" t="s">
        <v>136</v>
      </c>
      <c r="G763" t="s">
        <v>113</v>
      </c>
      <c r="J763" t="s">
        <v>180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1</v>
      </c>
      <c r="X763" t="s">
        <v>368</v>
      </c>
      <c r="Y763">
        <v>0</v>
      </c>
      <c r="Z763">
        <v>1</v>
      </c>
      <c r="AA763">
        <v>0</v>
      </c>
      <c r="AB763">
        <v>0</v>
      </c>
      <c r="AC763">
        <v>0</v>
      </c>
      <c r="AD763">
        <v>0</v>
      </c>
      <c r="AE763">
        <v>0</v>
      </c>
      <c r="AG763" t="s">
        <v>124</v>
      </c>
      <c r="AH763" t="s">
        <v>121</v>
      </c>
      <c r="AI763">
        <v>0</v>
      </c>
      <c r="AJ763">
        <v>0</v>
      </c>
      <c r="AK763">
        <v>1</v>
      </c>
      <c r="AL763">
        <v>0</v>
      </c>
      <c r="AM763">
        <v>0</v>
      </c>
      <c r="AN763">
        <v>0</v>
      </c>
      <c r="AO763">
        <v>0</v>
      </c>
      <c r="AP763">
        <v>0</v>
      </c>
      <c r="AQ763" t="s">
        <v>1621</v>
      </c>
      <c r="BA763" t="s">
        <v>106</v>
      </c>
      <c r="BB763" t="e">
        <f ca="1">- _xludf.not Useful</f>
        <v>#NAME?</v>
      </c>
      <c r="BD763" t="e">
        <f ca="1">- I am _xludf.not interested in vocational education</f>
        <v>#NAME?</v>
      </c>
      <c r="BE763">
        <v>1</v>
      </c>
      <c r="BF763">
        <v>0</v>
      </c>
      <c r="BG763">
        <v>0</v>
      </c>
      <c r="BH763">
        <v>0</v>
      </c>
      <c r="BI763">
        <v>0</v>
      </c>
      <c r="BJ763">
        <v>0</v>
      </c>
      <c r="BK763">
        <v>0</v>
      </c>
      <c r="BL763">
        <v>0</v>
      </c>
      <c r="BN763" t="s">
        <v>106</v>
      </c>
      <c r="BQ763" t="e">
        <f ca="1">- _xludf.not available in _xludf.Arabic</f>
        <v>#NAME?</v>
      </c>
      <c r="BR763">
        <v>0</v>
      </c>
      <c r="BS763">
        <v>0</v>
      </c>
      <c r="BT763">
        <v>0</v>
      </c>
      <c r="BU763">
        <v>0</v>
      </c>
      <c r="BV763">
        <v>0</v>
      </c>
      <c r="BW763">
        <v>1</v>
      </c>
      <c r="BX763" t="s">
        <v>107</v>
      </c>
      <c r="BY763" t="e">
        <f ca="1">- _xludf.not worth the _xludf.time _xludf.or money spent on it</f>
        <v>#NAME?</v>
      </c>
      <c r="BZ763">
        <v>0</v>
      </c>
      <c r="CA763">
        <v>1</v>
      </c>
      <c r="CB763">
        <v>0</v>
      </c>
      <c r="CC763">
        <v>0</v>
      </c>
      <c r="CD763">
        <v>0</v>
      </c>
      <c r="CE763" t="e">
        <f ca="1">- Facebook groups/pages  - Twitter</f>
        <v>#NAME?</v>
      </c>
      <c r="CF763">
        <v>0</v>
      </c>
      <c r="CG763">
        <v>0</v>
      </c>
      <c r="CH763">
        <v>0</v>
      </c>
      <c r="CI763">
        <v>0</v>
      </c>
      <c r="CJ763">
        <v>1</v>
      </c>
      <c r="CK763">
        <v>1</v>
      </c>
      <c r="CL763">
        <v>0</v>
      </c>
      <c r="CN763" t="s">
        <v>108</v>
      </c>
      <c r="CO763" t="s">
        <v>109</v>
      </c>
      <c r="CP763" t="s">
        <v>110</v>
      </c>
      <c r="CQ763">
        <v>3452309</v>
      </c>
      <c r="CR763" t="s">
        <v>1980</v>
      </c>
      <c r="CS763" t="s">
        <v>1981</v>
      </c>
      <c r="CT763">
        <v>762</v>
      </c>
    </row>
    <row r="764" spans="1:98">
      <c r="A764">
        <v>763</v>
      </c>
      <c r="B764" t="s">
        <v>688</v>
      </c>
      <c r="C764">
        <v>26</v>
      </c>
      <c r="D764" t="s">
        <v>148</v>
      </c>
      <c r="E764" t="s">
        <v>99</v>
      </c>
      <c r="F764" t="s">
        <v>100</v>
      </c>
      <c r="G764" t="s">
        <v>113</v>
      </c>
      <c r="J764" t="s">
        <v>286</v>
      </c>
      <c r="K764">
        <v>0</v>
      </c>
      <c r="L764">
        <v>0</v>
      </c>
      <c r="M764">
        <v>0</v>
      </c>
      <c r="N764">
        <v>0</v>
      </c>
      <c r="O764">
        <v>1</v>
      </c>
      <c r="P764">
        <v>0</v>
      </c>
      <c r="Q764">
        <v>0</v>
      </c>
      <c r="R764">
        <v>0</v>
      </c>
      <c r="X764" t="s">
        <v>405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1</v>
      </c>
      <c r="AE764">
        <v>0</v>
      </c>
      <c r="AG764" t="s">
        <v>116</v>
      </c>
      <c r="AH764" t="s">
        <v>105</v>
      </c>
      <c r="AI764">
        <v>0</v>
      </c>
      <c r="AJ764">
        <v>1</v>
      </c>
      <c r="AK764">
        <v>0</v>
      </c>
      <c r="AL764">
        <v>0</v>
      </c>
      <c r="AM764">
        <v>0</v>
      </c>
      <c r="AN764">
        <v>0</v>
      </c>
      <c r="AO764">
        <v>0</v>
      </c>
      <c r="AP764">
        <v>0</v>
      </c>
      <c r="BA764" t="s">
        <v>106</v>
      </c>
      <c r="BB764" t="e">
        <f ca="1">- _xludf.not Useful</f>
        <v>#NAME?</v>
      </c>
      <c r="BD764" t="s">
        <v>477</v>
      </c>
      <c r="BE764">
        <v>0</v>
      </c>
      <c r="BF764">
        <v>0</v>
      </c>
      <c r="BG764">
        <v>0</v>
      </c>
      <c r="BH764">
        <v>0</v>
      </c>
      <c r="BI764">
        <v>0</v>
      </c>
      <c r="BJ764">
        <v>0</v>
      </c>
      <c r="BK764">
        <v>0</v>
      </c>
      <c r="BL764">
        <v>1</v>
      </c>
      <c r="BN764" t="s">
        <v>106</v>
      </c>
      <c r="BQ764" t="e">
        <f ca="1">- _xludf.not available in subjects I want to study</f>
        <v>#NAME?</v>
      </c>
      <c r="BR764">
        <v>1</v>
      </c>
      <c r="BS764">
        <v>0</v>
      </c>
      <c r="BT764">
        <v>0</v>
      </c>
      <c r="BU764">
        <v>0</v>
      </c>
      <c r="BV764">
        <v>0</v>
      </c>
      <c r="BW764">
        <v>0</v>
      </c>
      <c r="BX764" t="s">
        <v>107</v>
      </c>
      <c r="BY764" t="e">
        <f ca="1">- Very Useful, as good as a regular degree</f>
        <v>#NAME?</v>
      </c>
      <c r="BZ764">
        <v>0</v>
      </c>
      <c r="CA764">
        <v>0</v>
      </c>
      <c r="CB764">
        <v>1</v>
      </c>
      <c r="CC764">
        <v>0</v>
      </c>
      <c r="CD764">
        <v>0</v>
      </c>
      <c r="CE764" t="e">
        <f ca="1">- Facebook groups/pages</f>
        <v>#NAME?</v>
      </c>
      <c r="CF764">
        <v>0</v>
      </c>
      <c r="CG764">
        <v>0</v>
      </c>
      <c r="CH764">
        <v>0</v>
      </c>
      <c r="CI764">
        <v>0</v>
      </c>
      <c r="CJ764">
        <v>0</v>
      </c>
      <c r="CK764">
        <v>1</v>
      </c>
      <c r="CL764">
        <v>0</v>
      </c>
      <c r="CN764" t="s">
        <v>108</v>
      </c>
      <c r="CO764" t="s">
        <v>109</v>
      </c>
      <c r="CP764" t="s">
        <v>110</v>
      </c>
      <c r="CQ764">
        <v>3452343</v>
      </c>
      <c r="CR764" t="s">
        <v>1982</v>
      </c>
      <c r="CS764" t="s">
        <v>1983</v>
      </c>
      <c r="CT764">
        <v>763</v>
      </c>
    </row>
    <row r="765" spans="1:98">
      <c r="A765">
        <v>764</v>
      </c>
      <c r="B765" t="s">
        <v>688</v>
      </c>
      <c r="C765">
        <v>23</v>
      </c>
      <c r="D765" t="s">
        <v>148</v>
      </c>
      <c r="E765" t="s">
        <v>99</v>
      </c>
      <c r="F765" t="s">
        <v>100</v>
      </c>
      <c r="G765" t="s">
        <v>113</v>
      </c>
      <c r="J765" t="s">
        <v>121</v>
      </c>
      <c r="K765">
        <v>1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T765" t="s">
        <v>1984</v>
      </c>
      <c r="X765" t="s">
        <v>242</v>
      </c>
      <c r="Y765">
        <v>0</v>
      </c>
      <c r="Z765">
        <v>0</v>
      </c>
      <c r="AA765">
        <v>0</v>
      </c>
      <c r="AB765">
        <v>0</v>
      </c>
      <c r="AC765">
        <v>1</v>
      </c>
      <c r="AD765">
        <v>0</v>
      </c>
      <c r="AE765">
        <v>0</v>
      </c>
      <c r="AG765" t="s">
        <v>116</v>
      </c>
      <c r="AH765" t="s">
        <v>105</v>
      </c>
      <c r="AI765">
        <v>0</v>
      </c>
      <c r="AJ765">
        <v>1</v>
      </c>
      <c r="AK765">
        <v>0</v>
      </c>
      <c r="AL765">
        <v>0</v>
      </c>
      <c r="AM765">
        <v>0</v>
      </c>
      <c r="AN765">
        <v>0</v>
      </c>
      <c r="AO765">
        <v>0</v>
      </c>
      <c r="AP765">
        <v>0</v>
      </c>
      <c r="BA765" t="s">
        <v>106</v>
      </c>
      <c r="BB765" t="e">
        <f ca="1">- Useful but _xludf.not as good as a regular degree</f>
        <v>#NAME?</v>
      </c>
      <c r="BD765" t="e">
        <f ca="1">- Project Management / Accountancy</f>
        <v>#NAME?</v>
      </c>
      <c r="BE765">
        <v>0</v>
      </c>
      <c r="BF765">
        <v>0</v>
      </c>
      <c r="BG765">
        <v>1</v>
      </c>
      <c r="BH765">
        <v>0</v>
      </c>
      <c r="BI765">
        <v>0</v>
      </c>
      <c r="BJ765">
        <v>0</v>
      </c>
      <c r="BK765">
        <v>0</v>
      </c>
      <c r="BL765">
        <v>0</v>
      </c>
      <c r="BN765" t="s">
        <v>106</v>
      </c>
      <c r="BQ765" t="e">
        <f ca="1">- _xludf.not available in _xludf.Arabic</f>
        <v>#NAME?</v>
      </c>
      <c r="BR765">
        <v>0</v>
      </c>
      <c r="BS765">
        <v>0</v>
      </c>
      <c r="BT765">
        <v>0</v>
      </c>
      <c r="BU765">
        <v>0</v>
      </c>
      <c r="BV765">
        <v>0</v>
      </c>
      <c r="BW765">
        <v>1</v>
      </c>
      <c r="BX765" t="s">
        <v>107</v>
      </c>
      <c r="BY765" t="e">
        <f ca="1">- _xludf.not worth the _xludf.time _xludf.or money spent on it</f>
        <v>#NAME?</v>
      </c>
      <c r="BZ765">
        <v>0</v>
      </c>
      <c r="CA765">
        <v>1</v>
      </c>
      <c r="CB765">
        <v>0</v>
      </c>
      <c r="CC765">
        <v>0</v>
      </c>
      <c r="CD765">
        <v>0</v>
      </c>
      <c r="CE765" t="e">
        <f ca="1">- Facebook groups/pages</f>
        <v>#NAME?</v>
      </c>
      <c r="CF765">
        <v>0</v>
      </c>
      <c r="CG765">
        <v>0</v>
      </c>
      <c r="CH765">
        <v>0</v>
      </c>
      <c r="CI765">
        <v>0</v>
      </c>
      <c r="CJ765">
        <v>0</v>
      </c>
      <c r="CK765">
        <v>1</v>
      </c>
      <c r="CL765">
        <v>0</v>
      </c>
      <c r="CN765" t="s">
        <v>108</v>
      </c>
      <c r="CO765" t="s">
        <v>109</v>
      </c>
      <c r="CP765" t="s">
        <v>110</v>
      </c>
      <c r="CQ765">
        <v>3452345</v>
      </c>
      <c r="CR765" t="s">
        <v>1985</v>
      </c>
      <c r="CS765" t="s">
        <v>1986</v>
      </c>
      <c r="CT765">
        <v>764</v>
      </c>
    </row>
    <row r="766" spans="1:98">
      <c r="A766">
        <v>765</v>
      </c>
      <c r="B766" t="s">
        <v>688</v>
      </c>
      <c r="C766">
        <v>27</v>
      </c>
      <c r="D766" t="s">
        <v>98</v>
      </c>
      <c r="E766" t="s">
        <v>99</v>
      </c>
      <c r="F766" t="s">
        <v>100</v>
      </c>
      <c r="G766" t="s">
        <v>113</v>
      </c>
      <c r="J766" t="s">
        <v>776</v>
      </c>
      <c r="K766">
        <v>0</v>
      </c>
      <c r="L766">
        <v>1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 t="s">
        <v>685</v>
      </c>
      <c r="X766" t="s">
        <v>405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1</v>
      </c>
      <c r="AE766">
        <v>0</v>
      </c>
      <c r="AG766" t="s">
        <v>124</v>
      </c>
      <c r="AH766" t="s">
        <v>105</v>
      </c>
      <c r="AI766">
        <v>0</v>
      </c>
      <c r="AJ766">
        <v>1</v>
      </c>
      <c r="AK766">
        <v>0</v>
      </c>
      <c r="AL766">
        <v>0</v>
      </c>
      <c r="AM766">
        <v>0</v>
      </c>
      <c r="AN766">
        <v>0</v>
      </c>
      <c r="AO766">
        <v>0</v>
      </c>
      <c r="AP766">
        <v>0</v>
      </c>
      <c r="BA766" t="s">
        <v>106</v>
      </c>
      <c r="BB766" t="e">
        <f ca="1">- Very Useful _xludf.and provides a job opportunity _xludf.right away.</f>
        <v>#NAME?</v>
      </c>
      <c r="BD766" t="e">
        <f ca="1">- Project Management / Accountancy</f>
        <v>#NAME?</v>
      </c>
      <c r="BE766">
        <v>0</v>
      </c>
      <c r="BF766">
        <v>0</v>
      </c>
      <c r="BG766">
        <v>1</v>
      </c>
      <c r="BH766">
        <v>0</v>
      </c>
      <c r="BI766">
        <v>0</v>
      </c>
      <c r="BJ766">
        <v>0</v>
      </c>
      <c r="BK766">
        <v>0</v>
      </c>
      <c r="BL766">
        <v>0</v>
      </c>
      <c r="BN766" t="s">
        <v>106</v>
      </c>
      <c r="BQ766" t="e">
        <f ca="1">- _xludf.not available in subjects I want to study</f>
        <v>#NAME?</v>
      </c>
      <c r="BR766">
        <v>1</v>
      </c>
      <c r="BS766">
        <v>0</v>
      </c>
      <c r="BT766">
        <v>0</v>
      </c>
      <c r="BU766">
        <v>0</v>
      </c>
      <c r="BV766">
        <v>0</v>
      </c>
      <c r="BW766">
        <v>0</v>
      </c>
      <c r="BX766" t="s">
        <v>107</v>
      </c>
      <c r="BY766" t="e">
        <f ca="1">- _xludf.not worth the _xludf.time _xludf.or money spent on it</f>
        <v>#NAME?</v>
      </c>
      <c r="BZ766">
        <v>0</v>
      </c>
      <c r="CA766">
        <v>1</v>
      </c>
      <c r="CB766">
        <v>0</v>
      </c>
      <c r="CC766">
        <v>0</v>
      </c>
      <c r="CD766">
        <v>0</v>
      </c>
      <c r="CE766" t="e">
        <f ca="1">- Facebook groups/pages</f>
        <v>#NAME?</v>
      </c>
      <c r="CF766">
        <v>0</v>
      </c>
      <c r="CG766">
        <v>0</v>
      </c>
      <c r="CH766">
        <v>0</v>
      </c>
      <c r="CI766">
        <v>0</v>
      </c>
      <c r="CJ766">
        <v>0</v>
      </c>
      <c r="CK766">
        <v>1</v>
      </c>
      <c r="CL766">
        <v>0</v>
      </c>
      <c r="CN766" t="s">
        <v>108</v>
      </c>
      <c r="CO766" t="s">
        <v>109</v>
      </c>
      <c r="CP766" t="s">
        <v>110</v>
      </c>
      <c r="CQ766">
        <v>3452352</v>
      </c>
      <c r="CR766" t="s">
        <v>1987</v>
      </c>
      <c r="CS766" t="s">
        <v>1988</v>
      </c>
      <c r="CT766">
        <v>765</v>
      </c>
    </row>
    <row r="767" spans="1:98">
      <c r="A767">
        <v>766</v>
      </c>
      <c r="B767" t="s">
        <v>688</v>
      </c>
      <c r="C767">
        <v>24</v>
      </c>
      <c r="D767" t="s">
        <v>148</v>
      </c>
      <c r="E767" t="s">
        <v>227</v>
      </c>
      <c r="F767" t="s">
        <v>344</v>
      </c>
      <c r="G767" t="s">
        <v>175</v>
      </c>
      <c r="J767" t="s">
        <v>103</v>
      </c>
      <c r="K767">
        <v>0</v>
      </c>
      <c r="L767">
        <v>0</v>
      </c>
      <c r="M767">
        <v>0</v>
      </c>
      <c r="N767">
        <v>1</v>
      </c>
      <c r="O767">
        <v>0</v>
      </c>
      <c r="P767">
        <v>0</v>
      </c>
      <c r="Q767">
        <v>0</v>
      </c>
      <c r="R767">
        <v>0</v>
      </c>
      <c r="X767" t="s">
        <v>714</v>
      </c>
      <c r="Y767">
        <v>1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G767" t="s">
        <v>124</v>
      </c>
      <c r="AH767" t="s">
        <v>125</v>
      </c>
      <c r="AI767">
        <v>1</v>
      </c>
      <c r="AJ767">
        <v>0</v>
      </c>
      <c r="AK767">
        <v>0</v>
      </c>
      <c r="AL767">
        <v>0</v>
      </c>
      <c r="AM767">
        <v>0</v>
      </c>
      <c r="AN767">
        <v>0</v>
      </c>
      <c r="AO767">
        <v>0</v>
      </c>
      <c r="AP767">
        <v>0</v>
      </c>
      <c r="AR767" t="s">
        <v>127</v>
      </c>
      <c r="AS767" t="e">
        <f ca="1">- Donâ€™t have family in Syria to _xludf.help me</f>
        <v>#NAME?</v>
      </c>
      <c r="AT767">
        <v>0</v>
      </c>
      <c r="AU767">
        <v>0</v>
      </c>
      <c r="AV767">
        <v>0</v>
      </c>
      <c r="AW767">
        <v>1</v>
      </c>
      <c r="AX767">
        <v>0</v>
      </c>
      <c r="AY767">
        <v>0</v>
      </c>
      <c r="BA767" t="s">
        <v>106</v>
      </c>
      <c r="BB767" t="e">
        <f ca="1">- _xludf.not Useful</f>
        <v>#NAME?</v>
      </c>
      <c r="BD767" t="e">
        <f ca="1">- Nursing / medical care</f>
        <v>#NAME?</v>
      </c>
      <c r="BE767">
        <v>0</v>
      </c>
      <c r="BF767">
        <v>0</v>
      </c>
      <c r="BG767">
        <v>0</v>
      </c>
      <c r="BH767">
        <v>0</v>
      </c>
      <c r="BI767">
        <v>1</v>
      </c>
      <c r="BJ767">
        <v>0</v>
      </c>
      <c r="BK767">
        <v>0</v>
      </c>
      <c r="BL767">
        <v>0</v>
      </c>
      <c r="BN767" t="s">
        <v>106</v>
      </c>
      <c r="BQ767" t="e">
        <f ca="1">- _xludf.not available in _xludf.Arabic</f>
        <v>#NAME?</v>
      </c>
      <c r="BR767">
        <v>0</v>
      </c>
      <c r="BS767">
        <v>0</v>
      </c>
      <c r="BT767">
        <v>0</v>
      </c>
      <c r="BU767">
        <v>0</v>
      </c>
      <c r="BV767">
        <v>0</v>
      </c>
      <c r="BW767">
        <v>1</v>
      </c>
      <c r="BX767" t="s">
        <v>107</v>
      </c>
      <c r="BY767" t="e">
        <f ca="1">- _xludf.not worth the _xludf.time _xludf.or money spent on it</f>
        <v>#NAME?</v>
      </c>
      <c r="BZ767">
        <v>0</v>
      </c>
      <c r="CA767">
        <v>1</v>
      </c>
      <c r="CB767">
        <v>0</v>
      </c>
      <c r="CC767">
        <v>0</v>
      </c>
      <c r="CD767">
        <v>0</v>
      </c>
      <c r="CE767" t="e">
        <f ca="1">- Facebook groups/pages  - Friends</f>
        <v>#NAME?</v>
      </c>
      <c r="CF767">
        <v>1</v>
      </c>
      <c r="CG767">
        <v>0</v>
      </c>
      <c r="CH767">
        <v>0</v>
      </c>
      <c r="CI767">
        <v>0</v>
      </c>
      <c r="CJ767">
        <v>0</v>
      </c>
      <c r="CK767">
        <v>1</v>
      </c>
      <c r="CL767">
        <v>0</v>
      </c>
      <c r="CN767" t="s">
        <v>108</v>
      </c>
      <c r="CO767" t="s">
        <v>109</v>
      </c>
      <c r="CP767" t="s">
        <v>110</v>
      </c>
      <c r="CQ767">
        <v>3452497</v>
      </c>
      <c r="CR767" t="s">
        <v>1989</v>
      </c>
      <c r="CS767" t="s">
        <v>1990</v>
      </c>
      <c r="CT767">
        <v>766</v>
      </c>
    </row>
    <row r="768" spans="1:98">
      <c r="A768">
        <v>767</v>
      </c>
      <c r="B768" t="s">
        <v>688</v>
      </c>
      <c r="C768">
        <v>22</v>
      </c>
      <c r="D768" t="s">
        <v>98</v>
      </c>
      <c r="E768" t="s">
        <v>166</v>
      </c>
      <c r="F768" t="s">
        <v>100</v>
      </c>
      <c r="G768" t="s">
        <v>101</v>
      </c>
      <c r="H768" t="s">
        <v>102</v>
      </c>
      <c r="U768" t="s">
        <v>776</v>
      </c>
      <c r="V768" t="s">
        <v>685</v>
      </c>
      <c r="AG768" t="s">
        <v>104</v>
      </c>
      <c r="AH768" t="s">
        <v>105</v>
      </c>
      <c r="AI768">
        <v>0</v>
      </c>
      <c r="AJ768">
        <v>1</v>
      </c>
      <c r="AK768">
        <v>0</v>
      </c>
      <c r="AL768">
        <v>0</v>
      </c>
      <c r="AM768">
        <v>0</v>
      </c>
      <c r="AN768">
        <v>0</v>
      </c>
      <c r="AO768">
        <v>0</v>
      </c>
      <c r="AP768">
        <v>0</v>
      </c>
      <c r="BA768" t="s">
        <v>106</v>
      </c>
      <c r="BB768" t="e">
        <f ca="1">- Useful but _xludf.not as good as a regular degree</f>
        <v>#NAME?</v>
      </c>
      <c r="BD768" t="e">
        <f ca="1">- Nursing / medical care</f>
        <v>#NAME?</v>
      </c>
      <c r="BE768">
        <v>0</v>
      </c>
      <c r="BF768">
        <v>0</v>
      </c>
      <c r="BG768">
        <v>0</v>
      </c>
      <c r="BH768">
        <v>0</v>
      </c>
      <c r="BI768">
        <v>1</v>
      </c>
      <c r="BJ768">
        <v>0</v>
      </c>
      <c r="BK768">
        <v>0</v>
      </c>
      <c r="BL768">
        <v>0</v>
      </c>
      <c r="BN768" t="s">
        <v>127</v>
      </c>
      <c r="BO768" t="s">
        <v>388</v>
      </c>
      <c r="BX768" t="s">
        <v>107</v>
      </c>
      <c r="BY768" t="e">
        <f ca="1">- _xludf.not worth the _xludf.time _xludf.or money spent on it</f>
        <v>#NAME?</v>
      </c>
      <c r="BZ768">
        <v>0</v>
      </c>
      <c r="CA768">
        <v>1</v>
      </c>
      <c r="CB768">
        <v>0</v>
      </c>
      <c r="CC768">
        <v>0</v>
      </c>
      <c r="CD768">
        <v>0</v>
      </c>
      <c r="CE768" t="e">
        <f ca="1">- Al-Fanar Media - Facebook groups/pages</f>
        <v>#NAME?</v>
      </c>
      <c r="CF768">
        <v>0</v>
      </c>
      <c r="CG768">
        <v>0</v>
      </c>
      <c r="CH768">
        <v>0</v>
      </c>
      <c r="CI768">
        <v>1</v>
      </c>
      <c r="CJ768">
        <v>0</v>
      </c>
      <c r="CK768">
        <v>1</v>
      </c>
      <c r="CL768">
        <v>0</v>
      </c>
      <c r="CN768" t="s">
        <v>108</v>
      </c>
      <c r="CO768" t="s">
        <v>109</v>
      </c>
      <c r="CP768" t="s">
        <v>110</v>
      </c>
      <c r="CQ768">
        <v>3452511</v>
      </c>
      <c r="CR768" t="s">
        <v>1991</v>
      </c>
      <c r="CS768" t="s">
        <v>1992</v>
      </c>
      <c r="CT768">
        <v>767</v>
      </c>
    </row>
    <row r="769" spans="1:98">
      <c r="A769">
        <v>768</v>
      </c>
      <c r="B769" t="s">
        <v>688</v>
      </c>
      <c r="C769">
        <v>22</v>
      </c>
      <c r="D769" t="s">
        <v>148</v>
      </c>
      <c r="E769" t="s">
        <v>142</v>
      </c>
      <c r="F769" t="s">
        <v>344</v>
      </c>
      <c r="G769" t="s">
        <v>113</v>
      </c>
      <c r="J769" t="s">
        <v>286</v>
      </c>
      <c r="K769">
        <v>0</v>
      </c>
      <c r="L769">
        <v>0</v>
      </c>
      <c r="M769">
        <v>0</v>
      </c>
      <c r="N769">
        <v>0</v>
      </c>
      <c r="O769">
        <v>1</v>
      </c>
      <c r="P769">
        <v>0</v>
      </c>
      <c r="Q769">
        <v>0</v>
      </c>
      <c r="R769">
        <v>0</v>
      </c>
      <c r="X769" t="s">
        <v>717</v>
      </c>
      <c r="Y769">
        <v>1</v>
      </c>
      <c r="Z769">
        <v>0</v>
      </c>
      <c r="AA769">
        <v>0</v>
      </c>
      <c r="AB769">
        <v>0</v>
      </c>
      <c r="AC769">
        <v>1</v>
      </c>
      <c r="AD769">
        <v>0</v>
      </c>
      <c r="AE769">
        <v>0</v>
      </c>
      <c r="AG769" t="s">
        <v>116</v>
      </c>
      <c r="AH769" t="s">
        <v>125</v>
      </c>
      <c r="AI769">
        <v>1</v>
      </c>
      <c r="AJ769">
        <v>0</v>
      </c>
      <c r="AK769">
        <v>0</v>
      </c>
      <c r="AL769">
        <v>0</v>
      </c>
      <c r="AM769">
        <v>0</v>
      </c>
      <c r="AN769">
        <v>0</v>
      </c>
      <c r="AO769">
        <v>0</v>
      </c>
      <c r="AP769">
        <v>0</v>
      </c>
      <c r="AR769" t="s">
        <v>127</v>
      </c>
      <c r="AS769" t="e">
        <f ca="1">- have to go in person but can _xludf.not go _xludf.for security reasons</f>
        <v>#NAME?</v>
      </c>
      <c r="AT769">
        <v>0</v>
      </c>
      <c r="AU769">
        <v>1</v>
      </c>
      <c r="AV769">
        <v>0</v>
      </c>
      <c r="AW769">
        <v>0</v>
      </c>
      <c r="AX769">
        <v>0</v>
      </c>
      <c r="AY769">
        <v>0</v>
      </c>
      <c r="BA769" t="s">
        <v>127</v>
      </c>
      <c r="BB769" t="e">
        <f ca="1">- Useful but _xludf.not as good as a regular degree</f>
        <v>#NAME?</v>
      </c>
      <c r="BD769" t="e">
        <f ca="1">- Project Management / Accountancy</f>
        <v>#NAME?</v>
      </c>
      <c r="BE769">
        <v>0</v>
      </c>
      <c r="BF769">
        <v>0</v>
      </c>
      <c r="BG769">
        <v>1</v>
      </c>
      <c r="BH769">
        <v>0</v>
      </c>
      <c r="BI769">
        <v>0</v>
      </c>
      <c r="BJ769">
        <v>0</v>
      </c>
      <c r="BK769">
        <v>0</v>
      </c>
      <c r="BL769">
        <v>0</v>
      </c>
      <c r="BN769" t="s">
        <v>106</v>
      </c>
      <c r="BQ769" t="e">
        <f ca="1">- Do _xludf.not _xludf.count towards a recognized qualification</f>
        <v>#NAME?</v>
      </c>
      <c r="BR769">
        <v>0</v>
      </c>
      <c r="BS769">
        <v>1</v>
      </c>
      <c r="BT769">
        <v>0</v>
      </c>
      <c r="BU769">
        <v>0</v>
      </c>
      <c r="BV769">
        <v>0</v>
      </c>
      <c r="BW769">
        <v>0</v>
      </c>
      <c r="BX769" t="s">
        <v>310</v>
      </c>
      <c r="BY769" t="e">
        <f ca="1">- Useful but _xludf.not as good as going to university</f>
        <v>#NAME?</v>
      </c>
      <c r="BZ769">
        <v>1</v>
      </c>
      <c r="CA769">
        <v>0</v>
      </c>
      <c r="CB769">
        <v>0</v>
      </c>
      <c r="CC769">
        <v>0</v>
      </c>
      <c r="CD769">
        <v>0</v>
      </c>
      <c r="CE769" t="e">
        <f ca="1">- Facebook groups/pages DUBARAH</f>
        <v>#NAME?</v>
      </c>
      <c r="CF769">
        <v>0</v>
      </c>
      <c r="CG769">
        <v>1</v>
      </c>
      <c r="CH769">
        <v>0</v>
      </c>
      <c r="CI769">
        <v>0</v>
      </c>
      <c r="CJ769">
        <v>0</v>
      </c>
      <c r="CK769">
        <v>1</v>
      </c>
      <c r="CL769">
        <v>0</v>
      </c>
      <c r="CN769" t="s">
        <v>108</v>
      </c>
      <c r="CO769" t="s">
        <v>109</v>
      </c>
      <c r="CP769" t="s">
        <v>110</v>
      </c>
      <c r="CQ769">
        <v>3452517</v>
      </c>
      <c r="CR769" t="s">
        <v>1993</v>
      </c>
      <c r="CS769" t="s">
        <v>1994</v>
      </c>
      <c r="CT769">
        <v>768</v>
      </c>
    </row>
    <row r="770" spans="1:98">
      <c r="A770">
        <v>769</v>
      </c>
      <c r="B770" t="s">
        <v>688</v>
      </c>
      <c r="C770">
        <v>25</v>
      </c>
      <c r="D770" t="s">
        <v>148</v>
      </c>
      <c r="E770" t="s">
        <v>99</v>
      </c>
      <c r="F770" t="s">
        <v>364</v>
      </c>
      <c r="G770" t="s">
        <v>113</v>
      </c>
      <c r="J770" t="s">
        <v>121</v>
      </c>
      <c r="K770">
        <v>1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T770" t="s">
        <v>1661</v>
      </c>
      <c r="X770" t="s">
        <v>495</v>
      </c>
      <c r="Y770">
        <v>0</v>
      </c>
      <c r="Z770">
        <v>0</v>
      </c>
      <c r="AA770">
        <v>1</v>
      </c>
      <c r="AB770">
        <v>0</v>
      </c>
      <c r="AC770">
        <v>0</v>
      </c>
      <c r="AD770">
        <v>0</v>
      </c>
      <c r="AE770">
        <v>0</v>
      </c>
      <c r="AG770" t="s">
        <v>124</v>
      </c>
      <c r="AH770" t="s">
        <v>767</v>
      </c>
      <c r="AI770">
        <v>0</v>
      </c>
      <c r="AJ770">
        <v>0</v>
      </c>
      <c r="AK770">
        <v>0</v>
      </c>
      <c r="AL770">
        <v>0</v>
      </c>
      <c r="AM770">
        <v>0</v>
      </c>
      <c r="AN770">
        <v>1</v>
      </c>
      <c r="AO770">
        <v>0</v>
      </c>
      <c r="AP770">
        <v>0</v>
      </c>
      <c r="BA770" t="s">
        <v>106</v>
      </c>
      <c r="BB770" t="e">
        <f ca="1">- _xludf.not Useful</f>
        <v>#NAME?</v>
      </c>
      <c r="BD770" t="e">
        <f ca="1">- I am _xludf.not interested in vocational education</f>
        <v>#NAME?</v>
      </c>
      <c r="BE770">
        <v>1</v>
      </c>
      <c r="BF770">
        <v>0</v>
      </c>
      <c r="BG770">
        <v>0</v>
      </c>
      <c r="BH770">
        <v>0</v>
      </c>
      <c r="BI770">
        <v>0</v>
      </c>
      <c r="BJ770">
        <v>0</v>
      </c>
      <c r="BK770">
        <v>0</v>
      </c>
      <c r="BL770">
        <v>0</v>
      </c>
      <c r="BN770" t="s">
        <v>106</v>
      </c>
      <c r="BQ770" t="e">
        <f ca="1">- Do _xludf.not _xludf.count towards a recognized qualification</f>
        <v>#NAME?</v>
      </c>
      <c r="BR770">
        <v>0</v>
      </c>
      <c r="BS770">
        <v>1</v>
      </c>
      <c r="BT770">
        <v>0</v>
      </c>
      <c r="BU770">
        <v>0</v>
      </c>
      <c r="BV770">
        <v>0</v>
      </c>
      <c r="BW770">
        <v>0</v>
      </c>
      <c r="BX770" t="s">
        <v>107</v>
      </c>
      <c r="BY770" t="e">
        <f ca="1">- _xludf.not worth the _xludf.time _xludf.or money spent on it</f>
        <v>#NAME?</v>
      </c>
      <c r="BZ770">
        <v>0</v>
      </c>
      <c r="CA770">
        <v>1</v>
      </c>
      <c r="CB770">
        <v>0</v>
      </c>
      <c r="CC770">
        <v>0</v>
      </c>
      <c r="CD770">
        <v>0</v>
      </c>
      <c r="CE770" t="e">
        <f ca="1">- Facebook groups/pages  - Teachers</f>
        <v>#NAME?</v>
      </c>
      <c r="CF770">
        <v>0</v>
      </c>
      <c r="CG770">
        <v>0</v>
      </c>
      <c r="CH770">
        <v>1</v>
      </c>
      <c r="CI770">
        <v>0</v>
      </c>
      <c r="CJ770">
        <v>0</v>
      </c>
      <c r="CK770">
        <v>1</v>
      </c>
      <c r="CL770">
        <v>0</v>
      </c>
      <c r="CN770" t="s">
        <v>108</v>
      </c>
      <c r="CO770" t="s">
        <v>109</v>
      </c>
      <c r="CP770" t="s">
        <v>110</v>
      </c>
      <c r="CQ770">
        <v>3452521</v>
      </c>
      <c r="CR770" t="s">
        <v>1995</v>
      </c>
      <c r="CS770" t="s">
        <v>1996</v>
      </c>
      <c r="CT770">
        <v>769</v>
      </c>
    </row>
    <row r="771" spans="1:98">
      <c r="A771">
        <v>770</v>
      </c>
      <c r="B771" t="s">
        <v>688</v>
      </c>
      <c r="C771">
        <v>20</v>
      </c>
      <c r="D771" t="s">
        <v>98</v>
      </c>
      <c r="E771" t="s">
        <v>99</v>
      </c>
      <c r="F771" t="s">
        <v>100</v>
      </c>
      <c r="G771" t="s">
        <v>101</v>
      </c>
      <c r="H771" t="s">
        <v>1251</v>
      </c>
      <c r="U771" t="s">
        <v>162</v>
      </c>
      <c r="AG771" t="s">
        <v>104</v>
      </c>
      <c r="AH771" t="s">
        <v>105</v>
      </c>
      <c r="AI771">
        <v>0</v>
      </c>
      <c r="AJ771">
        <v>1</v>
      </c>
      <c r="AK771">
        <v>0</v>
      </c>
      <c r="AL771">
        <v>0</v>
      </c>
      <c r="AM771">
        <v>0</v>
      </c>
      <c r="AN771">
        <v>0</v>
      </c>
      <c r="AO771">
        <v>0</v>
      </c>
      <c r="AP771">
        <v>0</v>
      </c>
      <c r="BA771" t="s">
        <v>106</v>
      </c>
      <c r="BB771" t="e">
        <f ca="1">- Very Useful _xludf.and provides a job opportunity _xludf.right away.</f>
        <v>#NAME?</v>
      </c>
      <c r="BD771" t="e">
        <f ca="1">- Project Management / Accountancy - Tourism / Restaurant _xludf.and hotel Management</f>
        <v>#NAME?</v>
      </c>
      <c r="BE771">
        <v>0</v>
      </c>
      <c r="BF771">
        <v>0</v>
      </c>
      <c r="BG771">
        <v>1</v>
      </c>
      <c r="BH771">
        <v>1</v>
      </c>
      <c r="BI771">
        <v>0</v>
      </c>
      <c r="BJ771">
        <v>0</v>
      </c>
      <c r="BK771">
        <v>0</v>
      </c>
      <c r="BL771">
        <v>0</v>
      </c>
      <c r="BN771" t="s">
        <v>127</v>
      </c>
      <c r="BO771" t="s">
        <v>388</v>
      </c>
      <c r="BX771" t="s">
        <v>310</v>
      </c>
      <c r="BY771" t="e">
        <f ca="1">- Very Useful, as good as a regular degree</f>
        <v>#NAME?</v>
      </c>
      <c r="BZ771">
        <v>0</v>
      </c>
      <c r="CA771">
        <v>0</v>
      </c>
      <c r="CB771">
        <v>1</v>
      </c>
      <c r="CC771">
        <v>0</v>
      </c>
      <c r="CD771">
        <v>0</v>
      </c>
      <c r="CE771" t="e">
        <f ca="1">- Al-Fanar Media - Facebook groups/pages</f>
        <v>#NAME?</v>
      </c>
      <c r="CF771">
        <v>0</v>
      </c>
      <c r="CG771">
        <v>0</v>
      </c>
      <c r="CH771">
        <v>0</v>
      </c>
      <c r="CI771">
        <v>1</v>
      </c>
      <c r="CJ771">
        <v>0</v>
      </c>
      <c r="CK771">
        <v>1</v>
      </c>
      <c r="CL771">
        <v>0</v>
      </c>
      <c r="CN771" t="s">
        <v>108</v>
      </c>
      <c r="CO771" t="s">
        <v>109</v>
      </c>
      <c r="CP771" t="s">
        <v>110</v>
      </c>
      <c r="CQ771">
        <v>3452631</v>
      </c>
      <c r="CR771" t="s">
        <v>1997</v>
      </c>
      <c r="CS771" t="s">
        <v>1998</v>
      </c>
      <c r="CT771">
        <v>770</v>
      </c>
    </row>
    <row r="772" spans="1:98">
      <c r="A772">
        <v>771</v>
      </c>
      <c r="B772" t="s">
        <v>688</v>
      </c>
      <c r="C772">
        <v>22</v>
      </c>
      <c r="D772" t="s">
        <v>148</v>
      </c>
      <c r="E772" t="s">
        <v>99</v>
      </c>
      <c r="F772" t="s">
        <v>100</v>
      </c>
      <c r="G772" t="s">
        <v>113</v>
      </c>
      <c r="J772" t="s">
        <v>776</v>
      </c>
      <c r="K772">
        <v>0</v>
      </c>
      <c r="L772">
        <v>1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 t="s">
        <v>1661</v>
      </c>
      <c r="X772" t="s">
        <v>242</v>
      </c>
      <c r="Y772">
        <v>0</v>
      </c>
      <c r="Z772">
        <v>0</v>
      </c>
      <c r="AA772">
        <v>0</v>
      </c>
      <c r="AB772">
        <v>0</v>
      </c>
      <c r="AC772">
        <v>1</v>
      </c>
      <c r="AD772">
        <v>0</v>
      </c>
      <c r="AE772">
        <v>0</v>
      </c>
      <c r="AG772" t="s">
        <v>116</v>
      </c>
      <c r="AH772" t="s">
        <v>105</v>
      </c>
      <c r="AI772">
        <v>0</v>
      </c>
      <c r="AJ772">
        <v>1</v>
      </c>
      <c r="AK772">
        <v>0</v>
      </c>
      <c r="AL772">
        <v>0</v>
      </c>
      <c r="AM772">
        <v>0</v>
      </c>
      <c r="AN772">
        <v>0</v>
      </c>
      <c r="AO772">
        <v>0</v>
      </c>
      <c r="AP772">
        <v>0</v>
      </c>
      <c r="BA772" t="s">
        <v>127</v>
      </c>
      <c r="BB772" t="e">
        <f ca="1">- Useful but _xludf.not as good as a regular degree</f>
        <v>#NAME?</v>
      </c>
      <c r="BD772" t="e">
        <f ca="1">- I am _xludf.not interested in vocational education - Tourism / Restaurant _xludf.and hotel Management</f>
        <v>#NAME?</v>
      </c>
      <c r="BE772">
        <v>1</v>
      </c>
      <c r="BF772">
        <v>0</v>
      </c>
      <c r="BG772">
        <v>0</v>
      </c>
      <c r="BH772">
        <v>1</v>
      </c>
      <c r="BI772">
        <v>0</v>
      </c>
      <c r="BJ772">
        <v>0</v>
      </c>
      <c r="BK772">
        <v>0</v>
      </c>
      <c r="BL772">
        <v>0</v>
      </c>
      <c r="BN772" t="s">
        <v>106</v>
      </c>
      <c r="BQ772" t="e">
        <f ca="1">- Cannot afford the courses</f>
        <v>#NAME?</v>
      </c>
      <c r="BR772">
        <v>0</v>
      </c>
      <c r="BS772">
        <v>0</v>
      </c>
      <c r="BT772">
        <v>0</v>
      </c>
      <c r="BU772">
        <v>0</v>
      </c>
      <c r="BV772">
        <v>1</v>
      </c>
      <c r="BW772">
        <v>0</v>
      </c>
      <c r="BX772" t="s">
        <v>243</v>
      </c>
      <c r="BY772" t="e">
        <f ca="1">- _xludf.not worth the _xludf.time _xludf.or money spent on it</f>
        <v>#NAME?</v>
      </c>
      <c r="BZ772">
        <v>0</v>
      </c>
      <c r="CA772">
        <v>1</v>
      </c>
      <c r="CB772">
        <v>0</v>
      </c>
      <c r="CC772">
        <v>0</v>
      </c>
      <c r="CD772">
        <v>0</v>
      </c>
      <c r="CE772" t="e">
        <f ca="1">- Facebook groups/pages</f>
        <v>#NAME?</v>
      </c>
      <c r="CF772">
        <v>0</v>
      </c>
      <c r="CG772">
        <v>0</v>
      </c>
      <c r="CH772">
        <v>0</v>
      </c>
      <c r="CI772">
        <v>0</v>
      </c>
      <c r="CJ772">
        <v>0</v>
      </c>
      <c r="CK772">
        <v>1</v>
      </c>
      <c r="CL772">
        <v>0</v>
      </c>
      <c r="CN772" t="s">
        <v>108</v>
      </c>
      <c r="CO772" t="s">
        <v>109</v>
      </c>
      <c r="CP772" t="s">
        <v>110</v>
      </c>
      <c r="CQ772">
        <v>3452637</v>
      </c>
      <c r="CR772" t="s">
        <v>1999</v>
      </c>
      <c r="CS772" t="s">
        <v>2000</v>
      </c>
      <c r="CT772">
        <v>771</v>
      </c>
    </row>
    <row r="773" spans="1:98">
      <c r="A773">
        <v>772</v>
      </c>
      <c r="B773" t="s">
        <v>688</v>
      </c>
      <c r="C773">
        <v>21</v>
      </c>
      <c r="D773" t="s">
        <v>148</v>
      </c>
      <c r="E773" t="s">
        <v>142</v>
      </c>
      <c r="F773" t="s">
        <v>100</v>
      </c>
      <c r="G773" t="s">
        <v>101</v>
      </c>
      <c r="H773" t="s">
        <v>394</v>
      </c>
      <c r="U773" t="s">
        <v>103</v>
      </c>
      <c r="AG773" t="s">
        <v>104</v>
      </c>
      <c r="AH773" t="s">
        <v>105</v>
      </c>
      <c r="AI773">
        <v>0</v>
      </c>
      <c r="AJ773">
        <v>1</v>
      </c>
      <c r="AK773">
        <v>0</v>
      </c>
      <c r="AL773">
        <v>0</v>
      </c>
      <c r="AM773">
        <v>0</v>
      </c>
      <c r="AN773">
        <v>0</v>
      </c>
      <c r="AO773">
        <v>0</v>
      </c>
      <c r="AP773">
        <v>0</v>
      </c>
      <c r="BA773" t="s">
        <v>106</v>
      </c>
      <c r="BB773" t="e">
        <f ca="1">- Very Useful _xludf.and provides a job opportunity _xludf.right away.</f>
        <v>#NAME?</v>
      </c>
      <c r="BD773" t="e">
        <f ca="1">- Nursing / medical care</f>
        <v>#NAME?</v>
      </c>
      <c r="BE773">
        <v>0</v>
      </c>
      <c r="BF773">
        <v>0</v>
      </c>
      <c r="BG773">
        <v>0</v>
      </c>
      <c r="BH773">
        <v>0</v>
      </c>
      <c r="BI773">
        <v>1</v>
      </c>
      <c r="BJ773">
        <v>0</v>
      </c>
      <c r="BK773">
        <v>0</v>
      </c>
      <c r="BL773">
        <v>0</v>
      </c>
      <c r="BN773" t="s">
        <v>127</v>
      </c>
      <c r="BO773" t="s">
        <v>388</v>
      </c>
      <c r="BX773" t="s">
        <v>310</v>
      </c>
      <c r="BY773" t="e">
        <f ca="1">- Very Useful, as good as a regular degree</f>
        <v>#NAME?</v>
      </c>
      <c r="BZ773">
        <v>0</v>
      </c>
      <c r="CA773">
        <v>0</v>
      </c>
      <c r="CB773">
        <v>1</v>
      </c>
      <c r="CC773">
        <v>0</v>
      </c>
      <c r="CD773">
        <v>0</v>
      </c>
      <c r="CE773" t="e">
        <f ca="1">- Facebook groups/pages  - Twitter</f>
        <v>#NAME?</v>
      </c>
      <c r="CF773">
        <v>0</v>
      </c>
      <c r="CG773">
        <v>0</v>
      </c>
      <c r="CH773">
        <v>0</v>
      </c>
      <c r="CI773">
        <v>0</v>
      </c>
      <c r="CJ773">
        <v>1</v>
      </c>
      <c r="CK773">
        <v>1</v>
      </c>
      <c r="CL773">
        <v>0</v>
      </c>
      <c r="CN773" t="s">
        <v>108</v>
      </c>
      <c r="CO773" t="s">
        <v>109</v>
      </c>
      <c r="CP773" t="s">
        <v>110</v>
      </c>
      <c r="CQ773">
        <v>3452639</v>
      </c>
      <c r="CR773" t="s">
        <v>2001</v>
      </c>
      <c r="CS773" t="s">
        <v>2002</v>
      </c>
      <c r="CT773">
        <v>772</v>
      </c>
    </row>
    <row r="774" spans="1:98">
      <c r="A774">
        <v>773</v>
      </c>
      <c r="B774" t="s">
        <v>688</v>
      </c>
      <c r="C774">
        <v>24</v>
      </c>
      <c r="D774" t="s">
        <v>148</v>
      </c>
      <c r="E774" t="s">
        <v>142</v>
      </c>
      <c r="F774" t="s">
        <v>149</v>
      </c>
      <c r="G774" t="s">
        <v>113</v>
      </c>
      <c r="J774" t="s">
        <v>114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1</v>
      </c>
      <c r="Q774">
        <v>0</v>
      </c>
      <c r="R774">
        <v>0</v>
      </c>
      <c r="X774" t="s">
        <v>1242</v>
      </c>
      <c r="Y774">
        <v>1</v>
      </c>
      <c r="Z774">
        <v>0</v>
      </c>
      <c r="AA774">
        <v>0</v>
      </c>
      <c r="AB774">
        <v>0</v>
      </c>
      <c r="AC774">
        <v>0</v>
      </c>
      <c r="AD774">
        <v>1</v>
      </c>
      <c r="AE774">
        <v>0</v>
      </c>
      <c r="AG774" t="s">
        <v>124</v>
      </c>
      <c r="AH774" t="s">
        <v>125</v>
      </c>
      <c r="AI774">
        <v>1</v>
      </c>
      <c r="AJ774">
        <v>0</v>
      </c>
      <c r="AK774">
        <v>0</v>
      </c>
      <c r="AL774">
        <v>0</v>
      </c>
      <c r="AM774">
        <v>0</v>
      </c>
      <c r="AN774">
        <v>0</v>
      </c>
      <c r="AO774">
        <v>0</v>
      </c>
      <c r="AP774">
        <v>0</v>
      </c>
      <c r="AR774" t="s">
        <v>127</v>
      </c>
      <c r="AS774" t="e">
        <f ca="1">- have to go in person but can _xludf.not go _xludf.for security reasons</f>
        <v>#NAME?</v>
      </c>
      <c r="AT774">
        <v>0</v>
      </c>
      <c r="AU774">
        <v>1</v>
      </c>
      <c r="AV774">
        <v>0</v>
      </c>
      <c r="AW774">
        <v>0</v>
      </c>
      <c r="AX774">
        <v>0</v>
      </c>
      <c r="AY774">
        <v>0</v>
      </c>
      <c r="BA774" t="s">
        <v>106</v>
      </c>
      <c r="BB774" t="e">
        <f ca="1">- Useful but _xludf.not as good as a regular degree</f>
        <v>#NAME?</v>
      </c>
      <c r="BD774" t="e">
        <f ca="1">- Project Management / Accountancy</f>
        <v>#NAME?</v>
      </c>
      <c r="BE774">
        <v>0</v>
      </c>
      <c r="BF774">
        <v>0</v>
      </c>
      <c r="BG774">
        <v>1</v>
      </c>
      <c r="BH774">
        <v>0</v>
      </c>
      <c r="BI774">
        <v>0</v>
      </c>
      <c r="BJ774">
        <v>0</v>
      </c>
      <c r="BK774">
        <v>0</v>
      </c>
      <c r="BL774">
        <v>0</v>
      </c>
      <c r="BN774" t="s">
        <v>106</v>
      </c>
      <c r="BQ774" t="e">
        <f ca="1">- Cannot afford the courses</f>
        <v>#NAME?</v>
      </c>
      <c r="BR774">
        <v>0</v>
      </c>
      <c r="BS774">
        <v>0</v>
      </c>
      <c r="BT774">
        <v>0</v>
      </c>
      <c r="BU774">
        <v>0</v>
      </c>
      <c r="BV774">
        <v>1</v>
      </c>
      <c r="BW774">
        <v>0</v>
      </c>
      <c r="BX774" t="s">
        <v>243</v>
      </c>
      <c r="BY774" t="e">
        <f ca="1">- Useful but _xludf.not as good as going to university</f>
        <v>#NAME?</v>
      </c>
      <c r="BZ774">
        <v>1</v>
      </c>
      <c r="CA774">
        <v>0</v>
      </c>
      <c r="CB774">
        <v>0</v>
      </c>
      <c r="CC774">
        <v>0</v>
      </c>
      <c r="CD774">
        <v>0</v>
      </c>
      <c r="CE774" t="e">
        <f ca="1">- Friends</f>
        <v>#NAME?</v>
      </c>
      <c r="CF774">
        <v>1</v>
      </c>
      <c r="CG774">
        <v>0</v>
      </c>
      <c r="CH774">
        <v>0</v>
      </c>
      <c r="CI774">
        <v>0</v>
      </c>
      <c r="CJ774">
        <v>0</v>
      </c>
      <c r="CK774">
        <v>0</v>
      </c>
      <c r="CL774">
        <v>0</v>
      </c>
      <c r="CN774" t="s">
        <v>108</v>
      </c>
      <c r="CO774" t="s">
        <v>109</v>
      </c>
      <c r="CP774" t="s">
        <v>110</v>
      </c>
      <c r="CQ774">
        <v>3452643</v>
      </c>
      <c r="CR774" t="s">
        <v>2003</v>
      </c>
      <c r="CS774" t="s">
        <v>2004</v>
      </c>
      <c r="CT774">
        <v>773</v>
      </c>
    </row>
    <row r="775" spans="1:98">
      <c r="A775">
        <v>774</v>
      </c>
      <c r="B775" t="s">
        <v>688</v>
      </c>
      <c r="C775">
        <v>19</v>
      </c>
      <c r="D775" t="s">
        <v>148</v>
      </c>
      <c r="E775" t="s">
        <v>99</v>
      </c>
      <c r="F775" t="s">
        <v>100</v>
      </c>
      <c r="G775" t="s">
        <v>113</v>
      </c>
      <c r="J775" t="s">
        <v>121</v>
      </c>
      <c r="K775">
        <v>1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T775" t="s">
        <v>2005</v>
      </c>
      <c r="X775" t="s">
        <v>242</v>
      </c>
      <c r="Y775">
        <v>0</v>
      </c>
      <c r="Z775">
        <v>0</v>
      </c>
      <c r="AA775">
        <v>0</v>
      </c>
      <c r="AB775">
        <v>0</v>
      </c>
      <c r="AC775">
        <v>1</v>
      </c>
      <c r="AD775">
        <v>0</v>
      </c>
      <c r="AE775">
        <v>0</v>
      </c>
      <c r="AG775" t="s">
        <v>116</v>
      </c>
      <c r="AH775" t="s">
        <v>105</v>
      </c>
      <c r="AI775">
        <v>0</v>
      </c>
      <c r="AJ775">
        <v>1</v>
      </c>
      <c r="AK775">
        <v>0</v>
      </c>
      <c r="AL775">
        <v>0</v>
      </c>
      <c r="AM775">
        <v>0</v>
      </c>
      <c r="AN775">
        <v>0</v>
      </c>
      <c r="AO775">
        <v>0</v>
      </c>
      <c r="AP775">
        <v>0</v>
      </c>
      <c r="BA775" t="s">
        <v>127</v>
      </c>
      <c r="BB775" t="e">
        <f ca="1">- _xludf.not Useful</f>
        <v>#NAME?</v>
      </c>
      <c r="BD775" t="s">
        <v>298</v>
      </c>
      <c r="BE775">
        <v>0</v>
      </c>
      <c r="BF775">
        <v>0</v>
      </c>
      <c r="BG775">
        <v>0</v>
      </c>
      <c r="BH775">
        <v>0</v>
      </c>
      <c r="BI775">
        <v>1</v>
      </c>
      <c r="BJ775">
        <v>0</v>
      </c>
      <c r="BK775">
        <v>0</v>
      </c>
      <c r="BL775">
        <v>1</v>
      </c>
      <c r="BN775" t="s">
        <v>106</v>
      </c>
      <c r="BQ775" t="e">
        <f ca="1">- Donâ€™t know how to _xludf.find/enroll in a suitable program</f>
        <v>#NAME?</v>
      </c>
      <c r="BR775">
        <v>0</v>
      </c>
      <c r="BS775">
        <v>0</v>
      </c>
      <c r="BT775">
        <v>0</v>
      </c>
      <c r="BU775">
        <v>1</v>
      </c>
      <c r="BV775">
        <v>0</v>
      </c>
      <c r="BW775">
        <v>0</v>
      </c>
      <c r="BX775" t="s">
        <v>107</v>
      </c>
      <c r="BY775" t="e">
        <f ca="1">- Difficult to access</f>
        <v>#NAME?</v>
      </c>
      <c r="BZ775">
        <v>0</v>
      </c>
      <c r="CA775">
        <v>0</v>
      </c>
      <c r="CB775">
        <v>0</v>
      </c>
      <c r="CC775">
        <v>1</v>
      </c>
      <c r="CD775">
        <v>0</v>
      </c>
      <c r="CE775" t="e">
        <f ca="1">- Facebook groups/pages</f>
        <v>#NAME?</v>
      </c>
      <c r="CF775">
        <v>0</v>
      </c>
      <c r="CG775">
        <v>0</v>
      </c>
      <c r="CH775">
        <v>0</v>
      </c>
      <c r="CI775">
        <v>0</v>
      </c>
      <c r="CJ775">
        <v>0</v>
      </c>
      <c r="CK775">
        <v>1</v>
      </c>
      <c r="CL775">
        <v>0</v>
      </c>
      <c r="CN775" t="s">
        <v>108</v>
      </c>
      <c r="CO775" t="s">
        <v>109</v>
      </c>
      <c r="CP775" t="s">
        <v>110</v>
      </c>
      <c r="CQ775">
        <v>3452649</v>
      </c>
      <c r="CR775" t="s">
        <v>2006</v>
      </c>
      <c r="CS775" t="s">
        <v>2007</v>
      </c>
      <c r="CT775">
        <v>774</v>
      </c>
    </row>
    <row r="776" spans="1:98">
      <c r="A776">
        <v>775</v>
      </c>
      <c r="B776" t="s">
        <v>688</v>
      </c>
      <c r="C776">
        <v>21</v>
      </c>
      <c r="D776" t="s">
        <v>148</v>
      </c>
      <c r="E776" t="s">
        <v>211</v>
      </c>
      <c r="F776" t="s">
        <v>136</v>
      </c>
      <c r="G776" t="s">
        <v>113</v>
      </c>
      <c r="J776" t="s">
        <v>103</v>
      </c>
      <c r="K776">
        <v>0</v>
      </c>
      <c r="L776">
        <v>0</v>
      </c>
      <c r="M776">
        <v>0</v>
      </c>
      <c r="N776">
        <v>1</v>
      </c>
      <c r="O776">
        <v>0</v>
      </c>
      <c r="P776">
        <v>0</v>
      </c>
      <c r="Q776">
        <v>0</v>
      </c>
      <c r="R776">
        <v>0</v>
      </c>
      <c r="X776" t="s">
        <v>368</v>
      </c>
      <c r="Y776">
        <v>0</v>
      </c>
      <c r="Z776">
        <v>1</v>
      </c>
      <c r="AA776">
        <v>0</v>
      </c>
      <c r="AB776">
        <v>0</v>
      </c>
      <c r="AC776">
        <v>0</v>
      </c>
      <c r="AD776">
        <v>0</v>
      </c>
      <c r="AE776">
        <v>0</v>
      </c>
      <c r="AG776" t="s">
        <v>124</v>
      </c>
      <c r="AH776" t="s">
        <v>121</v>
      </c>
      <c r="AI776">
        <v>0</v>
      </c>
      <c r="AJ776">
        <v>0</v>
      </c>
      <c r="AK776">
        <v>1</v>
      </c>
      <c r="AL776">
        <v>0</v>
      </c>
      <c r="AM776">
        <v>0</v>
      </c>
      <c r="AN776">
        <v>0</v>
      </c>
      <c r="AO776">
        <v>0</v>
      </c>
      <c r="AP776">
        <v>0</v>
      </c>
      <c r="AQ776" t="s">
        <v>1621</v>
      </c>
      <c r="BA776" t="s">
        <v>127</v>
      </c>
      <c r="BB776" t="e">
        <f ca="1">- _xludf.not Useful</f>
        <v>#NAME?</v>
      </c>
      <c r="BD776" t="e">
        <f ca="1">- Project Management / Accountancy</f>
        <v>#NAME?</v>
      </c>
      <c r="BE776">
        <v>0</v>
      </c>
      <c r="BF776">
        <v>0</v>
      </c>
      <c r="BG776">
        <v>1</v>
      </c>
      <c r="BH776">
        <v>0</v>
      </c>
      <c r="BI776">
        <v>0</v>
      </c>
      <c r="BJ776">
        <v>0</v>
      </c>
      <c r="BK776">
        <v>0</v>
      </c>
      <c r="BL776">
        <v>0</v>
      </c>
      <c r="BN776" t="s">
        <v>106</v>
      </c>
      <c r="BQ776" t="e">
        <f ca="1">- Do _xludf.not _xludf.count towards a recognized qualification</f>
        <v>#NAME?</v>
      </c>
      <c r="BR776">
        <v>0</v>
      </c>
      <c r="BS776">
        <v>1</v>
      </c>
      <c r="BT776">
        <v>0</v>
      </c>
      <c r="BU776">
        <v>0</v>
      </c>
      <c r="BV776">
        <v>0</v>
      </c>
      <c r="BW776">
        <v>0</v>
      </c>
      <c r="BX776" t="s">
        <v>243</v>
      </c>
      <c r="BY776" t="e">
        <f ca="1">- Useful but _xludf.not as good as going to university</f>
        <v>#NAME?</v>
      </c>
      <c r="BZ776">
        <v>1</v>
      </c>
      <c r="CA776">
        <v>0</v>
      </c>
      <c r="CB776">
        <v>0</v>
      </c>
      <c r="CC776">
        <v>0</v>
      </c>
      <c r="CD776">
        <v>0</v>
      </c>
      <c r="CE776" t="e">
        <f ca="1">- Facebook groups/pages</f>
        <v>#NAME?</v>
      </c>
      <c r="CF776">
        <v>0</v>
      </c>
      <c r="CG776">
        <v>0</v>
      </c>
      <c r="CH776">
        <v>0</v>
      </c>
      <c r="CI776">
        <v>0</v>
      </c>
      <c r="CJ776">
        <v>0</v>
      </c>
      <c r="CK776">
        <v>1</v>
      </c>
      <c r="CL776">
        <v>0</v>
      </c>
      <c r="CN776" t="s">
        <v>108</v>
      </c>
      <c r="CO776" t="s">
        <v>109</v>
      </c>
      <c r="CP776" t="s">
        <v>110</v>
      </c>
      <c r="CQ776">
        <v>3452657</v>
      </c>
      <c r="CR776" t="s">
        <v>2008</v>
      </c>
      <c r="CS776" t="s">
        <v>2009</v>
      </c>
      <c r="CT776">
        <v>775</v>
      </c>
    </row>
    <row r="777" spans="1:98">
      <c r="A777">
        <v>776</v>
      </c>
      <c r="B777" t="s">
        <v>688</v>
      </c>
      <c r="C777">
        <v>22</v>
      </c>
      <c r="D777" t="s">
        <v>148</v>
      </c>
      <c r="E777" t="s">
        <v>156</v>
      </c>
      <c r="F777" t="s">
        <v>100</v>
      </c>
      <c r="G777" t="s">
        <v>113</v>
      </c>
      <c r="J777" t="s">
        <v>318</v>
      </c>
      <c r="K777">
        <v>0</v>
      </c>
      <c r="L777">
        <v>0</v>
      </c>
      <c r="M777">
        <v>1</v>
      </c>
      <c r="N777">
        <v>0</v>
      </c>
      <c r="O777">
        <v>0</v>
      </c>
      <c r="P777">
        <v>0</v>
      </c>
      <c r="Q777">
        <v>0</v>
      </c>
      <c r="R777">
        <v>0</v>
      </c>
      <c r="X777" t="s">
        <v>242</v>
      </c>
      <c r="Y777">
        <v>0</v>
      </c>
      <c r="Z777">
        <v>0</v>
      </c>
      <c r="AA777">
        <v>0</v>
      </c>
      <c r="AB777">
        <v>0</v>
      </c>
      <c r="AC777">
        <v>1</v>
      </c>
      <c r="AD777">
        <v>0</v>
      </c>
      <c r="AE777">
        <v>0</v>
      </c>
      <c r="AG777" t="s">
        <v>116</v>
      </c>
      <c r="AH777" t="s">
        <v>105</v>
      </c>
      <c r="AI777">
        <v>0</v>
      </c>
      <c r="AJ777">
        <v>1</v>
      </c>
      <c r="AK777">
        <v>0</v>
      </c>
      <c r="AL777">
        <v>0</v>
      </c>
      <c r="AM777">
        <v>0</v>
      </c>
      <c r="AN777">
        <v>0</v>
      </c>
      <c r="AO777">
        <v>0</v>
      </c>
      <c r="AP777">
        <v>0</v>
      </c>
      <c r="BA777" t="s">
        <v>127</v>
      </c>
      <c r="BB777" t="e">
        <f ca="1">- _xludf.not Useful</f>
        <v>#NAME?</v>
      </c>
      <c r="BD777" t="e">
        <f ca="1">- Tourism / Restaurant _xludf.and hotel Management</f>
        <v>#NAME?</v>
      </c>
      <c r="BE777">
        <v>0</v>
      </c>
      <c r="BF777">
        <v>0</v>
      </c>
      <c r="BG777">
        <v>0</v>
      </c>
      <c r="BH777">
        <v>1</v>
      </c>
      <c r="BI777">
        <v>0</v>
      </c>
      <c r="BJ777">
        <v>0</v>
      </c>
      <c r="BK777">
        <v>0</v>
      </c>
      <c r="BL777">
        <v>0</v>
      </c>
      <c r="BN777" t="s">
        <v>106</v>
      </c>
      <c r="BQ777" t="e">
        <f ca="1">- _xludf.not available in subjects I want to study</f>
        <v>#NAME?</v>
      </c>
      <c r="BR777">
        <v>1</v>
      </c>
      <c r="BS777">
        <v>0</v>
      </c>
      <c r="BT777">
        <v>0</v>
      </c>
      <c r="BU777">
        <v>0</v>
      </c>
      <c r="BV777">
        <v>0</v>
      </c>
      <c r="BW777">
        <v>0</v>
      </c>
      <c r="BX777" t="s">
        <v>107</v>
      </c>
      <c r="BY777" t="e">
        <f ca="1">- _xludf.not worth the _xludf.time _xludf.or money spent on it</f>
        <v>#NAME?</v>
      </c>
      <c r="BZ777">
        <v>0</v>
      </c>
      <c r="CA777">
        <v>1</v>
      </c>
      <c r="CB777">
        <v>0</v>
      </c>
      <c r="CC777">
        <v>0</v>
      </c>
      <c r="CD777">
        <v>0</v>
      </c>
      <c r="CE777" t="e">
        <f ca="1">- Facebook groups/pages  - Teachers</f>
        <v>#NAME?</v>
      </c>
      <c r="CF777">
        <v>0</v>
      </c>
      <c r="CG777">
        <v>0</v>
      </c>
      <c r="CH777">
        <v>1</v>
      </c>
      <c r="CI777">
        <v>0</v>
      </c>
      <c r="CJ777">
        <v>0</v>
      </c>
      <c r="CK777">
        <v>1</v>
      </c>
      <c r="CL777">
        <v>0</v>
      </c>
      <c r="CN777" t="s">
        <v>108</v>
      </c>
      <c r="CO777" t="s">
        <v>109</v>
      </c>
      <c r="CP777" t="s">
        <v>110</v>
      </c>
      <c r="CQ777">
        <v>3452659</v>
      </c>
      <c r="CR777" t="s">
        <v>2010</v>
      </c>
      <c r="CS777" t="s">
        <v>2011</v>
      </c>
      <c r="CT777">
        <v>776</v>
      </c>
    </row>
    <row r="778" spans="1:98">
      <c r="A778">
        <v>777</v>
      </c>
      <c r="B778" t="s">
        <v>688</v>
      </c>
      <c r="C778">
        <v>25</v>
      </c>
      <c r="D778" t="s">
        <v>98</v>
      </c>
      <c r="E778" t="s">
        <v>156</v>
      </c>
      <c r="F778" t="s">
        <v>100</v>
      </c>
      <c r="G778" t="s">
        <v>113</v>
      </c>
      <c r="J778" t="s">
        <v>162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1</v>
      </c>
      <c r="R778">
        <v>0</v>
      </c>
      <c r="X778" t="s">
        <v>115</v>
      </c>
      <c r="Y778">
        <v>0</v>
      </c>
      <c r="Z778">
        <v>0</v>
      </c>
      <c r="AA778">
        <v>0</v>
      </c>
      <c r="AB778">
        <v>1</v>
      </c>
      <c r="AC778">
        <v>0</v>
      </c>
      <c r="AD778">
        <v>0</v>
      </c>
      <c r="AE778">
        <v>0</v>
      </c>
      <c r="AG778" t="s">
        <v>124</v>
      </c>
      <c r="AH778" t="s">
        <v>105</v>
      </c>
      <c r="AI778">
        <v>0</v>
      </c>
      <c r="AJ778">
        <v>1</v>
      </c>
      <c r="AK778">
        <v>0</v>
      </c>
      <c r="AL778">
        <v>0</v>
      </c>
      <c r="AM778">
        <v>0</v>
      </c>
      <c r="AN778">
        <v>0</v>
      </c>
      <c r="AO778">
        <v>0</v>
      </c>
      <c r="AP778">
        <v>0</v>
      </c>
      <c r="BA778" t="s">
        <v>106</v>
      </c>
      <c r="BB778" t="e">
        <f ca="1">- Useful but _xludf.not as good as a regular degree</f>
        <v>#NAME?</v>
      </c>
      <c r="BD778" t="e">
        <f ca="1">- Mechanics _xludf.and machinery</f>
        <v>#NAME?</v>
      </c>
      <c r="BE778">
        <v>0</v>
      </c>
      <c r="BF778">
        <v>0</v>
      </c>
      <c r="BG778">
        <v>0</v>
      </c>
      <c r="BH778">
        <v>0</v>
      </c>
      <c r="BI778">
        <v>0</v>
      </c>
      <c r="BJ778">
        <v>0</v>
      </c>
      <c r="BK778">
        <v>1</v>
      </c>
      <c r="BL778">
        <v>0</v>
      </c>
      <c r="BN778" t="s">
        <v>127</v>
      </c>
      <c r="BO778" t="s">
        <v>388</v>
      </c>
      <c r="BX778" t="s">
        <v>107</v>
      </c>
      <c r="BY778" t="e">
        <f ca="1">- _xludf.not worth the _xludf.time _xludf.or money spent on it</f>
        <v>#NAME?</v>
      </c>
      <c r="BZ778">
        <v>0</v>
      </c>
      <c r="CA778">
        <v>1</v>
      </c>
      <c r="CB778">
        <v>0</v>
      </c>
      <c r="CC778">
        <v>0</v>
      </c>
      <c r="CD778">
        <v>0</v>
      </c>
      <c r="CE778" t="e">
        <f ca="1">- Facebook groups/pages</f>
        <v>#NAME?</v>
      </c>
      <c r="CF778">
        <v>0</v>
      </c>
      <c r="CG778">
        <v>0</v>
      </c>
      <c r="CH778">
        <v>0</v>
      </c>
      <c r="CI778">
        <v>0</v>
      </c>
      <c r="CJ778">
        <v>0</v>
      </c>
      <c r="CK778">
        <v>1</v>
      </c>
      <c r="CL778">
        <v>0</v>
      </c>
      <c r="CN778" t="s">
        <v>108</v>
      </c>
      <c r="CO778" t="s">
        <v>109</v>
      </c>
      <c r="CP778" t="s">
        <v>110</v>
      </c>
      <c r="CQ778">
        <v>3452660</v>
      </c>
      <c r="CR778" t="s">
        <v>2012</v>
      </c>
      <c r="CS778" t="s">
        <v>2013</v>
      </c>
      <c r="CT778">
        <v>777</v>
      </c>
    </row>
    <row r="779" spans="1:98">
      <c r="A779">
        <v>778</v>
      </c>
      <c r="B779" t="s">
        <v>688</v>
      </c>
      <c r="C779">
        <v>22</v>
      </c>
      <c r="D779" t="s">
        <v>148</v>
      </c>
      <c r="E779" t="s">
        <v>99</v>
      </c>
      <c r="F779" t="s">
        <v>100</v>
      </c>
      <c r="G779" t="s">
        <v>113</v>
      </c>
      <c r="J779" t="s">
        <v>162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1</v>
      </c>
      <c r="R779">
        <v>0</v>
      </c>
      <c r="X779" t="s">
        <v>242</v>
      </c>
      <c r="Y779">
        <v>0</v>
      </c>
      <c r="Z779">
        <v>0</v>
      </c>
      <c r="AA779">
        <v>0</v>
      </c>
      <c r="AB779">
        <v>0</v>
      </c>
      <c r="AC779">
        <v>1</v>
      </c>
      <c r="AD779">
        <v>0</v>
      </c>
      <c r="AE779">
        <v>0</v>
      </c>
      <c r="AG779" t="s">
        <v>116</v>
      </c>
      <c r="AH779" t="s">
        <v>105</v>
      </c>
      <c r="AI779">
        <v>0</v>
      </c>
      <c r="AJ779">
        <v>1</v>
      </c>
      <c r="AK779">
        <v>0</v>
      </c>
      <c r="AL779">
        <v>0</v>
      </c>
      <c r="AM779">
        <v>0</v>
      </c>
      <c r="AN779">
        <v>0</v>
      </c>
      <c r="AO779">
        <v>0</v>
      </c>
      <c r="AP779">
        <v>0</v>
      </c>
      <c r="BA779" t="s">
        <v>106</v>
      </c>
      <c r="BB779" t="e">
        <f ca="1">- Useful but _xludf.not as good as a regular degree</f>
        <v>#NAME?</v>
      </c>
      <c r="BD779" t="e">
        <f ca="1">- I am _xludf.not interested in vocational education</f>
        <v>#NAME?</v>
      </c>
      <c r="BE779">
        <v>1</v>
      </c>
      <c r="BF779">
        <v>0</v>
      </c>
      <c r="BG779">
        <v>0</v>
      </c>
      <c r="BH779">
        <v>0</v>
      </c>
      <c r="BI779">
        <v>0</v>
      </c>
      <c r="BJ779">
        <v>0</v>
      </c>
      <c r="BK779">
        <v>0</v>
      </c>
      <c r="BL779">
        <v>0</v>
      </c>
      <c r="BN779" t="s">
        <v>106</v>
      </c>
      <c r="BQ779" t="e">
        <f ca="1">- _xludf.not available in subjects I want to study</f>
        <v>#NAME?</v>
      </c>
      <c r="BR779">
        <v>1</v>
      </c>
      <c r="BS779">
        <v>0</v>
      </c>
      <c r="BT779">
        <v>0</v>
      </c>
      <c r="BU779">
        <v>0</v>
      </c>
      <c r="BV779">
        <v>0</v>
      </c>
      <c r="BW779">
        <v>0</v>
      </c>
      <c r="BX779" t="s">
        <v>107</v>
      </c>
      <c r="BY779" t="e">
        <f ca="1">- Useful but _xludf.not as good as going to university</f>
        <v>#NAME?</v>
      </c>
      <c r="BZ779">
        <v>1</v>
      </c>
      <c r="CA779">
        <v>0</v>
      </c>
      <c r="CB779">
        <v>0</v>
      </c>
      <c r="CC779">
        <v>0</v>
      </c>
      <c r="CD779">
        <v>0</v>
      </c>
      <c r="CE779" t="e">
        <f ca="1">- Facebook groups/pages</f>
        <v>#NAME?</v>
      </c>
      <c r="CF779">
        <v>0</v>
      </c>
      <c r="CG779">
        <v>0</v>
      </c>
      <c r="CH779">
        <v>0</v>
      </c>
      <c r="CI779">
        <v>0</v>
      </c>
      <c r="CJ779">
        <v>0</v>
      </c>
      <c r="CK779">
        <v>1</v>
      </c>
      <c r="CL779">
        <v>0</v>
      </c>
      <c r="CN779" t="s">
        <v>108</v>
      </c>
      <c r="CO779" t="s">
        <v>109</v>
      </c>
      <c r="CP779" t="s">
        <v>110</v>
      </c>
      <c r="CQ779">
        <v>3452672</v>
      </c>
      <c r="CR779" t="s">
        <v>2014</v>
      </c>
      <c r="CS779" t="s">
        <v>2015</v>
      </c>
      <c r="CT779">
        <v>778</v>
      </c>
    </row>
    <row r="780" spans="1:98">
      <c r="A780">
        <v>779</v>
      </c>
      <c r="B780" t="s">
        <v>688</v>
      </c>
      <c r="C780">
        <v>22</v>
      </c>
      <c r="D780" t="s">
        <v>148</v>
      </c>
      <c r="E780" t="s">
        <v>99</v>
      </c>
      <c r="F780" t="s">
        <v>100</v>
      </c>
      <c r="G780" t="s">
        <v>113</v>
      </c>
      <c r="J780" t="s">
        <v>162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1</v>
      </c>
      <c r="R780">
        <v>0</v>
      </c>
      <c r="X780" t="s">
        <v>115</v>
      </c>
      <c r="Y780">
        <v>0</v>
      </c>
      <c r="Z780">
        <v>0</v>
      </c>
      <c r="AA780">
        <v>0</v>
      </c>
      <c r="AB780">
        <v>1</v>
      </c>
      <c r="AC780">
        <v>0</v>
      </c>
      <c r="AD780">
        <v>0</v>
      </c>
      <c r="AE780">
        <v>0</v>
      </c>
      <c r="AG780" t="s">
        <v>124</v>
      </c>
      <c r="AH780" t="s">
        <v>105</v>
      </c>
      <c r="AI780">
        <v>0</v>
      </c>
      <c r="AJ780">
        <v>1</v>
      </c>
      <c r="AK780">
        <v>0</v>
      </c>
      <c r="AL780">
        <v>0</v>
      </c>
      <c r="AM780">
        <v>0</v>
      </c>
      <c r="AN780">
        <v>0</v>
      </c>
      <c r="AO780">
        <v>0</v>
      </c>
      <c r="AP780">
        <v>0</v>
      </c>
      <c r="BA780" t="s">
        <v>106</v>
      </c>
      <c r="BB780" t="e">
        <f ca="1">- Useful but _xludf.not as good as a regular degree</f>
        <v>#NAME?</v>
      </c>
      <c r="BD780" t="e">
        <f ca="1">- Tourism / Restaurant _xludf.and hotel Management</f>
        <v>#NAME?</v>
      </c>
      <c r="BE780">
        <v>0</v>
      </c>
      <c r="BF780">
        <v>0</v>
      </c>
      <c r="BG780">
        <v>0</v>
      </c>
      <c r="BH780">
        <v>1</v>
      </c>
      <c r="BI780">
        <v>0</v>
      </c>
      <c r="BJ780">
        <v>0</v>
      </c>
      <c r="BK780">
        <v>0</v>
      </c>
      <c r="BL780">
        <v>0</v>
      </c>
      <c r="BN780" t="s">
        <v>106</v>
      </c>
      <c r="BQ780" t="e">
        <f ca="1">- _xludf.not available in subjects I want to study</f>
        <v>#NAME?</v>
      </c>
      <c r="BR780">
        <v>1</v>
      </c>
      <c r="BS780">
        <v>0</v>
      </c>
      <c r="BT780">
        <v>0</v>
      </c>
      <c r="BU780">
        <v>0</v>
      </c>
      <c r="BV780">
        <v>0</v>
      </c>
      <c r="BW780">
        <v>0</v>
      </c>
      <c r="BX780" t="s">
        <v>107</v>
      </c>
      <c r="BY780" t="e">
        <f ca="1">- _xludf.not worth the _xludf.time _xludf.or money spent on it</f>
        <v>#NAME?</v>
      </c>
      <c r="BZ780">
        <v>0</v>
      </c>
      <c r="CA780">
        <v>1</v>
      </c>
      <c r="CB780">
        <v>0</v>
      </c>
      <c r="CC780">
        <v>0</v>
      </c>
      <c r="CD780">
        <v>0</v>
      </c>
      <c r="CE780" t="e">
        <f ca="1">- Facebook groups/pages</f>
        <v>#NAME?</v>
      </c>
      <c r="CF780">
        <v>0</v>
      </c>
      <c r="CG780">
        <v>0</v>
      </c>
      <c r="CH780">
        <v>0</v>
      </c>
      <c r="CI780">
        <v>0</v>
      </c>
      <c r="CJ780">
        <v>0</v>
      </c>
      <c r="CK780">
        <v>1</v>
      </c>
      <c r="CL780">
        <v>0</v>
      </c>
      <c r="CN780" t="s">
        <v>108</v>
      </c>
      <c r="CO780" t="s">
        <v>109</v>
      </c>
      <c r="CP780" t="s">
        <v>110</v>
      </c>
      <c r="CQ780">
        <v>3452677</v>
      </c>
      <c r="CR780" t="s">
        <v>2016</v>
      </c>
      <c r="CS780" t="s">
        <v>2017</v>
      </c>
      <c r="CT780">
        <v>779</v>
      </c>
    </row>
    <row r="781" spans="1:98">
      <c r="A781">
        <v>780</v>
      </c>
      <c r="B781" t="s">
        <v>688</v>
      </c>
      <c r="C781">
        <v>24</v>
      </c>
      <c r="D781" t="s">
        <v>98</v>
      </c>
      <c r="E781" t="s">
        <v>227</v>
      </c>
      <c r="F781" t="s">
        <v>136</v>
      </c>
      <c r="G781" t="s">
        <v>113</v>
      </c>
      <c r="J781" t="s">
        <v>114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1</v>
      </c>
      <c r="Q781">
        <v>0</v>
      </c>
      <c r="R781">
        <v>0</v>
      </c>
      <c r="X781" t="s">
        <v>368</v>
      </c>
      <c r="Y781">
        <v>0</v>
      </c>
      <c r="Z781">
        <v>1</v>
      </c>
      <c r="AA781">
        <v>0</v>
      </c>
      <c r="AB781">
        <v>0</v>
      </c>
      <c r="AC781">
        <v>0</v>
      </c>
      <c r="AD781">
        <v>0</v>
      </c>
      <c r="AE781">
        <v>0</v>
      </c>
      <c r="AG781" t="s">
        <v>124</v>
      </c>
      <c r="AH781" t="s">
        <v>125</v>
      </c>
      <c r="AI781">
        <v>1</v>
      </c>
      <c r="AJ781">
        <v>0</v>
      </c>
      <c r="AK781">
        <v>0</v>
      </c>
      <c r="AL781">
        <v>0</v>
      </c>
      <c r="AM781">
        <v>0</v>
      </c>
      <c r="AN781">
        <v>0</v>
      </c>
      <c r="AO781">
        <v>0</v>
      </c>
      <c r="AP781">
        <v>0</v>
      </c>
      <c r="AR781" t="s">
        <v>127</v>
      </c>
      <c r="AS781" t="e">
        <f ca="1">- have to go in person but can _xludf.not go _xludf.for security reasons</f>
        <v>#NAME?</v>
      </c>
      <c r="AT781">
        <v>0</v>
      </c>
      <c r="AU781">
        <v>1</v>
      </c>
      <c r="AV781">
        <v>0</v>
      </c>
      <c r="AW781">
        <v>0</v>
      </c>
      <c r="AX781">
        <v>0</v>
      </c>
      <c r="AY781">
        <v>0</v>
      </c>
      <c r="BA781" t="s">
        <v>106</v>
      </c>
      <c r="BB781" t="e">
        <f ca="1">- Useful but _xludf.not as good as a regular degree</f>
        <v>#NAME?</v>
      </c>
      <c r="BD781" t="e">
        <f ca="1">- Mechanics _xludf.and machinery</f>
        <v>#NAME?</v>
      </c>
      <c r="BE781">
        <v>0</v>
      </c>
      <c r="BF781">
        <v>0</v>
      </c>
      <c r="BG781">
        <v>0</v>
      </c>
      <c r="BH781">
        <v>0</v>
      </c>
      <c r="BI781">
        <v>0</v>
      </c>
      <c r="BJ781">
        <v>0</v>
      </c>
      <c r="BK781">
        <v>1</v>
      </c>
      <c r="BL781">
        <v>0</v>
      </c>
      <c r="BN781" t="s">
        <v>127</v>
      </c>
      <c r="BO781" t="s">
        <v>388</v>
      </c>
      <c r="BX781" t="s">
        <v>243</v>
      </c>
      <c r="BY781" t="e">
        <f ca="1">- _xludf.not worth the _xludf.time _xludf.or money spent on it</f>
        <v>#NAME?</v>
      </c>
      <c r="BZ781">
        <v>0</v>
      </c>
      <c r="CA781">
        <v>1</v>
      </c>
      <c r="CB781">
        <v>0</v>
      </c>
      <c r="CC781">
        <v>0</v>
      </c>
      <c r="CD781">
        <v>0</v>
      </c>
      <c r="CE781" t="e">
        <f ca="1">- Facebook groups/pages</f>
        <v>#NAME?</v>
      </c>
      <c r="CF781">
        <v>0</v>
      </c>
      <c r="CG781">
        <v>0</v>
      </c>
      <c r="CH781">
        <v>0</v>
      </c>
      <c r="CI781">
        <v>0</v>
      </c>
      <c r="CJ781">
        <v>0</v>
      </c>
      <c r="CK781">
        <v>1</v>
      </c>
      <c r="CL781">
        <v>0</v>
      </c>
      <c r="CN781" t="s">
        <v>108</v>
      </c>
      <c r="CO781" t="s">
        <v>109</v>
      </c>
      <c r="CP781" t="s">
        <v>110</v>
      </c>
      <c r="CQ781">
        <v>3452725</v>
      </c>
      <c r="CR781" t="s">
        <v>2018</v>
      </c>
      <c r="CS781" t="s">
        <v>2019</v>
      </c>
      <c r="CT781">
        <v>780</v>
      </c>
    </row>
    <row r="782" spans="1:98">
      <c r="A782">
        <v>781</v>
      </c>
      <c r="B782" t="s">
        <v>688</v>
      </c>
      <c r="C782">
        <v>20</v>
      </c>
      <c r="D782" t="s">
        <v>148</v>
      </c>
      <c r="E782" t="s">
        <v>99</v>
      </c>
      <c r="F782" t="s">
        <v>136</v>
      </c>
      <c r="G782" t="s">
        <v>113</v>
      </c>
      <c r="J782" t="s">
        <v>180</v>
      </c>
      <c r="K782">
        <v>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1</v>
      </c>
      <c r="X782" t="s">
        <v>368</v>
      </c>
      <c r="Y782">
        <v>0</v>
      </c>
      <c r="Z782">
        <v>1</v>
      </c>
      <c r="AA782">
        <v>0</v>
      </c>
      <c r="AB782">
        <v>0</v>
      </c>
      <c r="AC782">
        <v>0</v>
      </c>
      <c r="AD782">
        <v>0</v>
      </c>
      <c r="AE782">
        <v>0</v>
      </c>
      <c r="AG782" t="s">
        <v>124</v>
      </c>
      <c r="AH782" t="s">
        <v>121</v>
      </c>
      <c r="AI782">
        <v>0</v>
      </c>
      <c r="AJ782">
        <v>0</v>
      </c>
      <c r="AK782">
        <v>1</v>
      </c>
      <c r="AL782">
        <v>0</v>
      </c>
      <c r="AM782">
        <v>0</v>
      </c>
      <c r="AN782">
        <v>0</v>
      </c>
      <c r="AO782">
        <v>0</v>
      </c>
      <c r="AP782">
        <v>0</v>
      </c>
      <c r="AQ782" t="s">
        <v>1621</v>
      </c>
      <c r="BA782" t="s">
        <v>127</v>
      </c>
      <c r="BB782" t="e">
        <f ca="1">- Very Useful _xludf.and provides a job opportunity _xludf.right away.</f>
        <v>#NAME?</v>
      </c>
      <c r="BD782" t="e">
        <f ca="1">- Project Management / Accountancy</f>
        <v>#NAME?</v>
      </c>
      <c r="BE782">
        <v>0</v>
      </c>
      <c r="BF782">
        <v>0</v>
      </c>
      <c r="BG782">
        <v>1</v>
      </c>
      <c r="BH782">
        <v>0</v>
      </c>
      <c r="BI782">
        <v>0</v>
      </c>
      <c r="BJ782">
        <v>0</v>
      </c>
      <c r="BK782">
        <v>0</v>
      </c>
      <c r="BL782">
        <v>0</v>
      </c>
      <c r="BN782" t="s">
        <v>127</v>
      </c>
      <c r="BO782" t="s">
        <v>388</v>
      </c>
      <c r="BX782" t="s">
        <v>107</v>
      </c>
      <c r="BY782" t="e">
        <f ca="1">- _xludf.not worth the _xludf.time _xludf.or money spent on it</f>
        <v>#NAME?</v>
      </c>
      <c r="BZ782">
        <v>0</v>
      </c>
      <c r="CA782">
        <v>1</v>
      </c>
      <c r="CB782">
        <v>0</v>
      </c>
      <c r="CC782">
        <v>0</v>
      </c>
      <c r="CD782">
        <v>0</v>
      </c>
      <c r="CE782" t="e">
        <f ca="1">- Facebook groups/pages</f>
        <v>#NAME?</v>
      </c>
      <c r="CF782">
        <v>0</v>
      </c>
      <c r="CG782">
        <v>0</v>
      </c>
      <c r="CH782">
        <v>0</v>
      </c>
      <c r="CI782">
        <v>0</v>
      </c>
      <c r="CJ782">
        <v>0</v>
      </c>
      <c r="CK782">
        <v>1</v>
      </c>
      <c r="CL782">
        <v>0</v>
      </c>
      <c r="CN782" t="s">
        <v>108</v>
      </c>
      <c r="CO782" t="s">
        <v>109</v>
      </c>
      <c r="CP782" t="s">
        <v>110</v>
      </c>
      <c r="CQ782">
        <v>3452745</v>
      </c>
      <c r="CR782" t="s">
        <v>2020</v>
      </c>
      <c r="CS782" t="s">
        <v>2021</v>
      </c>
      <c r="CT782">
        <v>781</v>
      </c>
    </row>
    <row r="783" spans="1:98">
      <c r="A783">
        <v>782</v>
      </c>
      <c r="B783" t="s">
        <v>688</v>
      </c>
      <c r="C783">
        <v>26</v>
      </c>
      <c r="D783" t="s">
        <v>98</v>
      </c>
      <c r="E783" t="s">
        <v>156</v>
      </c>
      <c r="F783" t="s">
        <v>644</v>
      </c>
      <c r="G783" t="s">
        <v>113</v>
      </c>
      <c r="J783" t="s">
        <v>318</v>
      </c>
      <c r="K783">
        <v>0</v>
      </c>
      <c r="L783">
        <v>0</v>
      </c>
      <c r="M783">
        <v>1</v>
      </c>
      <c r="N783">
        <v>0</v>
      </c>
      <c r="O783">
        <v>0</v>
      </c>
      <c r="P783">
        <v>0</v>
      </c>
      <c r="Q783">
        <v>0</v>
      </c>
      <c r="R783">
        <v>0</v>
      </c>
      <c r="X783" t="s">
        <v>495</v>
      </c>
      <c r="Y783">
        <v>0</v>
      </c>
      <c r="Z783">
        <v>0</v>
      </c>
      <c r="AA783">
        <v>1</v>
      </c>
      <c r="AB783">
        <v>0</v>
      </c>
      <c r="AC783">
        <v>0</v>
      </c>
      <c r="AD783">
        <v>0</v>
      </c>
      <c r="AE783">
        <v>0</v>
      </c>
      <c r="AG783" t="s">
        <v>116</v>
      </c>
      <c r="AH783" t="s">
        <v>105</v>
      </c>
      <c r="AI783">
        <v>0</v>
      </c>
      <c r="AJ783">
        <v>1</v>
      </c>
      <c r="AK783">
        <v>0</v>
      </c>
      <c r="AL783">
        <v>0</v>
      </c>
      <c r="AM783">
        <v>0</v>
      </c>
      <c r="AN783">
        <v>0</v>
      </c>
      <c r="AO783">
        <v>0</v>
      </c>
      <c r="AP783">
        <v>0</v>
      </c>
      <c r="BA783" t="s">
        <v>106</v>
      </c>
      <c r="BB783" t="e">
        <f ca="1">- Very Useful _xludf.and provides a job opportunity _xludf.right away.</f>
        <v>#NAME?</v>
      </c>
      <c r="BD783" t="e">
        <f ca="1">- Nursing / medical care</f>
        <v>#NAME?</v>
      </c>
      <c r="BE783">
        <v>0</v>
      </c>
      <c r="BF783">
        <v>0</v>
      </c>
      <c r="BG783">
        <v>0</v>
      </c>
      <c r="BH783">
        <v>0</v>
      </c>
      <c r="BI783">
        <v>1</v>
      </c>
      <c r="BJ783">
        <v>0</v>
      </c>
      <c r="BK783">
        <v>0</v>
      </c>
      <c r="BL783">
        <v>0</v>
      </c>
      <c r="BN783" t="s">
        <v>106</v>
      </c>
      <c r="BQ783" t="e">
        <f ca="1">- _xludf.not available in _xludf.Arabic</f>
        <v>#NAME?</v>
      </c>
      <c r="BR783">
        <v>0</v>
      </c>
      <c r="BS783">
        <v>0</v>
      </c>
      <c r="BT783">
        <v>0</v>
      </c>
      <c r="BU783">
        <v>0</v>
      </c>
      <c r="BV783">
        <v>0</v>
      </c>
      <c r="BW783">
        <v>1</v>
      </c>
      <c r="BX783" t="s">
        <v>107</v>
      </c>
      <c r="BY783" t="e">
        <f ca="1">- Useful but _xludf.not as good as going to university</f>
        <v>#NAME?</v>
      </c>
      <c r="BZ783">
        <v>1</v>
      </c>
      <c r="CA783">
        <v>0</v>
      </c>
      <c r="CB783">
        <v>0</v>
      </c>
      <c r="CC783">
        <v>0</v>
      </c>
      <c r="CD783">
        <v>0</v>
      </c>
      <c r="CE783" t="e">
        <f ca="1">- Friends</f>
        <v>#NAME?</v>
      </c>
      <c r="CF783">
        <v>1</v>
      </c>
      <c r="CG783">
        <v>0</v>
      </c>
      <c r="CH783">
        <v>0</v>
      </c>
      <c r="CI783">
        <v>0</v>
      </c>
      <c r="CJ783">
        <v>0</v>
      </c>
      <c r="CK783">
        <v>0</v>
      </c>
      <c r="CL783">
        <v>0</v>
      </c>
      <c r="CN783" t="s">
        <v>108</v>
      </c>
      <c r="CO783" t="s">
        <v>109</v>
      </c>
      <c r="CP783" t="s">
        <v>110</v>
      </c>
      <c r="CQ783">
        <v>3452750</v>
      </c>
      <c r="CR783" t="s">
        <v>2022</v>
      </c>
      <c r="CS783" t="s">
        <v>2023</v>
      </c>
      <c r="CT783">
        <v>782</v>
      </c>
    </row>
    <row r="784" spans="1:98">
      <c r="A784">
        <v>783</v>
      </c>
      <c r="B784" t="s">
        <v>688</v>
      </c>
      <c r="C784">
        <v>22</v>
      </c>
      <c r="D784" t="s">
        <v>148</v>
      </c>
      <c r="E784" t="s">
        <v>285</v>
      </c>
      <c r="F784" t="s">
        <v>344</v>
      </c>
      <c r="G784" t="s">
        <v>175</v>
      </c>
      <c r="J784" t="s">
        <v>286</v>
      </c>
      <c r="K784">
        <v>0</v>
      </c>
      <c r="L784">
        <v>0</v>
      </c>
      <c r="M784">
        <v>0</v>
      </c>
      <c r="N784">
        <v>0</v>
      </c>
      <c r="O784">
        <v>1</v>
      </c>
      <c r="P784">
        <v>0</v>
      </c>
      <c r="Q784">
        <v>0</v>
      </c>
      <c r="R784">
        <v>0</v>
      </c>
      <c r="X784" t="s">
        <v>405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1</v>
      </c>
      <c r="AE784">
        <v>0</v>
      </c>
      <c r="AG784" t="s">
        <v>116</v>
      </c>
      <c r="AH784" t="s">
        <v>361</v>
      </c>
      <c r="AI784">
        <v>0</v>
      </c>
      <c r="AJ784">
        <v>0</v>
      </c>
      <c r="AK784">
        <v>0</v>
      </c>
      <c r="AL784">
        <v>0</v>
      </c>
      <c r="AM784">
        <v>1</v>
      </c>
      <c r="AN784">
        <v>0</v>
      </c>
      <c r="AO784">
        <v>0</v>
      </c>
      <c r="AP784">
        <v>0</v>
      </c>
      <c r="BA784" t="s">
        <v>127</v>
      </c>
      <c r="BB784" t="e">
        <f ca="1">- Useful but _xludf.not as good as a regular degree</f>
        <v>#NAME?</v>
      </c>
      <c r="BD784" t="e">
        <f ca="1">- I am _xludf.not interested in vocational education</f>
        <v>#NAME?</v>
      </c>
      <c r="BE784">
        <v>1</v>
      </c>
      <c r="BF784">
        <v>0</v>
      </c>
      <c r="BG784">
        <v>0</v>
      </c>
      <c r="BH784">
        <v>0</v>
      </c>
      <c r="BI784">
        <v>0</v>
      </c>
      <c r="BJ784">
        <v>0</v>
      </c>
      <c r="BK784">
        <v>0</v>
      </c>
      <c r="BL784">
        <v>0</v>
      </c>
      <c r="BN784" t="s">
        <v>106</v>
      </c>
      <c r="BQ784" t="e">
        <f ca="1">- Cannot afford the courses</f>
        <v>#NAME?</v>
      </c>
      <c r="BR784">
        <v>0</v>
      </c>
      <c r="BS784">
        <v>0</v>
      </c>
      <c r="BT784">
        <v>0</v>
      </c>
      <c r="BU784">
        <v>0</v>
      </c>
      <c r="BV784">
        <v>1</v>
      </c>
      <c r="BW784">
        <v>0</v>
      </c>
      <c r="BX784" t="s">
        <v>310</v>
      </c>
      <c r="BY784" t="e">
        <f ca="1">- Useful but _xludf.not as good as going to university</f>
        <v>#NAME?</v>
      </c>
      <c r="BZ784">
        <v>1</v>
      </c>
      <c r="CA784">
        <v>0</v>
      </c>
      <c r="CB784">
        <v>0</v>
      </c>
      <c r="CC784">
        <v>0</v>
      </c>
      <c r="CD784">
        <v>0</v>
      </c>
      <c r="CE784" t="e">
        <f ca="1">- Facebook groups/pages</f>
        <v>#NAME?</v>
      </c>
      <c r="CF784">
        <v>0</v>
      </c>
      <c r="CG784">
        <v>0</v>
      </c>
      <c r="CH784">
        <v>0</v>
      </c>
      <c r="CI784">
        <v>0</v>
      </c>
      <c r="CJ784">
        <v>0</v>
      </c>
      <c r="CK784">
        <v>1</v>
      </c>
      <c r="CL784">
        <v>0</v>
      </c>
      <c r="CN784" t="s">
        <v>108</v>
      </c>
      <c r="CO784" t="s">
        <v>109</v>
      </c>
      <c r="CP784" t="s">
        <v>110</v>
      </c>
      <c r="CQ784">
        <v>3452765</v>
      </c>
      <c r="CR784" t="s">
        <v>2024</v>
      </c>
      <c r="CS784" t="s">
        <v>2025</v>
      </c>
      <c r="CT784">
        <v>783</v>
      </c>
    </row>
    <row r="785" spans="1:98">
      <c r="A785">
        <v>784</v>
      </c>
      <c r="B785" t="s">
        <v>688</v>
      </c>
      <c r="C785">
        <v>23</v>
      </c>
      <c r="D785" t="s">
        <v>98</v>
      </c>
      <c r="E785" t="s">
        <v>166</v>
      </c>
      <c r="F785" t="s">
        <v>149</v>
      </c>
      <c r="G785" t="s">
        <v>101</v>
      </c>
      <c r="H785" t="s">
        <v>102</v>
      </c>
      <c r="U785" t="s">
        <v>776</v>
      </c>
      <c r="V785" t="s">
        <v>685</v>
      </c>
      <c r="AG785" t="s">
        <v>104</v>
      </c>
      <c r="AH785" t="s">
        <v>105</v>
      </c>
      <c r="AI785">
        <v>0</v>
      </c>
      <c r="AJ785">
        <v>1</v>
      </c>
      <c r="AK785">
        <v>0</v>
      </c>
      <c r="AL785">
        <v>0</v>
      </c>
      <c r="AM785">
        <v>0</v>
      </c>
      <c r="AN785">
        <v>0</v>
      </c>
      <c r="AO785">
        <v>0</v>
      </c>
      <c r="AP785">
        <v>0</v>
      </c>
      <c r="BA785" t="s">
        <v>106</v>
      </c>
      <c r="BB785" t="e">
        <f ca="1">- Very Useful _xludf.and provides a job opportunity _xludf.right away.</f>
        <v>#NAME?</v>
      </c>
      <c r="BD785" t="e">
        <f ca="1">- Nursing / medical care</f>
        <v>#NAME?</v>
      </c>
      <c r="BE785">
        <v>0</v>
      </c>
      <c r="BF785">
        <v>0</v>
      </c>
      <c r="BG785">
        <v>0</v>
      </c>
      <c r="BH785">
        <v>0</v>
      </c>
      <c r="BI785">
        <v>1</v>
      </c>
      <c r="BJ785">
        <v>0</v>
      </c>
      <c r="BK785">
        <v>0</v>
      </c>
      <c r="BL785">
        <v>0</v>
      </c>
      <c r="BN785" t="s">
        <v>106</v>
      </c>
      <c r="BQ785" t="e">
        <f ca="1">- Donâ€™t know how to _xludf.find/enroll in a suitable program</f>
        <v>#NAME?</v>
      </c>
      <c r="BR785">
        <v>0</v>
      </c>
      <c r="BS785">
        <v>0</v>
      </c>
      <c r="BT785">
        <v>0</v>
      </c>
      <c r="BU785">
        <v>1</v>
      </c>
      <c r="BV785">
        <v>0</v>
      </c>
      <c r="BW785">
        <v>0</v>
      </c>
      <c r="BX785" t="s">
        <v>107</v>
      </c>
      <c r="BY785" t="e">
        <f ca="1">- Difficult to access</f>
        <v>#NAME?</v>
      </c>
      <c r="BZ785">
        <v>0</v>
      </c>
      <c r="CA785">
        <v>0</v>
      </c>
      <c r="CB785">
        <v>0</v>
      </c>
      <c r="CC785">
        <v>1</v>
      </c>
      <c r="CD785">
        <v>0</v>
      </c>
      <c r="CE785" t="e">
        <f ca="1">- Friends</f>
        <v>#NAME?</v>
      </c>
      <c r="CF785">
        <v>1</v>
      </c>
      <c r="CG785">
        <v>0</v>
      </c>
      <c r="CH785">
        <v>0</v>
      </c>
      <c r="CI785">
        <v>0</v>
      </c>
      <c r="CJ785">
        <v>0</v>
      </c>
      <c r="CK785">
        <v>0</v>
      </c>
      <c r="CL785">
        <v>0</v>
      </c>
      <c r="CN785" t="s">
        <v>108</v>
      </c>
      <c r="CO785" t="s">
        <v>109</v>
      </c>
      <c r="CP785" t="s">
        <v>110</v>
      </c>
      <c r="CQ785">
        <v>3452801</v>
      </c>
      <c r="CR785" t="s">
        <v>2026</v>
      </c>
      <c r="CS785" t="s">
        <v>2027</v>
      </c>
      <c r="CT785">
        <v>784</v>
      </c>
    </row>
    <row r="786" spans="1:98">
      <c r="A786">
        <v>785</v>
      </c>
      <c r="B786" t="s">
        <v>688</v>
      </c>
      <c r="C786">
        <v>24</v>
      </c>
      <c r="D786" t="s">
        <v>148</v>
      </c>
      <c r="E786" t="s">
        <v>227</v>
      </c>
      <c r="F786" t="s">
        <v>364</v>
      </c>
      <c r="G786" t="s">
        <v>113</v>
      </c>
      <c r="J786" t="s">
        <v>121</v>
      </c>
      <c r="K786">
        <v>1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T786" t="s">
        <v>1661</v>
      </c>
      <c r="X786" t="s">
        <v>495</v>
      </c>
      <c r="Y786">
        <v>0</v>
      </c>
      <c r="Z786">
        <v>0</v>
      </c>
      <c r="AA786">
        <v>1</v>
      </c>
      <c r="AB786">
        <v>0</v>
      </c>
      <c r="AC786">
        <v>0</v>
      </c>
      <c r="AD786">
        <v>0</v>
      </c>
      <c r="AE786">
        <v>0</v>
      </c>
      <c r="AG786" t="s">
        <v>124</v>
      </c>
      <c r="AH786" t="s">
        <v>767</v>
      </c>
      <c r="AI786">
        <v>0</v>
      </c>
      <c r="AJ786">
        <v>0</v>
      </c>
      <c r="AK786">
        <v>0</v>
      </c>
      <c r="AL786">
        <v>0</v>
      </c>
      <c r="AM786">
        <v>0</v>
      </c>
      <c r="AN786">
        <v>1</v>
      </c>
      <c r="AO786">
        <v>0</v>
      </c>
      <c r="AP786">
        <v>0</v>
      </c>
      <c r="BA786" t="s">
        <v>106</v>
      </c>
      <c r="BB786" t="e">
        <f ca="1">- _xludf.not Useful</f>
        <v>#NAME?</v>
      </c>
      <c r="BD786" t="e">
        <f ca="1">- I am _xludf.not interested in vocational education</f>
        <v>#NAME?</v>
      </c>
      <c r="BE786">
        <v>1</v>
      </c>
      <c r="BF786">
        <v>0</v>
      </c>
      <c r="BG786">
        <v>0</v>
      </c>
      <c r="BH786">
        <v>0</v>
      </c>
      <c r="BI786">
        <v>0</v>
      </c>
      <c r="BJ786">
        <v>0</v>
      </c>
      <c r="BK786">
        <v>0</v>
      </c>
      <c r="BL786">
        <v>0</v>
      </c>
      <c r="BN786" t="s">
        <v>127</v>
      </c>
      <c r="BO786" t="s">
        <v>388</v>
      </c>
      <c r="BX786" t="s">
        <v>310</v>
      </c>
      <c r="BY786" t="e">
        <f ca="1">- Very Useful, as good as a regular degree</f>
        <v>#NAME?</v>
      </c>
      <c r="BZ786">
        <v>0</v>
      </c>
      <c r="CA786">
        <v>0</v>
      </c>
      <c r="CB786">
        <v>1</v>
      </c>
      <c r="CC786">
        <v>0</v>
      </c>
      <c r="CD786">
        <v>0</v>
      </c>
      <c r="CE786" t="e">
        <f ca="1">- Al-Fanar Media - Facebook groups/pages</f>
        <v>#NAME?</v>
      </c>
      <c r="CF786">
        <v>0</v>
      </c>
      <c r="CG786">
        <v>0</v>
      </c>
      <c r="CH786">
        <v>0</v>
      </c>
      <c r="CI786">
        <v>1</v>
      </c>
      <c r="CJ786">
        <v>0</v>
      </c>
      <c r="CK786">
        <v>1</v>
      </c>
      <c r="CL786">
        <v>0</v>
      </c>
      <c r="CN786" t="s">
        <v>108</v>
      </c>
      <c r="CO786" t="s">
        <v>109</v>
      </c>
      <c r="CP786" t="s">
        <v>110</v>
      </c>
      <c r="CQ786">
        <v>3452849</v>
      </c>
      <c r="CR786" t="s">
        <v>2028</v>
      </c>
      <c r="CS786" t="s">
        <v>2029</v>
      </c>
      <c r="CT786">
        <v>785</v>
      </c>
    </row>
    <row r="787" spans="1:98">
      <c r="A787">
        <v>786</v>
      </c>
      <c r="B787" t="s">
        <v>688</v>
      </c>
      <c r="C787">
        <v>20</v>
      </c>
      <c r="D787" t="s">
        <v>98</v>
      </c>
      <c r="E787" t="s">
        <v>99</v>
      </c>
      <c r="F787" t="s">
        <v>136</v>
      </c>
      <c r="G787" t="s">
        <v>113</v>
      </c>
      <c r="J787" t="s">
        <v>121</v>
      </c>
      <c r="K787">
        <v>1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T787" t="s">
        <v>2030</v>
      </c>
      <c r="X787" t="s">
        <v>368</v>
      </c>
      <c r="Y787">
        <v>0</v>
      </c>
      <c r="Z787">
        <v>1</v>
      </c>
      <c r="AA787">
        <v>0</v>
      </c>
      <c r="AB787">
        <v>0</v>
      </c>
      <c r="AC787">
        <v>0</v>
      </c>
      <c r="AD787">
        <v>0</v>
      </c>
      <c r="AE787">
        <v>0</v>
      </c>
      <c r="AG787" t="s">
        <v>124</v>
      </c>
      <c r="AH787" t="s">
        <v>125</v>
      </c>
      <c r="AI787">
        <v>1</v>
      </c>
      <c r="AJ787">
        <v>0</v>
      </c>
      <c r="AK787">
        <v>0</v>
      </c>
      <c r="AL787">
        <v>0</v>
      </c>
      <c r="AM787">
        <v>0</v>
      </c>
      <c r="AN787">
        <v>0</v>
      </c>
      <c r="AO787">
        <v>0</v>
      </c>
      <c r="AP787">
        <v>0</v>
      </c>
      <c r="AR787" t="s">
        <v>127</v>
      </c>
      <c r="AS787" t="e">
        <f ca="1">- Donâ€™t have family in Syria to _xludf.help me</f>
        <v>#NAME?</v>
      </c>
      <c r="AT787">
        <v>0</v>
      </c>
      <c r="AU787">
        <v>0</v>
      </c>
      <c r="AV787">
        <v>0</v>
      </c>
      <c r="AW787">
        <v>1</v>
      </c>
      <c r="AX787">
        <v>0</v>
      </c>
      <c r="AY787">
        <v>0</v>
      </c>
      <c r="BA787" t="s">
        <v>127</v>
      </c>
      <c r="BB787" t="e">
        <f ca="1">- Useful but _xludf.not as good as a regular degree</f>
        <v>#NAME?</v>
      </c>
      <c r="BD787" t="s">
        <v>477</v>
      </c>
      <c r="BE787">
        <v>0</v>
      </c>
      <c r="BF787">
        <v>0</v>
      </c>
      <c r="BG787">
        <v>0</v>
      </c>
      <c r="BH787">
        <v>0</v>
      </c>
      <c r="BI787">
        <v>0</v>
      </c>
      <c r="BJ787">
        <v>0</v>
      </c>
      <c r="BK787">
        <v>0</v>
      </c>
      <c r="BL787">
        <v>1</v>
      </c>
      <c r="BN787" t="s">
        <v>106</v>
      </c>
      <c r="BQ787" t="e">
        <f ca="1">- Cannot afford the courses</f>
        <v>#NAME?</v>
      </c>
      <c r="BR787">
        <v>0</v>
      </c>
      <c r="BS787">
        <v>0</v>
      </c>
      <c r="BT787">
        <v>0</v>
      </c>
      <c r="BU787">
        <v>0</v>
      </c>
      <c r="BV787">
        <v>1</v>
      </c>
      <c r="BW787">
        <v>0</v>
      </c>
      <c r="BX787" t="s">
        <v>243</v>
      </c>
      <c r="BY787" t="e">
        <f ca="1">- _xludf.not worth the _xludf.time _xludf.or money spent on it</f>
        <v>#NAME?</v>
      </c>
      <c r="BZ787">
        <v>0</v>
      </c>
      <c r="CA787">
        <v>1</v>
      </c>
      <c r="CB787">
        <v>0</v>
      </c>
      <c r="CC787">
        <v>0</v>
      </c>
      <c r="CD787">
        <v>0</v>
      </c>
      <c r="CE787" t="e">
        <f ca="1">- Facebook groups/pages</f>
        <v>#NAME?</v>
      </c>
      <c r="CF787">
        <v>0</v>
      </c>
      <c r="CG787">
        <v>0</v>
      </c>
      <c r="CH787">
        <v>0</v>
      </c>
      <c r="CI787">
        <v>0</v>
      </c>
      <c r="CJ787">
        <v>0</v>
      </c>
      <c r="CK787">
        <v>1</v>
      </c>
      <c r="CL787">
        <v>0</v>
      </c>
      <c r="CN787" t="s">
        <v>108</v>
      </c>
      <c r="CO787" t="s">
        <v>109</v>
      </c>
      <c r="CP787" t="s">
        <v>110</v>
      </c>
      <c r="CQ787">
        <v>3452899</v>
      </c>
      <c r="CR787" t="s">
        <v>2031</v>
      </c>
      <c r="CS787" t="s">
        <v>2032</v>
      </c>
      <c r="CT787">
        <v>786</v>
      </c>
    </row>
    <row r="788" spans="1:98">
      <c r="A788">
        <v>787</v>
      </c>
      <c r="B788" t="s">
        <v>688</v>
      </c>
      <c r="C788">
        <v>23</v>
      </c>
      <c r="D788" t="s">
        <v>148</v>
      </c>
      <c r="E788" t="s">
        <v>274</v>
      </c>
      <c r="F788" t="s">
        <v>149</v>
      </c>
      <c r="G788" t="s">
        <v>113</v>
      </c>
      <c r="J788" t="s">
        <v>121</v>
      </c>
      <c r="K788">
        <v>1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T788" t="s">
        <v>1972</v>
      </c>
      <c r="X788" t="s">
        <v>242</v>
      </c>
      <c r="Y788">
        <v>0</v>
      </c>
      <c r="Z788">
        <v>0</v>
      </c>
      <c r="AA788">
        <v>0</v>
      </c>
      <c r="AB788">
        <v>0</v>
      </c>
      <c r="AC788">
        <v>1</v>
      </c>
      <c r="AD788">
        <v>0</v>
      </c>
      <c r="AE788">
        <v>0</v>
      </c>
      <c r="AG788" t="s">
        <v>116</v>
      </c>
      <c r="AH788" t="s">
        <v>1081</v>
      </c>
      <c r="AI788">
        <v>0</v>
      </c>
      <c r="AJ788">
        <v>1</v>
      </c>
      <c r="AK788">
        <v>0</v>
      </c>
      <c r="AL788">
        <v>0</v>
      </c>
      <c r="AM788">
        <v>0</v>
      </c>
      <c r="AN788">
        <v>0</v>
      </c>
      <c r="AO788">
        <v>0</v>
      </c>
      <c r="AP788">
        <v>0</v>
      </c>
      <c r="BA788" t="s">
        <v>127</v>
      </c>
      <c r="BB788" t="e">
        <f ca="1">- _xludf.not Useful</f>
        <v>#NAME?</v>
      </c>
      <c r="BD788" t="e">
        <f ca="1">- Nursing / medical care</f>
        <v>#NAME?</v>
      </c>
      <c r="BE788">
        <v>0</v>
      </c>
      <c r="BF788">
        <v>0</v>
      </c>
      <c r="BG788">
        <v>0</v>
      </c>
      <c r="BH788">
        <v>0</v>
      </c>
      <c r="BI788">
        <v>1</v>
      </c>
      <c r="BJ788">
        <v>0</v>
      </c>
      <c r="BK788">
        <v>0</v>
      </c>
      <c r="BL788">
        <v>0</v>
      </c>
      <c r="BN788" t="s">
        <v>106</v>
      </c>
      <c r="BQ788" t="e">
        <f ca="1">- Donâ€™t know how to _xludf.find/enroll in a suitable program</f>
        <v>#NAME?</v>
      </c>
      <c r="BR788">
        <v>0</v>
      </c>
      <c r="BS788">
        <v>0</v>
      </c>
      <c r="BT788">
        <v>0</v>
      </c>
      <c r="BU788">
        <v>1</v>
      </c>
      <c r="BV788">
        <v>0</v>
      </c>
      <c r="BW788">
        <v>0</v>
      </c>
      <c r="BX788" t="s">
        <v>107</v>
      </c>
      <c r="BY788" t="e">
        <f ca="1">- Difficult to access</f>
        <v>#NAME?</v>
      </c>
      <c r="BZ788">
        <v>0</v>
      </c>
      <c r="CA788">
        <v>0</v>
      </c>
      <c r="CB788">
        <v>0</v>
      </c>
      <c r="CC788">
        <v>1</v>
      </c>
      <c r="CD788">
        <v>0</v>
      </c>
      <c r="CE788" t="e">
        <f ca="1">- Facebook groups/pages</f>
        <v>#NAME?</v>
      </c>
      <c r="CF788">
        <v>0</v>
      </c>
      <c r="CG788">
        <v>0</v>
      </c>
      <c r="CH788">
        <v>0</v>
      </c>
      <c r="CI788">
        <v>0</v>
      </c>
      <c r="CJ788">
        <v>0</v>
      </c>
      <c r="CK788">
        <v>1</v>
      </c>
      <c r="CL788">
        <v>0</v>
      </c>
      <c r="CN788" t="s">
        <v>108</v>
      </c>
      <c r="CO788" t="s">
        <v>109</v>
      </c>
      <c r="CP788" t="s">
        <v>110</v>
      </c>
      <c r="CQ788">
        <v>3452930</v>
      </c>
      <c r="CR788" t="s">
        <v>2033</v>
      </c>
      <c r="CS788" t="s">
        <v>2034</v>
      </c>
      <c r="CT788">
        <v>787</v>
      </c>
    </row>
    <row r="789" spans="1:98">
      <c r="A789">
        <v>788</v>
      </c>
      <c r="B789" t="s">
        <v>688</v>
      </c>
      <c r="C789">
        <v>22</v>
      </c>
      <c r="D789" t="s">
        <v>98</v>
      </c>
      <c r="E789" t="s">
        <v>99</v>
      </c>
      <c r="F789" t="s">
        <v>100</v>
      </c>
      <c r="G789" t="s">
        <v>101</v>
      </c>
      <c r="H789" t="s">
        <v>394</v>
      </c>
      <c r="U789" t="s">
        <v>180</v>
      </c>
      <c r="AG789" t="s">
        <v>104</v>
      </c>
      <c r="AH789" t="s">
        <v>105</v>
      </c>
      <c r="AI789">
        <v>0</v>
      </c>
      <c r="AJ789">
        <v>1</v>
      </c>
      <c r="AK789">
        <v>0</v>
      </c>
      <c r="AL789">
        <v>0</v>
      </c>
      <c r="AM789">
        <v>0</v>
      </c>
      <c r="AN789">
        <v>0</v>
      </c>
      <c r="AO789">
        <v>0</v>
      </c>
      <c r="AP789">
        <v>0</v>
      </c>
      <c r="BA789" t="s">
        <v>106</v>
      </c>
      <c r="BB789" t="e">
        <f ca="1">- _xludf.not Useful</f>
        <v>#NAME?</v>
      </c>
      <c r="BD789" t="e">
        <f ca="1">- I am _xludf.not interested in vocational education</f>
        <v>#NAME?</v>
      </c>
      <c r="BE789">
        <v>1</v>
      </c>
      <c r="BF789">
        <v>0</v>
      </c>
      <c r="BG789">
        <v>0</v>
      </c>
      <c r="BH789">
        <v>0</v>
      </c>
      <c r="BI789">
        <v>0</v>
      </c>
      <c r="BJ789">
        <v>0</v>
      </c>
      <c r="BK789">
        <v>0</v>
      </c>
      <c r="BL789">
        <v>0</v>
      </c>
      <c r="BN789" t="s">
        <v>106</v>
      </c>
      <c r="BQ789" t="e">
        <f ca="1">- Do _xludf.not _xludf.count towards a recognized qualification</f>
        <v>#NAME?</v>
      </c>
      <c r="BR789">
        <v>0</v>
      </c>
      <c r="BS789">
        <v>1</v>
      </c>
      <c r="BT789">
        <v>0</v>
      </c>
      <c r="BU789">
        <v>0</v>
      </c>
      <c r="BV789">
        <v>0</v>
      </c>
      <c r="BW789">
        <v>0</v>
      </c>
      <c r="BX789" t="s">
        <v>107</v>
      </c>
      <c r="BY789" t="e">
        <f ca="1">- Useful but _xludf.not as good as going to university</f>
        <v>#NAME?</v>
      </c>
      <c r="BZ789">
        <v>1</v>
      </c>
      <c r="CA789">
        <v>0</v>
      </c>
      <c r="CB789">
        <v>0</v>
      </c>
      <c r="CC789">
        <v>0</v>
      </c>
      <c r="CD789">
        <v>0</v>
      </c>
      <c r="CE789" t="e">
        <f ca="1">- Facebook groups/pages DUBARAH</f>
        <v>#NAME?</v>
      </c>
      <c r="CF789">
        <v>0</v>
      </c>
      <c r="CG789">
        <v>1</v>
      </c>
      <c r="CH789">
        <v>0</v>
      </c>
      <c r="CI789">
        <v>0</v>
      </c>
      <c r="CJ789">
        <v>0</v>
      </c>
      <c r="CK789">
        <v>1</v>
      </c>
      <c r="CL789">
        <v>0</v>
      </c>
      <c r="CN789" t="s">
        <v>108</v>
      </c>
      <c r="CO789" t="s">
        <v>109</v>
      </c>
      <c r="CP789" t="s">
        <v>110</v>
      </c>
      <c r="CQ789">
        <v>3452995</v>
      </c>
      <c r="CR789" t="s">
        <v>2035</v>
      </c>
      <c r="CS789" t="s">
        <v>2036</v>
      </c>
      <c r="CT789">
        <v>788</v>
      </c>
    </row>
    <row r="790" spans="1:98">
      <c r="A790">
        <v>789</v>
      </c>
      <c r="B790" t="s">
        <v>688</v>
      </c>
      <c r="C790">
        <v>23</v>
      </c>
      <c r="D790" t="s">
        <v>148</v>
      </c>
      <c r="E790" t="s">
        <v>156</v>
      </c>
      <c r="F790" t="s">
        <v>149</v>
      </c>
      <c r="G790" t="s">
        <v>113</v>
      </c>
      <c r="J790" t="s">
        <v>776</v>
      </c>
      <c r="K790">
        <v>0</v>
      </c>
      <c r="L790">
        <v>1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 t="s">
        <v>1661</v>
      </c>
      <c r="X790" t="s">
        <v>200</v>
      </c>
      <c r="Y790">
        <v>0</v>
      </c>
      <c r="Z790">
        <v>0</v>
      </c>
      <c r="AA790">
        <v>0</v>
      </c>
      <c r="AB790">
        <v>0</v>
      </c>
      <c r="AC790">
        <v>1</v>
      </c>
      <c r="AD790">
        <v>1</v>
      </c>
      <c r="AE790">
        <v>0</v>
      </c>
      <c r="AG790" t="s">
        <v>116</v>
      </c>
      <c r="AH790" t="s">
        <v>1081</v>
      </c>
      <c r="AI790">
        <v>0</v>
      </c>
      <c r="AJ790">
        <v>1</v>
      </c>
      <c r="AK790">
        <v>0</v>
      </c>
      <c r="AL790">
        <v>0</v>
      </c>
      <c r="AM790">
        <v>0</v>
      </c>
      <c r="AN790">
        <v>0</v>
      </c>
      <c r="AO790">
        <v>0</v>
      </c>
      <c r="AP790">
        <v>0</v>
      </c>
      <c r="BA790" t="s">
        <v>127</v>
      </c>
      <c r="BB790" t="e">
        <f ca="1">- _xludf.not Useful</f>
        <v>#NAME?</v>
      </c>
      <c r="BD790" t="e">
        <f ca="1">- Project Management / Accountancy - Nursing / medical care</f>
        <v>#NAME?</v>
      </c>
      <c r="BE790">
        <v>0</v>
      </c>
      <c r="BF790">
        <v>0</v>
      </c>
      <c r="BG790">
        <v>1</v>
      </c>
      <c r="BH790">
        <v>0</v>
      </c>
      <c r="BI790">
        <v>1</v>
      </c>
      <c r="BJ790">
        <v>0</v>
      </c>
      <c r="BK790">
        <v>0</v>
      </c>
      <c r="BL790">
        <v>0</v>
      </c>
      <c r="BN790" t="s">
        <v>127</v>
      </c>
      <c r="BO790" t="s">
        <v>388</v>
      </c>
      <c r="BX790" t="s">
        <v>107</v>
      </c>
      <c r="BY790" t="e">
        <f ca="1">- _xludf.not worth the _xludf.time _xludf.or money spent on it</f>
        <v>#NAME?</v>
      </c>
      <c r="BZ790">
        <v>0</v>
      </c>
      <c r="CA790">
        <v>1</v>
      </c>
      <c r="CB790">
        <v>0</v>
      </c>
      <c r="CC790">
        <v>0</v>
      </c>
      <c r="CD790">
        <v>0</v>
      </c>
      <c r="CE790" t="e">
        <f ca="1">- Facebook groups/pages</f>
        <v>#NAME?</v>
      </c>
      <c r="CF790">
        <v>0</v>
      </c>
      <c r="CG790">
        <v>0</v>
      </c>
      <c r="CH790">
        <v>0</v>
      </c>
      <c r="CI790">
        <v>0</v>
      </c>
      <c r="CJ790">
        <v>0</v>
      </c>
      <c r="CK790">
        <v>1</v>
      </c>
      <c r="CL790">
        <v>0</v>
      </c>
      <c r="CN790" t="s">
        <v>108</v>
      </c>
      <c r="CO790" t="s">
        <v>109</v>
      </c>
      <c r="CP790" t="s">
        <v>110</v>
      </c>
      <c r="CQ790">
        <v>3453022</v>
      </c>
      <c r="CR790" t="s">
        <v>2037</v>
      </c>
      <c r="CS790" t="s">
        <v>2038</v>
      </c>
      <c r="CT790">
        <v>789</v>
      </c>
    </row>
    <row r="791" spans="1:98">
      <c r="A791">
        <v>790</v>
      </c>
      <c r="B791" t="s">
        <v>688</v>
      </c>
      <c r="C791">
        <v>21</v>
      </c>
      <c r="D791" t="s">
        <v>98</v>
      </c>
      <c r="E791" t="s">
        <v>99</v>
      </c>
      <c r="F791" t="s">
        <v>100</v>
      </c>
      <c r="G791" t="s">
        <v>101</v>
      </c>
      <c r="H791" t="s">
        <v>102</v>
      </c>
      <c r="U791" t="s">
        <v>121</v>
      </c>
      <c r="W791" t="s">
        <v>1756</v>
      </c>
      <c r="AG791" t="s">
        <v>104</v>
      </c>
      <c r="AH791" t="s">
        <v>105</v>
      </c>
      <c r="AI791">
        <v>0</v>
      </c>
      <c r="AJ791">
        <v>1</v>
      </c>
      <c r="AK791">
        <v>0</v>
      </c>
      <c r="AL791">
        <v>0</v>
      </c>
      <c r="AM791">
        <v>0</v>
      </c>
      <c r="AN791">
        <v>0</v>
      </c>
      <c r="AO791">
        <v>0</v>
      </c>
      <c r="AP791">
        <v>0</v>
      </c>
      <c r="BA791" t="s">
        <v>127</v>
      </c>
      <c r="BB791" t="e">
        <f ca="1">- Useful but _xludf.not as good as a regular degree</f>
        <v>#NAME?</v>
      </c>
      <c r="BD791" t="e">
        <f ca="1">- Project Management / Accountancy</f>
        <v>#NAME?</v>
      </c>
      <c r="BE791">
        <v>0</v>
      </c>
      <c r="BF791">
        <v>0</v>
      </c>
      <c r="BG791">
        <v>1</v>
      </c>
      <c r="BH791">
        <v>0</v>
      </c>
      <c r="BI791">
        <v>0</v>
      </c>
      <c r="BJ791">
        <v>0</v>
      </c>
      <c r="BK791">
        <v>0</v>
      </c>
      <c r="BL791">
        <v>0</v>
      </c>
      <c r="BN791" t="s">
        <v>106</v>
      </c>
      <c r="BQ791" t="e">
        <f ca="1">- Do _xludf.not _xludf.count towards a recognized qualification</f>
        <v>#NAME?</v>
      </c>
      <c r="BR791">
        <v>0</v>
      </c>
      <c r="BS791">
        <v>1</v>
      </c>
      <c r="BT791">
        <v>0</v>
      </c>
      <c r="BU791">
        <v>0</v>
      </c>
      <c r="BV791">
        <v>0</v>
      </c>
      <c r="BW791">
        <v>0</v>
      </c>
      <c r="BX791" t="s">
        <v>107</v>
      </c>
      <c r="BY791" t="e">
        <f ca="1">- _xludf.not worth the _xludf.time _xludf.or money spent on it</f>
        <v>#NAME?</v>
      </c>
      <c r="BZ791">
        <v>0</v>
      </c>
      <c r="CA791">
        <v>1</v>
      </c>
      <c r="CB791">
        <v>0</v>
      </c>
      <c r="CC791">
        <v>0</v>
      </c>
      <c r="CD791">
        <v>0</v>
      </c>
      <c r="CE791" t="e">
        <f ca="1">- Facebook groups/pages  - Friends</f>
        <v>#NAME?</v>
      </c>
      <c r="CF791">
        <v>1</v>
      </c>
      <c r="CG791">
        <v>0</v>
      </c>
      <c r="CH791">
        <v>0</v>
      </c>
      <c r="CI791">
        <v>0</v>
      </c>
      <c r="CJ791">
        <v>0</v>
      </c>
      <c r="CK791">
        <v>1</v>
      </c>
      <c r="CL791">
        <v>0</v>
      </c>
      <c r="CN791" t="s">
        <v>108</v>
      </c>
      <c r="CO791" t="s">
        <v>109</v>
      </c>
      <c r="CP791" t="s">
        <v>110</v>
      </c>
      <c r="CQ791">
        <v>3453044</v>
      </c>
      <c r="CR791" t="s">
        <v>2039</v>
      </c>
      <c r="CS791" t="s">
        <v>2040</v>
      </c>
      <c r="CT791">
        <v>790</v>
      </c>
    </row>
    <row r="792" spans="1:98">
      <c r="A792">
        <v>791</v>
      </c>
      <c r="B792" t="s">
        <v>688</v>
      </c>
      <c r="C792">
        <v>19</v>
      </c>
      <c r="D792" t="s">
        <v>148</v>
      </c>
      <c r="E792" t="s">
        <v>99</v>
      </c>
      <c r="F792" t="s">
        <v>120</v>
      </c>
      <c r="G792" t="s">
        <v>113</v>
      </c>
      <c r="J792" t="s">
        <v>2041</v>
      </c>
      <c r="K792">
        <v>0</v>
      </c>
      <c r="L792">
        <v>1</v>
      </c>
      <c r="M792">
        <v>0</v>
      </c>
      <c r="N792">
        <v>0</v>
      </c>
      <c r="O792">
        <v>1</v>
      </c>
      <c r="P792">
        <v>0</v>
      </c>
      <c r="Q792">
        <v>0</v>
      </c>
      <c r="R792">
        <v>0</v>
      </c>
      <c r="S792" t="s">
        <v>1661</v>
      </c>
      <c r="X792" t="s">
        <v>183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1</v>
      </c>
      <c r="AF792" t="s">
        <v>1688</v>
      </c>
      <c r="AG792" t="s">
        <v>124</v>
      </c>
      <c r="AH792" t="s">
        <v>125</v>
      </c>
      <c r="AI792">
        <v>1</v>
      </c>
      <c r="AJ792">
        <v>0</v>
      </c>
      <c r="AK792">
        <v>0</v>
      </c>
      <c r="AL792">
        <v>0</v>
      </c>
      <c r="AM792">
        <v>0</v>
      </c>
      <c r="AN792">
        <v>0</v>
      </c>
      <c r="AO792">
        <v>0</v>
      </c>
      <c r="AP792">
        <v>0</v>
      </c>
      <c r="AR792" t="s">
        <v>106</v>
      </c>
      <c r="AS792" t="s">
        <v>121</v>
      </c>
      <c r="AT792">
        <v>0</v>
      </c>
      <c r="AU792">
        <v>0</v>
      </c>
      <c r="AV792">
        <v>0</v>
      </c>
      <c r="AW792">
        <v>0</v>
      </c>
      <c r="AX792">
        <v>0</v>
      </c>
      <c r="AY792">
        <v>1</v>
      </c>
      <c r="AZ792" t="s">
        <v>1661</v>
      </c>
      <c r="BA792" t="s">
        <v>127</v>
      </c>
      <c r="BB792" t="e">
        <f ca="1">- Useful but _xludf.not as good as a regular degree</f>
        <v>#NAME?</v>
      </c>
      <c r="BD792" t="e">
        <f ca="1">- Tourism / Restaurant _xludf.and hotel Management</f>
        <v>#NAME?</v>
      </c>
      <c r="BE792">
        <v>0</v>
      </c>
      <c r="BF792">
        <v>0</v>
      </c>
      <c r="BG792">
        <v>0</v>
      </c>
      <c r="BH792">
        <v>1</v>
      </c>
      <c r="BI792">
        <v>0</v>
      </c>
      <c r="BJ792">
        <v>0</v>
      </c>
      <c r="BK792">
        <v>0</v>
      </c>
      <c r="BL792">
        <v>0</v>
      </c>
      <c r="BN792" t="s">
        <v>106</v>
      </c>
      <c r="BQ792" t="e">
        <f ca="1">- Donâ€™t know how to _xludf.find/enroll in a suitable program</f>
        <v>#NAME?</v>
      </c>
      <c r="BR792">
        <v>0</v>
      </c>
      <c r="BS792">
        <v>0</v>
      </c>
      <c r="BT792">
        <v>0</v>
      </c>
      <c r="BU792">
        <v>1</v>
      </c>
      <c r="BV792">
        <v>0</v>
      </c>
      <c r="BW792">
        <v>0</v>
      </c>
      <c r="BX792" t="s">
        <v>107</v>
      </c>
      <c r="BY792" t="e">
        <f ca="1">- Difficult to access</f>
        <v>#NAME?</v>
      </c>
      <c r="BZ792">
        <v>0</v>
      </c>
      <c r="CA792">
        <v>0</v>
      </c>
      <c r="CB792">
        <v>0</v>
      </c>
      <c r="CC792">
        <v>1</v>
      </c>
      <c r="CD792">
        <v>0</v>
      </c>
      <c r="CE792" t="e">
        <f ca="1">- Facebook groups/pages</f>
        <v>#NAME?</v>
      </c>
      <c r="CF792">
        <v>0</v>
      </c>
      <c r="CG792">
        <v>0</v>
      </c>
      <c r="CH792">
        <v>0</v>
      </c>
      <c r="CI792">
        <v>0</v>
      </c>
      <c r="CJ792">
        <v>0</v>
      </c>
      <c r="CK792">
        <v>1</v>
      </c>
      <c r="CL792">
        <v>0</v>
      </c>
      <c r="CN792" t="s">
        <v>108</v>
      </c>
      <c r="CO792" t="s">
        <v>109</v>
      </c>
      <c r="CP792" t="s">
        <v>110</v>
      </c>
      <c r="CQ792">
        <v>3453069</v>
      </c>
      <c r="CR792" t="s">
        <v>2042</v>
      </c>
      <c r="CS792" t="s">
        <v>2043</v>
      </c>
      <c r="CT792">
        <v>791</v>
      </c>
    </row>
    <row r="793" spans="1:98">
      <c r="A793">
        <v>792</v>
      </c>
      <c r="B793" t="s">
        <v>688</v>
      </c>
      <c r="C793">
        <v>24</v>
      </c>
      <c r="D793" t="s">
        <v>148</v>
      </c>
      <c r="E793" t="s">
        <v>99</v>
      </c>
      <c r="F793" t="s">
        <v>149</v>
      </c>
      <c r="G793" t="s">
        <v>113</v>
      </c>
      <c r="J793" t="s">
        <v>103</v>
      </c>
      <c r="K793">
        <v>0</v>
      </c>
      <c r="L793">
        <v>0</v>
      </c>
      <c r="M793">
        <v>0</v>
      </c>
      <c r="N793">
        <v>1</v>
      </c>
      <c r="O793">
        <v>0</v>
      </c>
      <c r="P793">
        <v>0</v>
      </c>
      <c r="Q793">
        <v>0</v>
      </c>
      <c r="R793">
        <v>0</v>
      </c>
      <c r="X793" t="s">
        <v>242</v>
      </c>
      <c r="Y793">
        <v>0</v>
      </c>
      <c r="Z793">
        <v>0</v>
      </c>
      <c r="AA793">
        <v>0</v>
      </c>
      <c r="AB793">
        <v>0</v>
      </c>
      <c r="AC793">
        <v>1</v>
      </c>
      <c r="AD793">
        <v>0</v>
      </c>
      <c r="AE793">
        <v>0</v>
      </c>
      <c r="AG793" t="s">
        <v>116</v>
      </c>
      <c r="AH793" t="s">
        <v>1081</v>
      </c>
      <c r="AI793">
        <v>0</v>
      </c>
      <c r="AJ793">
        <v>1</v>
      </c>
      <c r="AK793">
        <v>0</v>
      </c>
      <c r="AL793">
        <v>0</v>
      </c>
      <c r="AM793">
        <v>0</v>
      </c>
      <c r="AN793">
        <v>0</v>
      </c>
      <c r="AO793">
        <v>0</v>
      </c>
      <c r="AP793">
        <v>0</v>
      </c>
      <c r="BA793" t="s">
        <v>106</v>
      </c>
      <c r="BB793" t="e">
        <f ca="1">- _xludf.not Useful</f>
        <v>#NAME?</v>
      </c>
      <c r="BD793" t="e">
        <f ca="1">- I am _xludf.not interested in vocational education</f>
        <v>#NAME?</v>
      </c>
      <c r="BE793">
        <v>1</v>
      </c>
      <c r="BF793">
        <v>0</v>
      </c>
      <c r="BG793">
        <v>0</v>
      </c>
      <c r="BH793">
        <v>0</v>
      </c>
      <c r="BI793">
        <v>0</v>
      </c>
      <c r="BJ793">
        <v>0</v>
      </c>
      <c r="BK793">
        <v>0</v>
      </c>
      <c r="BL793">
        <v>0</v>
      </c>
      <c r="BN793" t="s">
        <v>106</v>
      </c>
      <c r="BQ793" t="e">
        <f ca="1">- _xludf.not available in _xludf.Arabic</f>
        <v>#NAME?</v>
      </c>
      <c r="BR793">
        <v>0</v>
      </c>
      <c r="BS793">
        <v>0</v>
      </c>
      <c r="BT793">
        <v>0</v>
      </c>
      <c r="BU793">
        <v>0</v>
      </c>
      <c r="BV793">
        <v>0</v>
      </c>
      <c r="BW793">
        <v>1</v>
      </c>
      <c r="BX793" t="s">
        <v>107</v>
      </c>
      <c r="BY793" t="e">
        <f ca="1">- _xludf.not worth the _xludf.time _xludf.or money spent on it</f>
        <v>#NAME?</v>
      </c>
      <c r="BZ793">
        <v>0</v>
      </c>
      <c r="CA793">
        <v>1</v>
      </c>
      <c r="CB793">
        <v>0</v>
      </c>
      <c r="CC793">
        <v>0</v>
      </c>
      <c r="CD793">
        <v>0</v>
      </c>
      <c r="CE793" t="e">
        <f ca="1">- Facebook groups/pages</f>
        <v>#NAME?</v>
      </c>
      <c r="CF793">
        <v>0</v>
      </c>
      <c r="CG793">
        <v>0</v>
      </c>
      <c r="CH793">
        <v>0</v>
      </c>
      <c r="CI793">
        <v>0</v>
      </c>
      <c r="CJ793">
        <v>0</v>
      </c>
      <c r="CK793">
        <v>1</v>
      </c>
      <c r="CL793">
        <v>0</v>
      </c>
      <c r="CN793" t="s">
        <v>108</v>
      </c>
      <c r="CO793" t="s">
        <v>109</v>
      </c>
      <c r="CP793" t="s">
        <v>110</v>
      </c>
      <c r="CQ793">
        <v>3453095</v>
      </c>
      <c r="CR793" t="s">
        <v>2044</v>
      </c>
      <c r="CS793" t="s">
        <v>2045</v>
      </c>
      <c r="CT793">
        <v>792</v>
      </c>
    </row>
    <row r="794" spans="1:98">
      <c r="A794">
        <v>793</v>
      </c>
      <c r="B794" t="s">
        <v>688</v>
      </c>
      <c r="C794">
        <v>23</v>
      </c>
      <c r="D794" t="s">
        <v>148</v>
      </c>
      <c r="E794" t="s">
        <v>99</v>
      </c>
      <c r="F794" t="s">
        <v>100</v>
      </c>
      <c r="G794" t="s">
        <v>113</v>
      </c>
      <c r="J794" t="s">
        <v>318</v>
      </c>
      <c r="K794">
        <v>0</v>
      </c>
      <c r="L794">
        <v>0</v>
      </c>
      <c r="M794">
        <v>1</v>
      </c>
      <c r="N794">
        <v>0</v>
      </c>
      <c r="O794">
        <v>0</v>
      </c>
      <c r="P794">
        <v>0</v>
      </c>
      <c r="Q794">
        <v>0</v>
      </c>
      <c r="R794">
        <v>0</v>
      </c>
      <c r="X794" t="s">
        <v>242</v>
      </c>
      <c r="Y794">
        <v>0</v>
      </c>
      <c r="Z794">
        <v>0</v>
      </c>
      <c r="AA794">
        <v>0</v>
      </c>
      <c r="AB794">
        <v>0</v>
      </c>
      <c r="AC794">
        <v>1</v>
      </c>
      <c r="AD794">
        <v>0</v>
      </c>
      <c r="AE794">
        <v>0</v>
      </c>
      <c r="AG794" t="s">
        <v>116</v>
      </c>
      <c r="AH794" t="s">
        <v>105</v>
      </c>
      <c r="AI794">
        <v>0</v>
      </c>
      <c r="AJ794">
        <v>1</v>
      </c>
      <c r="AK794">
        <v>0</v>
      </c>
      <c r="AL794">
        <v>0</v>
      </c>
      <c r="AM794">
        <v>0</v>
      </c>
      <c r="AN794">
        <v>0</v>
      </c>
      <c r="AO794">
        <v>0</v>
      </c>
      <c r="AP794">
        <v>0</v>
      </c>
      <c r="BA794" t="s">
        <v>106</v>
      </c>
      <c r="BB794" t="e">
        <f ca="1">- _xludf.not Useful</f>
        <v>#NAME?</v>
      </c>
      <c r="BD794" t="e">
        <f ca="1">- Project Management / Accountancy</f>
        <v>#NAME?</v>
      </c>
      <c r="BE794">
        <v>0</v>
      </c>
      <c r="BF794">
        <v>0</v>
      </c>
      <c r="BG794">
        <v>1</v>
      </c>
      <c r="BH794">
        <v>0</v>
      </c>
      <c r="BI794">
        <v>0</v>
      </c>
      <c r="BJ794">
        <v>0</v>
      </c>
      <c r="BK794">
        <v>0</v>
      </c>
      <c r="BL794">
        <v>0</v>
      </c>
      <c r="BN794" t="s">
        <v>106</v>
      </c>
      <c r="BQ794" t="e">
        <f ca="1">- No internet connection / computer</f>
        <v>#NAME?</v>
      </c>
      <c r="BR794">
        <v>0</v>
      </c>
      <c r="BS794">
        <v>0</v>
      </c>
      <c r="BT794">
        <v>1</v>
      </c>
      <c r="BU794">
        <v>0</v>
      </c>
      <c r="BV794">
        <v>0</v>
      </c>
      <c r="BW794">
        <v>0</v>
      </c>
      <c r="BX794" t="s">
        <v>243</v>
      </c>
      <c r="BY794" t="e">
        <f ca="1">- _xludf.not worth the _xludf.time _xludf.or money spent on it</f>
        <v>#NAME?</v>
      </c>
      <c r="BZ794">
        <v>0</v>
      </c>
      <c r="CA794">
        <v>1</v>
      </c>
      <c r="CB794">
        <v>0</v>
      </c>
      <c r="CC794">
        <v>0</v>
      </c>
      <c r="CD794">
        <v>0</v>
      </c>
      <c r="CE794" t="e">
        <f ca="1">- Facebook groups/pages</f>
        <v>#NAME?</v>
      </c>
      <c r="CF794">
        <v>0</v>
      </c>
      <c r="CG794">
        <v>0</v>
      </c>
      <c r="CH794">
        <v>0</v>
      </c>
      <c r="CI794">
        <v>0</v>
      </c>
      <c r="CJ794">
        <v>0</v>
      </c>
      <c r="CK794">
        <v>1</v>
      </c>
      <c r="CL794">
        <v>0</v>
      </c>
      <c r="CN794" t="s">
        <v>108</v>
      </c>
      <c r="CO794" t="s">
        <v>109</v>
      </c>
      <c r="CP794" t="s">
        <v>110</v>
      </c>
      <c r="CQ794">
        <v>3453141</v>
      </c>
      <c r="CR794" t="s">
        <v>2046</v>
      </c>
      <c r="CS794" t="s">
        <v>2047</v>
      </c>
      <c r="CT794">
        <v>793</v>
      </c>
    </row>
    <row r="795" spans="1:98">
      <c r="A795">
        <v>794</v>
      </c>
      <c r="B795" t="s">
        <v>688</v>
      </c>
      <c r="C795">
        <v>22</v>
      </c>
      <c r="D795" t="s">
        <v>148</v>
      </c>
      <c r="E795" t="s">
        <v>99</v>
      </c>
      <c r="F795" t="s">
        <v>100</v>
      </c>
      <c r="G795" t="s">
        <v>101</v>
      </c>
      <c r="H795" t="s">
        <v>102</v>
      </c>
      <c r="U795" t="s">
        <v>776</v>
      </c>
      <c r="V795" t="s">
        <v>1661</v>
      </c>
      <c r="AG795" t="s">
        <v>104</v>
      </c>
      <c r="AH795" t="s">
        <v>105</v>
      </c>
      <c r="AI795">
        <v>0</v>
      </c>
      <c r="AJ795">
        <v>1</v>
      </c>
      <c r="AK795">
        <v>0</v>
      </c>
      <c r="AL795">
        <v>0</v>
      </c>
      <c r="AM795">
        <v>0</v>
      </c>
      <c r="AN795">
        <v>0</v>
      </c>
      <c r="AO795">
        <v>0</v>
      </c>
      <c r="AP795">
        <v>0</v>
      </c>
      <c r="BA795" t="s">
        <v>106</v>
      </c>
      <c r="BB795" t="e">
        <f ca="1">- Very Useful _xludf.and provides a job opportunity _xludf.right away.</f>
        <v>#NAME?</v>
      </c>
      <c r="BD795" t="e">
        <f ca="1">- Nursing / medical care</f>
        <v>#NAME?</v>
      </c>
      <c r="BE795">
        <v>0</v>
      </c>
      <c r="BF795">
        <v>0</v>
      </c>
      <c r="BG795">
        <v>0</v>
      </c>
      <c r="BH795">
        <v>0</v>
      </c>
      <c r="BI795">
        <v>1</v>
      </c>
      <c r="BJ795">
        <v>0</v>
      </c>
      <c r="BK795">
        <v>0</v>
      </c>
      <c r="BL795">
        <v>0</v>
      </c>
      <c r="BN795" t="s">
        <v>106</v>
      </c>
      <c r="BQ795" t="e">
        <f ca="1">- _xludf.not available in subjects I want to study</f>
        <v>#NAME?</v>
      </c>
      <c r="BR795">
        <v>1</v>
      </c>
      <c r="BS795">
        <v>0</v>
      </c>
      <c r="BT795">
        <v>0</v>
      </c>
      <c r="BU795">
        <v>0</v>
      </c>
      <c r="BV795">
        <v>0</v>
      </c>
      <c r="BW795">
        <v>0</v>
      </c>
      <c r="BX795" t="s">
        <v>107</v>
      </c>
      <c r="BY795" t="e">
        <f ca="1">- _xludf.not worth the _xludf.time _xludf.or money spent on it</f>
        <v>#NAME?</v>
      </c>
      <c r="BZ795">
        <v>0</v>
      </c>
      <c r="CA795">
        <v>1</v>
      </c>
      <c r="CB795">
        <v>0</v>
      </c>
      <c r="CC795">
        <v>0</v>
      </c>
      <c r="CD795">
        <v>0</v>
      </c>
      <c r="CE795" t="e">
        <f ca="1">- Al-Fanar Media - Facebook groups/pages</f>
        <v>#NAME?</v>
      </c>
      <c r="CF795">
        <v>0</v>
      </c>
      <c r="CG795">
        <v>0</v>
      </c>
      <c r="CH795">
        <v>0</v>
      </c>
      <c r="CI795">
        <v>1</v>
      </c>
      <c r="CJ795">
        <v>0</v>
      </c>
      <c r="CK795">
        <v>1</v>
      </c>
      <c r="CL795">
        <v>0</v>
      </c>
      <c r="CN795" t="s">
        <v>108</v>
      </c>
      <c r="CO795" t="s">
        <v>109</v>
      </c>
      <c r="CP795" t="s">
        <v>110</v>
      </c>
      <c r="CQ795">
        <v>3453179</v>
      </c>
      <c r="CR795" t="s">
        <v>2048</v>
      </c>
      <c r="CS795" t="s">
        <v>2049</v>
      </c>
      <c r="CT795">
        <v>794</v>
      </c>
    </row>
    <row r="796" spans="1:98">
      <c r="A796">
        <v>795</v>
      </c>
      <c r="B796" t="s">
        <v>688</v>
      </c>
      <c r="C796">
        <v>22</v>
      </c>
      <c r="D796" t="s">
        <v>98</v>
      </c>
      <c r="E796" t="s">
        <v>285</v>
      </c>
      <c r="F796" t="s">
        <v>100</v>
      </c>
      <c r="G796" t="s">
        <v>101</v>
      </c>
      <c r="H796" t="s">
        <v>1251</v>
      </c>
      <c r="U796" t="s">
        <v>162</v>
      </c>
      <c r="AG796" t="s">
        <v>104</v>
      </c>
      <c r="AH796" t="s">
        <v>105</v>
      </c>
      <c r="AI796">
        <v>0</v>
      </c>
      <c r="AJ796">
        <v>1</v>
      </c>
      <c r="AK796">
        <v>0</v>
      </c>
      <c r="AL796">
        <v>0</v>
      </c>
      <c r="AM796">
        <v>0</v>
      </c>
      <c r="AN796">
        <v>0</v>
      </c>
      <c r="AO796">
        <v>0</v>
      </c>
      <c r="AP796">
        <v>0</v>
      </c>
      <c r="BA796" t="s">
        <v>106</v>
      </c>
      <c r="BB796" t="e">
        <f ca="1">- _xludf.not Useful</f>
        <v>#NAME?</v>
      </c>
      <c r="BD796" t="e">
        <f ca="1">- I am _xludf.not interested in vocational education</f>
        <v>#NAME?</v>
      </c>
      <c r="BE796">
        <v>1</v>
      </c>
      <c r="BF796">
        <v>0</v>
      </c>
      <c r="BG796">
        <v>0</v>
      </c>
      <c r="BH796">
        <v>0</v>
      </c>
      <c r="BI796">
        <v>0</v>
      </c>
      <c r="BJ796">
        <v>0</v>
      </c>
      <c r="BK796">
        <v>0</v>
      </c>
      <c r="BL796">
        <v>0</v>
      </c>
      <c r="BN796" t="s">
        <v>106</v>
      </c>
      <c r="BQ796" t="e">
        <f ca="1">- _xludf.not available in _xludf.Arabic</f>
        <v>#NAME?</v>
      </c>
      <c r="BR796">
        <v>0</v>
      </c>
      <c r="BS796">
        <v>0</v>
      </c>
      <c r="BT796">
        <v>0</v>
      </c>
      <c r="BU796">
        <v>0</v>
      </c>
      <c r="BV796">
        <v>0</v>
      </c>
      <c r="BW796">
        <v>1</v>
      </c>
      <c r="BX796" t="s">
        <v>107</v>
      </c>
      <c r="BY796" t="e">
        <f ca="1">- _xludf.not worth the _xludf.time _xludf.or money spent on it</f>
        <v>#NAME?</v>
      </c>
      <c r="BZ796">
        <v>0</v>
      </c>
      <c r="CA796">
        <v>1</v>
      </c>
      <c r="CB796">
        <v>0</v>
      </c>
      <c r="CC796">
        <v>0</v>
      </c>
      <c r="CD796">
        <v>0</v>
      </c>
      <c r="CE796" t="e">
        <f ca="1">- Facebook groups/pages</f>
        <v>#NAME?</v>
      </c>
      <c r="CF796">
        <v>0</v>
      </c>
      <c r="CG796">
        <v>0</v>
      </c>
      <c r="CH796">
        <v>0</v>
      </c>
      <c r="CI796">
        <v>0</v>
      </c>
      <c r="CJ796">
        <v>0</v>
      </c>
      <c r="CK796">
        <v>1</v>
      </c>
      <c r="CL796">
        <v>0</v>
      </c>
      <c r="CN796" t="s">
        <v>108</v>
      </c>
      <c r="CO796" t="s">
        <v>109</v>
      </c>
      <c r="CP796" t="s">
        <v>110</v>
      </c>
      <c r="CQ796">
        <v>3453189</v>
      </c>
      <c r="CR796" t="s">
        <v>2050</v>
      </c>
      <c r="CS796" t="s">
        <v>2051</v>
      </c>
      <c r="CT796">
        <v>795</v>
      </c>
    </row>
    <row r="797" spans="1:98">
      <c r="A797">
        <v>796</v>
      </c>
      <c r="B797" t="s">
        <v>688</v>
      </c>
      <c r="C797">
        <v>25</v>
      </c>
      <c r="D797" t="s">
        <v>98</v>
      </c>
      <c r="E797" t="s">
        <v>142</v>
      </c>
      <c r="F797" t="s">
        <v>149</v>
      </c>
      <c r="G797" t="s">
        <v>113</v>
      </c>
      <c r="J797" t="s">
        <v>162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1</v>
      </c>
      <c r="R797">
        <v>0</v>
      </c>
      <c r="X797" t="s">
        <v>714</v>
      </c>
      <c r="Y797">
        <v>1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G797" t="s">
        <v>124</v>
      </c>
      <c r="AH797" t="s">
        <v>125</v>
      </c>
      <c r="AI797">
        <v>1</v>
      </c>
      <c r="AJ797">
        <v>0</v>
      </c>
      <c r="AK797">
        <v>0</v>
      </c>
      <c r="AL797">
        <v>0</v>
      </c>
      <c r="AM797">
        <v>0</v>
      </c>
      <c r="AN797">
        <v>0</v>
      </c>
      <c r="AO797">
        <v>0</v>
      </c>
      <c r="AP797">
        <v>0</v>
      </c>
      <c r="AR797" t="s">
        <v>127</v>
      </c>
      <c r="AS797" t="e">
        <f ca="1">- have to go in person but can _xludf.not go _xludf.for security reasons</f>
        <v>#NAME?</v>
      </c>
      <c r="AT797">
        <v>0</v>
      </c>
      <c r="AU797">
        <v>1</v>
      </c>
      <c r="AV797">
        <v>0</v>
      </c>
      <c r="AW797">
        <v>0</v>
      </c>
      <c r="AX797">
        <v>0</v>
      </c>
      <c r="AY797">
        <v>0</v>
      </c>
      <c r="BA797" t="s">
        <v>106</v>
      </c>
      <c r="BB797" t="e">
        <f ca="1">- Useful but _xludf.not as good as a regular degree</f>
        <v>#NAME?</v>
      </c>
      <c r="BD797" t="e">
        <f ca="1">- Mechanics _xludf.and machinery</f>
        <v>#NAME?</v>
      </c>
      <c r="BE797">
        <v>0</v>
      </c>
      <c r="BF797">
        <v>0</v>
      </c>
      <c r="BG797">
        <v>0</v>
      </c>
      <c r="BH797">
        <v>0</v>
      </c>
      <c r="BI797">
        <v>0</v>
      </c>
      <c r="BJ797">
        <v>0</v>
      </c>
      <c r="BK797">
        <v>1</v>
      </c>
      <c r="BL797">
        <v>0</v>
      </c>
      <c r="BN797" t="s">
        <v>106</v>
      </c>
      <c r="BQ797" t="e">
        <f ca="1">- _xludf.not available in subjects I want to study</f>
        <v>#NAME?</v>
      </c>
      <c r="BR797">
        <v>1</v>
      </c>
      <c r="BS797">
        <v>0</v>
      </c>
      <c r="BT797">
        <v>0</v>
      </c>
      <c r="BU797">
        <v>0</v>
      </c>
      <c r="BV797">
        <v>0</v>
      </c>
      <c r="BW797">
        <v>0</v>
      </c>
      <c r="BX797" t="s">
        <v>107</v>
      </c>
      <c r="BY797" t="e">
        <f ca="1">- Useful but _xludf.not as good as going to university</f>
        <v>#NAME?</v>
      </c>
      <c r="BZ797">
        <v>1</v>
      </c>
      <c r="CA797">
        <v>0</v>
      </c>
      <c r="CB797">
        <v>0</v>
      </c>
      <c r="CC797">
        <v>0</v>
      </c>
      <c r="CD797">
        <v>0</v>
      </c>
      <c r="CE797" t="e">
        <f ca="1">- Facebook groups/pages</f>
        <v>#NAME?</v>
      </c>
      <c r="CF797">
        <v>0</v>
      </c>
      <c r="CG797">
        <v>0</v>
      </c>
      <c r="CH797">
        <v>0</v>
      </c>
      <c r="CI797">
        <v>0</v>
      </c>
      <c r="CJ797">
        <v>0</v>
      </c>
      <c r="CK797">
        <v>1</v>
      </c>
      <c r="CL797">
        <v>0</v>
      </c>
      <c r="CN797" t="s">
        <v>108</v>
      </c>
      <c r="CO797" t="s">
        <v>109</v>
      </c>
      <c r="CP797" t="s">
        <v>110</v>
      </c>
      <c r="CQ797">
        <v>3453196</v>
      </c>
      <c r="CR797" t="s">
        <v>2052</v>
      </c>
      <c r="CS797" t="s">
        <v>2053</v>
      </c>
      <c r="CT797">
        <v>796</v>
      </c>
    </row>
    <row r="798" spans="1:98">
      <c r="A798">
        <v>797</v>
      </c>
      <c r="B798" t="s">
        <v>1628</v>
      </c>
      <c r="C798">
        <v>22</v>
      </c>
      <c r="D798" t="s">
        <v>148</v>
      </c>
      <c r="E798" t="s">
        <v>99</v>
      </c>
      <c r="F798" t="s">
        <v>100</v>
      </c>
      <c r="G798" t="s">
        <v>101</v>
      </c>
      <c r="H798" t="s">
        <v>102</v>
      </c>
      <c r="U798" t="s">
        <v>162</v>
      </c>
      <c r="AG798" t="s">
        <v>104</v>
      </c>
      <c r="AH798" t="s">
        <v>105</v>
      </c>
      <c r="AI798">
        <v>0</v>
      </c>
      <c r="AJ798">
        <v>1</v>
      </c>
      <c r="AK798">
        <v>0</v>
      </c>
      <c r="AL798">
        <v>0</v>
      </c>
      <c r="AM798">
        <v>0</v>
      </c>
      <c r="AN798">
        <v>0</v>
      </c>
      <c r="AO798">
        <v>0</v>
      </c>
      <c r="AP798">
        <v>0</v>
      </c>
      <c r="BA798" t="s">
        <v>127</v>
      </c>
      <c r="BB798" t="e">
        <f ca="1">- Useful but _xludf.not as good as a regular degree</f>
        <v>#NAME?</v>
      </c>
      <c r="BD798" t="e">
        <f ca="1">- I am _xludf.not interested in vocational education</f>
        <v>#NAME?</v>
      </c>
      <c r="BE798">
        <v>1</v>
      </c>
      <c r="BF798">
        <v>0</v>
      </c>
      <c r="BG798">
        <v>0</v>
      </c>
      <c r="BH798">
        <v>0</v>
      </c>
      <c r="BI798">
        <v>0</v>
      </c>
      <c r="BJ798">
        <v>0</v>
      </c>
      <c r="BK798">
        <v>0</v>
      </c>
      <c r="BL798">
        <v>0</v>
      </c>
      <c r="BN798" t="s">
        <v>106</v>
      </c>
      <c r="BQ798" t="e">
        <f ca="1">- _xludf.not available in subjects I want to study - Donâ€™t know how to _xludf.find/enroll in a suitable program</f>
        <v>#NAME?</v>
      </c>
      <c r="BR798">
        <v>1</v>
      </c>
      <c r="BS798">
        <v>0</v>
      </c>
      <c r="BT798">
        <v>0</v>
      </c>
      <c r="BU798">
        <v>1</v>
      </c>
      <c r="BV798">
        <v>0</v>
      </c>
      <c r="BW798">
        <v>0</v>
      </c>
      <c r="BX798" t="s">
        <v>107</v>
      </c>
      <c r="BY798" t="s">
        <v>139</v>
      </c>
      <c r="BZ798">
        <v>1</v>
      </c>
      <c r="CA798">
        <v>0</v>
      </c>
      <c r="CB798">
        <v>0</v>
      </c>
      <c r="CC798">
        <v>0</v>
      </c>
      <c r="CD798">
        <v>1</v>
      </c>
      <c r="CE798" t="e">
        <f ca="1">- Facebook groups/pages  - Friends</f>
        <v>#NAME?</v>
      </c>
      <c r="CF798">
        <v>1</v>
      </c>
      <c r="CG798">
        <v>0</v>
      </c>
      <c r="CH798">
        <v>0</v>
      </c>
      <c r="CI798">
        <v>0</v>
      </c>
      <c r="CJ798">
        <v>0</v>
      </c>
      <c r="CK798">
        <v>1</v>
      </c>
      <c r="CL798">
        <v>0</v>
      </c>
      <c r="CN798" t="s">
        <v>108</v>
      </c>
      <c r="CO798" t="s">
        <v>109</v>
      </c>
      <c r="CP798" t="s">
        <v>110</v>
      </c>
      <c r="CQ798">
        <v>3460778</v>
      </c>
      <c r="CR798" t="s">
        <v>2054</v>
      </c>
      <c r="CS798" t="s">
        <v>2055</v>
      </c>
      <c r="CT798">
        <v>797</v>
      </c>
    </row>
    <row r="799" spans="1:98">
      <c r="A799">
        <v>798</v>
      </c>
      <c r="B799" t="s">
        <v>1628</v>
      </c>
      <c r="C799">
        <v>21</v>
      </c>
      <c r="D799" t="s">
        <v>148</v>
      </c>
      <c r="E799" t="s">
        <v>99</v>
      </c>
      <c r="F799" t="s">
        <v>100</v>
      </c>
      <c r="G799" t="s">
        <v>101</v>
      </c>
      <c r="H799" t="s">
        <v>102</v>
      </c>
      <c r="U799" t="s">
        <v>162</v>
      </c>
      <c r="AG799" t="s">
        <v>104</v>
      </c>
      <c r="AH799" t="s">
        <v>105</v>
      </c>
      <c r="AI799">
        <v>0</v>
      </c>
      <c r="AJ799">
        <v>1</v>
      </c>
      <c r="AK799">
        <v>0</v>
      </c>
      <c r="AL799">
        <v>0</v>
      </c>
      <c r="AM799">
        <v>0</v>
      </c>
      <c r="AN799">
        <v>0</v>
      </c>
      <c r="AO799">
        <v>0</v>
      </c>
      <c r="AP799">
        <v>0</v>
      </c>
      <c r="BA799" t="s">
        <v>106</v>
      </c>
      <c r="BB799" t="e">
        <f ca="1">- Useful but _xludf.not as good as a regular degree</f>
        <v>#NAME?</v>
      </c>
      <c r="BD799" t="e">
        <f ca="1">- Project Management / Accountancy - Nursing / medical care</f>
        <v>#NAME?</v>
      </c>
      <c r="BE799">
        <v>0</v>
      </c>
      <c r="BF799">
        <v>0</v>
      </c>
      <c r="BG799">
        <v>1</v>
      </c>
      <c r="BH799">
        <v>0</v>
      </c>
      <c r="BI799">
        <v>1</v>
      </c>
      <c r="BJ799">
        <v>0</v>
      </c>
      <c r="BK799">
        <v>0</v>
      </c>
      <c r="BL799">
        <v>0</v>
      </c>
      <c r="BN799" t="s">
        <v>106</v>
      </c>
      <c r="BQ799" t="e">
        <f ca="1">- No internet connection / computer - Do _xludf.not _xludf.count towards a recognized qualification</f>
        <v>#NAME?</v>
      </c>
      <c r="BR799">
        <v>0</v>
      </c>
      <c r="BS799">
        <v>1</v>
      </c>
      <c r="BT799">
        <v>1</v>
      </c>
      <c r="BU799">
        <v>0</v>
      </c>
      <c r="BV799">
        <v>0</v>
      </c>
      <c r="BW799">
        <v>0</v>
      </c>
      <c r="BX799" t="s">
        <v>107</v>
      </c>
      <c r="BY799" t="e">
        <f ca="1">- _xludf.not worth the _xludf.time _xludf.or money spent on it - Difficult to access</f>
        <v>#NAME?</v>
      </c>
      <c r="BZ799">
        <v>0</v>
      </c>
      <c r="CA799">
        <v>1</v>
      </c>
      <c r="CB799">
        <v>0</v>
      </c>
      <c r="CC799">
        <v>1</v>
      </c>
      <c r="CD799">
        <v>0</v>
      </c>
      <c r="CE799" t="e">
        <f ca="1">- Facebook groups/pages  - Friends</f>
        <v>#NAME?</v>
      </c>
      <c r="CF799">
        <v>1</v>
      </c>
      <c r="CG799">
        <v>0</v>
      </c>
      <c r="CH799">
        <v>0</v>
      </c>
      <c r="CI799">
        <v>0</v>
      </c>
      <c r="CJ799">
        <v>0</v>
      </c>
      <c r="CK799">
        <v>1</v>
      </c>
      <c r="CL799">
        <v>0</v>
      </c>
      <c r="CN799" t="s">
        <v>108</v>
      </c>
      <c r="CO799" t="s">
        <v>109</v>
      </c>
      <c r="CP799" t="s">
        <v>110</v>
      </c>
      <c r="CQ799">
        <v>3460787</v>
      </c>
      <c r="CR799" t="s">
        <v>2056</v>
      </c>
      <c r="CS799" t="s">
        <v>2057</v>
      </c>
      <c r="CT799">
        <v>798</v>
      </c>
    </row>
    <row r="800" spans="1:98">
      <c r="A800">
        <v>799</v>
      </c>
      <c r="B800" t="s">
        <v>1628</v>
      </c>
      <c r="C800">
        <v>22</v>
      </c>
      <c r="D800" t="s">
        <v>98</v>
      </c>
      <c r="E800" t="s">
        <v>99</v>
      </c>
      <c r="F800" t="s">
        <v>100</v>
      </c>
      <c r="G800" t="s">
        <v>101</v>
      </c>
      <c r="H800" t="s">
        <v>102</v>
      </c>
      <c r="U800" t="s">
        <v>162</v>
      </c>
      <c r="AG800" t="s">
        <v>104</v>
      </c>
      <c r="AH800" t="s">
        <v>105</v>
      </c>
      <c r="AI800">
        <v>0</v>
      </c>
      <c r="AJ800">
        <v>1</v>
      </c>
      <c r="AK800">
        <v>0</v>
      </c>
      <c r="AL800">
        <v>0</v>
      </c>
      <c r="AM800">
        <v>0</v>
      </c>
      <c r="AN800">
        <v>0</v>
      </c>
      <c r="AO800">
        <v>0</v>
      </c>
      <c r="AP800">
        <v>0</v>
      </c>
      <c r="BA800" t="s">
        <v>106</v>
      </c>
      <c r="BB800" t="e">
        <f ca="1">- Very Useful _xludf.and provides a job opportunity _xludf.right away.</f>
        <v>#NAME?</v>
      </c>
      <c r="BD800" t="e">
        <f ca="1">- Project Management / Accountancy - Nursing / medical care</f>
        <v>#NAME?</v>
      </c>
      <c r="BE800">
        <v>0</v>
      </c>
      <c r="BF800">
        <v>0</v>
      </c>
      <c r="BG800">
        <v>1</v>
      </c>
      <c r="BH800">
        <v>0</v>
      </c>
      <c r="BI800">
        <v>1</v>
      </c>
      <c r="BJ800">
        <v>0</v>
      </c>
      <c r="BK800">
        <v>0</v>
      </c>
      <c r="BL800">
        <v>0</v>
      </c>
      <c r="BN800" t="s">
        <v>106</v>
      </c>
      <c r="BQ800" t="e">
        <f ca="1">- No internet connection / computer - Do _xludf.not _xludf.count towards a recognized qualification</f>
        <v>#NAME?</v>
      </c>
      <c r="BR800">
        <v>0</v>
      </c>
      <c r="BS800">
        <v>1</v>
      </c>
      <c r="BT800">
        <v>1</v>
      </c>
      <c r="BU800">
        <v>0</v>
      </c>
      <c r="BV800">
        <v>0</v>
      </c>
      <c r="BW800">
        <v>0</v>
      </c>
      <c r="BX800" t="s">
        <v>107</v>
      </c>
      <c r="BY800" t="e">
        <f ca="1">- _xludf.not worth the _xludf.time _xludf.or money spent on it - Difficult to access</f>
        <v>#NAME?</v>
      </c>
      <c r="BZ800">
        <v>0</v>
      </c>
      <c r="CA800">
        <v>1</v>
      </c>
      <c r="CB800">
        <v>0</v>
      </c>
      <c r="CC800">
        <v>1</v>
      </c>
      <c r="CD800">
        <v>0</v>
      </c>
      <c r="CE800" t="e">
        <f ca="1">- Facebook groups/pages  - Friends</f>
        <v>#NAME?</v>
      </c>
      <c r="CF800">
        <v>1</v>
      </c>
      <c r="CG800">
        <v>0</v>
      </c>
      <c r="CH800">
        <v>0</v>
      </c>
      <c r="CI800">
        <v>0</v>
      </c>
      <c r="CJ800">
        <v>0</v>
      </c>
      <c r="CK800">
        <v>1</v>
      </c>
      <c r="CL800">
        <v>0</v>
      </c>
      <c r="CN800" t="s">
        <v>108</v>
      </c>
      <c r="CO800" t="s">
        <v>109</v>
      </c>
      <c r="CP800" t="s">
        <v>110</v>
      </c>
      <c r="CQ800">
        <v>3460788</v>
      </c>
      <c r="CR800" t="s">
        <v>2058</v>
      </c>
      <c r="CS800" t="s">
        <v>2059</v>
      </c>
      <c r="CT800">
        <v>799</v>
      </c>
    </row>
    <row r="801" spans="1:98">
      <c r="A801">
        <v>800</v>
      </c>
      <c r="B801" t="s">
        <v>1628</v>
      </c>
      <c r="C801">
        <v>23</v>
      </c>
      <c r="D801" t="s">
        <v>148</v>
      </c>
      <c r="E801" t="s">
        <v>227</v>
      </c>
      <c r="F801" t="s">
        <v>100</v>
      </c>
      <c r="G801" t="s">
        <v>101</v>
      </c>
      <c r="H801" t="s">
        <v>102</v>
      </c>
      <c r="U801" t="s">
        <v>162</v>
      </c>
      <c r="AG801" t="s">
        <v>104</v>
      </c>
      <c r="AH801" t="s">
        <v>105</v>
      </c>
      <c r="AI801">
        <v>0</v>
      </c>
      <c r="AJ801">
        <v>1</v>
      </c>
      <c r="AK801">
        <v>0</v>
      </c>
      <c r="AL801">
        <v>0</v>
      </c>
      <c r="AM801">
        <v>0</v>
      </c>
      <c r="AN801">
        <v>0</v>
      </c>
      <c r="AO801">
        <v>0</v>
      </c>
      <c r="AP801">
        <v>0</v>
      </c>
      <c r="BA801" t="s">
        <v>106</v>
      </c>
      <c r="BB801" t="e">
        <f ca="1">- Useful but _xludf.not as good as a regular degree</f>
        <v>#NAME?</v>
      </c>
      <c r="BD801" t="e">
        <f ca="1">- Construction (builder, carpenter, electrician, blacksmith) - Project Management / Accountancy   Other</f>
        <v>#NAME?</v>
      </c>
      <c r="BE801">
        <v>0</v>
      </c>
      <c r="BF801">
        <v>1</v>
      </c>
      <c r="BG801">
        <v>1</v>
      </c>
      <c r="BH801">
        <v>0</v>
      </c>
      <c r="BI801">
        <v>0</v>
      </c>
      <c r="BJ801">
        <v>1</v>
      </c>
      <c r="BK801">
        <v>0</v>
      </c>
      <c r="BL801">
        <v>0</v>
      </c>
      <c r="BM801" t="s">
        <v>2060</v>
      </c>
      <c r="BN801" t="s">
        <v>106</v>
      </c>
      <c r="BQ801" t="e">
        <f ca="1">- Do _xludf.not _xludf.count towards a recognized qualification - Cannot afford the courses</f>
        <v>#NAME?</v>
      </c>
      <c r="BR801">
        <v>0</v>
      </c>
      <c r="BS801">
        <v>1</v>
      </c>
      <c r="BT801">
        <v>0</v>
      </c>
      <c r="BU801">
        <v>0</v>
      </c>
      <c r="BV801">
        <v>1</v>
      </c>
      <c r="BW801">
        <v>0</v>
      </c>
      <c r="BX801" t="s">
        <v>107</v>
      </c>
      <c r="BY801" t="e">
        <f ca="1">- Useful but _xludf.not as good as going to university  - Difficult to access</f>
        <v>#NAME?</v>
      </c>
      <c r="BZ801">
        <v>1</v>
      </c>
      <c r="CA801">
        <v>0</v>
      </c>
      <c r="CB801">
        <v>0</v>
      </c>
      <c r="CC801">
        <v>1</v>
      </c>
      <c r="CD801">
        <v>0</v>
      </c>
      <c r="CE801" t="e">
        <f ca="1">- Facebook groups/pages DUBARAH - Friends</f>
        <v>#NAME?</v>
      </c>
      <c r="CF801">
        <v>1</v>
      </c>
      <c r="CG801">
        <v>1</v>
      </c>
      <c r="CH801">
        <v>0</v>
      </c>
      <c r="CI801">
        <v>0</v>
      </c>
      <c r="CJ801">
        <v>0</v>
      </c>
      <c r="CK801">
        <v>1</v>
      </c>
      <c r="CL801">
        <v>0</v>
      </c>
      <c r="CN801" t="s">
        <v>108</v>
      </c>
      <c r="CO801" t="s">
        <v>109</v>
      </c>
      <c r="CP801" t="s">
        <v>110</v>
      </c>
      <c r="CQ801">
        <v>3460799</v>
      </c>
      <c r="CR801" t="s">
        <v>2061</v>
      </c>
      <c r="CS801" t="s">
        <v>2062</v>
      </c>
      <c r="CT801">
        <v>800</v>
      </c>
    </row>
    <row r="802" spans="1:98">
      <c r="A802">
        <v>801</v>
      </c>
      <c r="B802" t="s">
        <v>1628</v>
      </c>
      <c r="C802">
        <v>22</v>
      </c>
      <c r="D802" t="s">
        <v>148</v>
      </c>
      <c r="E802" t="s">
        <v>99</v>
      </c>
      <c r="F802" t="s">
        <v>100</v>
      </c>
      <c r="G802" t="s">
        <v>101</v>
      </c>
      <c r="H802" t="s">
        <v>102</v>
      </c>
      <c r="U802" t="s">
        <v>162</v>
      </c>
      <c r="AG802" t="s">
        <v>104</v>
      </c>
      <c r="AH802" t="s">
        <v>105</v>
      </c>
      <c r="AI802">
        <v>0</v>
      </c>
      <c r="AJ802">
        <v>1</v>
      </c>
      <c r="AK802">
        <v>0</v>
      </c>
      <c r="AL802">
        <v>0</v>
      </c>
      <c r="AM802">
        <v>0</v>
      </c>
      <c r="AN802">
        <v>0</v>
      </c>
      <c r="AO802">
        <v>0</v>
      </c>
      <c r="AP802">
        <v>0</v>
      </c>
      <c r="BA802" t="s">
        <v>106</v>
      </c>
      <c r="BB802" t="e">
        <f ca="1">- Useful but _xludf.not as good as a regular degree</f>
        <v>#NAME?</v>
      </c>
      <c r="BD802" t="e">
        <f ca="1">- Project Management / Accountancy - Nursing / medical care</f>
        <v>#NAME?</v>
      </c>
      <c r="BE802">
        <v>0</v>
      </c>
      <c r="BF802">
        <v>0</v>
      </c>
      <c r="BG802">
        <v>1</v>
      </c>
      <c r="BH802">
        <v>0</v>
      </c>
      <c r="BI802">
        <v>1</v>
      </c>
      <c r="BJ802">
        <v>0</v>
      </c>
      <c r="BK802">
        <v>0</v>
      </c>
      <c r="BL802">
        <v>0</v>
      </c>
      <c r="BN802" t="s">
        <v>106</v>
      </c>
      <c r="BQ802" t="e">
        <f ca="1">- No internet connection / computer - Cannot afford the courses</f>
        <v>#NAME?</v>
      </c>
      <c r="BR802">
        <v>0</v>
      </c>
      <c r="BS802">
        <v>0</v>
      </c>
      <c r="BT802">
        <v>1</v>
      </c>
      <c r="BU802">
        <v>0</v>
      </c>
      <c r="BV802">
        <v>1</v>
      </c>
      <c r="BW802">
        <v>0</v>
      </c>
      <c r="BX802" t="s">
        <v>107</v>
      </c>
      <c r="BY802" t="e">
        <f ca="1">- _xludf.not worth the _xludf.time _xludf.or money spent on it - Useful but _xludf.not as good as going to university  - Difficult to access</f>
        <v>#NAME?</v>
      </c>
      <c r="BZ802">
        <v>1</v>
      </c>
      <c r="CA802">
        <v>1</v>
      </c>
      <c r="CB802">
        <v>0</v>
      </c>
      <c r="CC802">
        <v>1</v>
      </c>
      <c r="CD802">
        <v>0</v>
      </c>
      <c r="CE802" t="e">
        <f ca="1">- Facebook groups/pages  - Friends</f>
        <v>#NAME?</v>
      </c>
      <c r="CF802">
        <v>1</v>
      </c>
      <c r="CG802">
        <v>0</v>
      </c>
      <c r="CH802">
        <v>0</v>
      </c>
      <c r="CI802">
        <v>0</v>
      </c>
      <c r="CJ802">
        <v>0</v>
      </c>
      <c r="CK802">
        <v>1</v>
      </c>
      <c r="CL802">
        <v>0</v>
      </c>
      <c r="CN802" t="s">
        <v>108</v>
      </c>
      <c r="CO802" t="s">
        <v>109</v>
      </c>
      <c r="CP802" t="s">
        <v>110</v>
      </c>
      <c r="CQ802">
        <v>3460803</v>
      </c>
      <c r="CR802" t="s">
        <v>2063</v>
      </c>
      <c r="CS802" t="s">
        <v>2064</v>
      </c>
      <c r="CT802">
        <v>801</v>
      </c>
    </row>
    <row r="803" spans="1:98">
      <c r="A803">
        <v>802</v>
      </c>
      <c r="B803" t="s">
        <v>1628</v>
      </c>
      <c r="C803">
        <v>23</v>
      </c>
      <c r="D803" t="s">
        <v>148</v>
      </c>
      <c r="E803" t="s">
        <v>227</v>
      </c>
      <c r="F803" t="s">
        <v>149</v>
      </c>
      <c r="G803" t="s">
        <v>101</v>
      </c>
      <c r="H803" t="s">
        <v>102</v>
      </c>
      <c r="U803" t="s">
        <v>162</v>
      </c>
      <c r="AG803" t="s">
        <v>104</v>
      </c>
      <c r="AH803" t="s">
        <v>117</v>
      </c>
      <c r="AI803">
        <v>0</v>
      </c>
      <c r="AJ803">
        <v>1</v>
      </c>
      <c r="AK803">
        <v>0</v>
      </c>
      <c r="AL803">
        <v>0</v>
      </c>
      <c r="AM803">
        <v>1</v>
      </c>
      <c r="AN803">
        <v>0</v>
      </c>
      <c r="AO803">
        <v>0</v>
      </c>
      <c r="AP803">
        <v>0</v>
      </c>
      <c r="BA803" t="s">
        <v>106</v>
      </c>
      <c r="BB803" t="e">
        <f ca="1">- Useful but _xludf.not as good as a regular degree</f>
        <v>#NAME?</v>
      </c>
      <c r="BD803" t="e">
        <f ca="1">- I am _xludf.not interested in vocational education</f>
        <v>#NAME?</v>
      </c>
      <c r="BE803">
        <v>1</v>
      </c>
      <c r="BF803">
        <v>0</v>
      </c>
      <c r="BG803">
        <v>0</v>
      </c>
      <c r="BH803">
        <v>0</v>
      </c>
      <c r="BI803">
        <v>0</v>
      </c>
      <c r="BJ803">
        <v>0</v>
      </c>
      <c r="BK803">
        <v>0</v>
      </c>
      <c r="BL803">
        <v>0</v>
      </c>
      <c r="BN803" t="s">
        <v>106</v>
      </c>
      <c r="BQ803" t="e">
        <f ca="1">- No internet connection / computer - Do _xludf.not _xludf.count towards a recognized qualification</f>
        <v>#NAME?</v>
      </c>
      <c r="BR803">
        <v>0</v>
      </c>
      <c r="BS803">
        <v>1</v>
      </c>
      <c r="BT803">
        <v>1</v>
      </c>
      <c r="BU803">
        <v>0</v>
      </c>
      <c r="BV803">
        <v>0</v>
      </c>
      <c r="BW803">
        <v>0</v>
      </c>
      <c r="BX803" t="s">
        <v>107</v>
      </c>
      <c r="BY803" t="e">
        <f ca="1">- Useful but _xludf.not as good as going to university  - Difficult to access</f>
        <v>#NAME?</v>
      </c>
      <c r="BZ803">
        <v>1</v>
      </c>
      <c r="CA803">
        <v>0</v>
      </c>
      <c r="CB803">
        <v>0</v>
      </c>
      <c r="CC803">
        <v>1</v>
      </c>
      <c r="CD803">
        <v>0</v>
      </c>
      <c r="CE803" t="e">
        <f ca="1">- Facebook groups/pages  - Friends</f>
        <v>#NAME?</v>
      </c>
      <c r="CF803">
        <v>1</v>
      </c>
      <c r="CG803">
        <v>0</v>
      </c>
      <c r="CH803">
        <v>0</v>
      </c>
      <c r="CI803">
        <v>0</v>
      </c>
      <c r="CJ803">
        <v>0</v>
      </c>
      <c r="CK803">
        <v>1</v>
      </c>
      <c r="CL803">
        <v>0</v>
      </c>
      <c r="CN803" t="s">
        <v>108</v>
      </c>
      <c r="CO803" t="s">
        <v>109</v>
      </c>
      <c r="CP803" t="s">
        <v>110</v>
      </c>
      <c r="CQ803">
        <v>3460806</v>
      </c>
      <c r="CR803" t="s">
        <v>2065</v>
      </c>
      <c r="CS803" t="s">
        <v>2066</v>
      </c>
      <c r="CT803">
        <v>802</v>
      </c>
    </row>
    <row r="804" spans="1:98">
      <c r="A804">
        <v>803</v>
      </c>
      <c r="B804" t="s">
        <v>1628</v>
      </c>
      <c r="C804">
        <v>21</v>
      </c>
      <c r="D804" t="s">
        <v>148</v>
      </c>
      <c r="E804" t="s">
        <v>99</v>
      </c>
      <c r="F804" t="s">
        <v>100</v>
      </c>
      <c r="G804" t="s">
        <v>101</v>
      </c>
      <c r="H804" t="s">
        <v>102</v>
      </c>
      <c r="U804" t="s">
        <v>103</v>
      </c>
      <c r="AG804" t="s">
        <v>104</v>
      </c>
      <c r="AH804" t="s">
        <v>105</v>
      </c>
      <c r="AI804">
        <v>0</v>
      </c>
      <c r="AJ804">
        <v>1</v>
      </c>
      <c r="AK804">
        <v>0</v>
      </c>
      <c r="AL804">
        <v>0</v>
      </c>
      <c r="AM804">
        <v>0</v>
      </c>
      <c r="AN804">
        <v>0</v>
      </c>
      <c r="AO804">
        <v>0</v>
      </c>
      <c r="AP804">
        <v>0</v>
      </c>
      <c r="BA804" t="s">
        <v>106</v>
      </c>
      <c r="BB804" t="e">
        <f ca="1">- Useful but _xludf.not as good as a regular degree</f>
        <v>#NAME?</v>
      </c>
      <c r="BD804" t="e">
        <f ca="1">- Tourism / Restaurant _xludf.and hotel Management - Nursing / medical care</f>
        <v>#NAME?</v>
      </c>
      <c r="BE804">
        <v>0</v>
      </c>
      <c r="BF804">
        <v>0</v>
      </c>
      <c r="BG804">
        <v>0</v>
      </c>
      <c r="BH804">
        <v>1</v>
      </c>
      <c r="BI804">
        <v>1</v>
      </c>
      <c r="BJ804">
        <v>0</v>
      </c>
      <c r="BK804">
        <v>0</v>
      </c>
      <c r="BL804">
        <v>0</v>
      </c>
      <c r="BN804" t="s">
        <v>106</v>
      </c>
      <c r="BQ804" t="e">
        <f ca="1">- Do _xludf.not _xludf.count towards a recognized qualification - Cannot afford the courses</f>
        <v>#NAME?</v>
      </c>
      <c r="BR804">
        <v>0</v>
      </c>
      <c r="BS804">
        <v>1</v>
      </c>
      <c r="BT804">
        <v>0</v>
      </c>
      <c r="BU804">
        <v>0</v>
      </c>
      <c r="BV804">
        <v>1</v>
      </c>
      <c r="BW804">
        <v>0</v>
      </c>
      <c r="BX804" t="s">
        <v>107</v>
      </c>
      <c r="BY804" t="e">
        <f ca="1">- _xludf.not worth the _xludf.time _xludf.or money spent on it - Difficult to access</f>
        <v>#NAME?</v>
      </c>
      <c r="BZ804">
        <v>0</v>
      </c>
      <c r="CA804">
        <v>1</v>
      </c>
      <c r="CB804">
        <v>0</v>
      </c>
      <c r="CC804">
        <v>1</v>
      </c>
      <c r="CD804">
        <v>0</v>
      </c>
      <c r="CE804" t="e">
        <f ca="1">- Facebook groups/pages  - Friends</f>
        <v>#NAME?</v>
      </c>
      <c r="CF804">
        <v>1</v>
      </c>
      <c r="CG804">
        <v>0</v>
      </c>
      <c r="CH804">
        <v>0</v>
      </c>
      <c r="CI804">
        <v>0</v>
      </c>
      <c r="CJ804">
        <v>0</v>
      </c>
      <c r="CK804">
        <v>1</v>
      </c>
      <c r="CL804">
        <v>0</v>
      </c>
      <c r="CN804" t="s">
        <v>108</v>
      </c>
      <c r="CO804" t="s">
        <v>109</v>
      </c>
      <c r="CP804" t="s">
        <v>110</v>
      </c>
      <c r="CQ804">
        <v>3460813</v>
      </c>
      <c r="CR804" t="s">
        <v>2067</v>
      </c>
      <c r="CS804" t="s">
        <v>2068</v>
      </c>
      <c r="CT804">
        <v>803</v>
      </c>
    </row>
    <row r="805" spans="1:98">
      <c r="A805">
        <v>804</v>
      </c>
      <c r="B805" t="s">
        <v>1628</v>
      </c>
      <c r="C805">
        <v>23</v>
      </c>
      <c r="D805" t="s">
        <v>98</v>
      </c>
      <c r="E805" t="s">
        <v>227</v>
      </c>
      <c r="F805" t="s">
        <v>149</v>
      </c>
      <c r="G805" t="s">
        <v>101</v>
      </c>
      <c r="H805" t="s">
        <v>102</v>
      </c>
      <c r="U805" t="s">
        <v>162</v>
      </c>
      <c r="AG805" t="s">
        <v>104</v>
      </c>
      <c r="AH805" t="s">
        <v>117</v>
      </c>
      <c r="AI805">
        <v>0</v>
      </c>
      <c r="AJ805">
        <v>1</v>
      </c>
      <c r="AK805">
        <v>0</v>
      </c>
      <c r="AL805">
        <v>0</v>
      </c>
      <c r="AM805">
        <v>1</v>
      </c>
      <c r="AN805">
        <v>0</v>
      </c>
      <c r="AO805">
        <v>0</v>
      </c>
      <c r="AP805">
        <v>0</v>
      </c>
      <c r="BA805" t="s">
        <v>127</v>
      </c>
      <c r="BB805" t="e">
        <f ca="1">- Useful but _xludf.not as good as a regular degree</f>
        <v>#NAME?</v>
      </c>
      <c r="BD805" t="e">
        <f ca="1">- Project Management / Accountancy - Nursing / medical care</f>
        <v>#NAME?</v>
      </c>
      <c r="BE805">
        <v>0</v>
      </c>
      <c r="BF805">
        <v>0</v>
      </c>
      <c r="BG805">
        <v>1</v>
      </c>
      <c r="BH805">
        <v>0</v>
      </c>
      <c r="BI805">
        <v>1</v>
      </c>
      <c r="BJ805">
        <v>0</v>
      </c>
      <c r="BK805">
        <v>0</v>
      </c>
      <c r="BL805">
        <v>0</v>
      </c>
      <c r="BN805" t="s">
        <v>106</v>
      </c>
      <c r="BQ805" t="e">
        <f ca="1">- No internet connection / computer - Cannot afford the courses</f>
        <v>#NAME?</v>
      </c>
      <c r="BR805">
        <v>0</v>
      </c>
      <c r="BS805">
        <v>0</v>
      </c>
      <c r="BT805">
        <v>1</v>
      </c>
      <c r="BU805">
        <v>0</v>
      </c>
      <c r="BV805">
        <v>1</v>
      </c>
      <c r="BW805">
        <v>0</v>
      </c>
      <c r="BX805" t="s">
        <v>107</v>
      </c>
      <c r="BY805" t="e">
        <f ca="1">- _xludf.not worth the _xludf.time _xludf.or money spent on it - Useful but _xludf.not as good as going to university</f>
        <v>#NAME?</v>
      </c>
      <c r="BZ805">
        <v>1</v>
      </c>
      <c r="CA805">
        <v>1</v>
      </c>
      <c r="CB805">
        <v>0</v>
      </c>
      <c r="CC805">
        <v>0</v>
      </c>
      <c r="CD805">
        <v>0</v>
      </c>
      <c r="CE805" t="e">
        <f ca="1">- Facebook groups/pages  - Friends</f>
        <v>#NAME?</v>
      </c>
      <c r="CF805">
        <v>1</v>
      </c>
      <c r="CG805">
        <v>0</v>
      </c>
      <c r="CH805">
        <v>0</v>
      </c>
      <c r="CI805">
        <v>0</v>
      </c>
      <c r="CJ805">
        <v>0</v>
      </c>
      <c r="CK805">
        <v>1</v>
      </c>
      <c r="CL805">
        <v>0</v>
      </c>
      <c r="CN805" t="s">
        <v>108</v>
      </c>
      <c r="CO805" t="s">
        <v>109</v>
      </c>
      <c r="CP805" t="s">
        <v>110</v>
      </c>
      <c r="CQ805">
        <v>3460820</v>
      </c>
      <c r="CR805" t="s">
        <v>2069</v>
      </c>
      <c r="CS805" t="s">
        <v>2070</v>
      </c>
      <c r="CT805">
        <v>804</v>
      </c>
    </row>
    <row r="806" spans="1:98">
      <c r="A806">
        <v>805</v>
      </c>
      <c r="B806" t="s">
        <v>1628</v>
      </c>
      <c r="C806">
        <v>22</v>
      </c>
      <c r="D806" t="s">
        <v>148</v>
      </c>
      <c r="E806" t="s">
        <v>285</v>
      </c>
      <c r="F806" t="s">
        <v>100</v>
      </c>
      <c r="G806" t="s">
        <v>101</v>
      </c>
      <c r="H806" t="s">
        <v>102</v>
      </c>
      <c r="U806" t="s">
        <v>162</v>
      </c>
      <c r="AG806" t="s">
        <v>104</v>
      </c>
      <c r="AH806" t="s">
        <v>105</v>
      </c>
      <c r="AI806">
        <v>0</v>
      </c>
      <c r="AJ806">
        <v>1</v>
      </c>
      <c r="AK806">
        <v>0</v>
      </c>
      <c r="AL806">
        <v>0</v>
      </c>
      <c r="AM806">
        <v>0</v>
      </c>
      <c r="AN806">
        <v>0</v>
      </c>
      <c r="AO806">
        <v>0</v>
      </c>
      <c r="AP806">
        <v>0</v>
      </c>
      <c r="BA806" t="s">
        <v>106</v>
      </c>
      <c r="BB806" t="e">
        <f ca="1">- Useful but _xludf.not as good as a regular degree</f>
        <v>#NAME?</v>
      </c>
      <c r="BD806" t="e">
        <f ca="1">- I am _xludf.not interested in vocational education</f>
        <v>#NAME?</v>
      </c>
      <c r="BE806">
        <v>1</v>
      </c>
      <c r="BF806">
        <v>0</v>
      </c>
      <c r="BG806">
        <v>0</v>
      </c>
      <c r="BH806">
        <v>0</v>
      </c>
      <c r="BI806">
        <v>0</v>
      </c>
      <c r="BJ806">
        <v>0</v>
      </c>
      <c r="BK806">
        <v>0</v>
      </c>
      <c r="BL806">
        <v>0</v>
      </c>
      <c r="BN806" t="s">
        <v>106</v>
      </c>
      <c r="BQ806" t="e">
        <f ca="1">- No internet connection / computer - Cannot afford the courses</f>
        <v>#NAME?</v>
      </c>
      <c r="BR806">
        <v>0</v>
      </c>
      <c r="BS806">
        <v>0</v>
      </c>
      <c r="BT806">
        <v>1</v>
      </c>
      <c r="BU806">
        <v>0</v>
      </c>
      <c r="BV806">
        <v>1</v>
      </c>
      <c r="BW806">
        <v>0</v>
      </c>
      <c r="BX806" t="s">
        <v>107</v>
      </c>
      <c r="BY806" t="s">
        <v>205</v>
      </c>
      <c r="BZ806">
        <v>0</v>
      </c>
      <c r="CA806">
        <v>0</v>
      </c>
      <c r="CB806">
        <v>0</v>
      </c>
      <c r="CC806">
        <v>1</v>
      </c>
      <c r="CD806">
        <v>1</v>
      </c>
      <c r="CE806" t="e">
        <f ca="1">- Facebook groups/pages  - Friends</f>
        <v>#NAME?</v>
      </c>
      <c r="CF806">
        <v>1</v>
      </c>
      <c r="CG806">
        <v>0</v>
      </c>
      <c r="CH806">
        <v>0</v>
      </c>
      <c r="CI806">
        <v>0</v>
      </c>
      <c r="CJ806">
        <v>0</v>
      </c>
      <c r="CK806">
        <v>1</v>
      </c>
      <c r="CL806">
        <v>0</v>
      </c>
      <c r="CN806" t="s">
        <v>108</v>
      </c>
      <c r="CO806" t="s">
        <v>109</v>
      </c>
      <c r="CP806" t="s">
        <v>110</v>
      </c>
      <c r="CQ806">
        <v>3460826</v>
      </c>
      <c r="CR806" t="s">
        <v>2071</v>
      </c>
      <c r="CS806" t="s">
        <v>2072</v>
      </c>
      <c r="CT806">
        <v>805</v>
      </c>
    </row>
    <row r="807" spans="1:98">
      <c r="A807">
        <v>806</v>
      </c>
      <c r="B807" t="s">
        <v>1628</v>
      </c>
      <c r="C807">
        <v>20</v>
      </c>
      <c r="D807" t="s">
        <v>98</v>
      </c>
      <c r="E807" t="s">
        <v>99</v>
      </c>
      <c r="F807" t="s">
        <v>100</v>
      </c>
      <c r="G807" t="s">
        <v>101</v>
      </c>
      <c r="H807" t="s">
        <v>102</v>
      </c>
      <c r="U807" t="s">
        <v>162</v>
      </c>
      <c r="AG807" t="s">
        <v>104</v>
      </c>
      <c r="AH807" t="s">
        <v>105</v>
      </c>
      <c r="AI807">
        <v>0</v>
      </c>
      <c r="AJ807">
        <v>1</v>
      </c>
      <c r="AK807">
        <v>0</v>
      </c>
      <c r="AL807">
        <v>0</v>
      </c>
      <c r="AM807">
        <v>0</v>
      </c>
      <c r="AN807">
        <v>0</v>
      </c>
      <c r="AO807">
        <v>0</v>
      </c>
      <c r="AP807">
        <v>0</v>
      </c>
      <c r="BA807" t="s">
        <v>106</v>
      </c>
      <c r="BB807" t="e">
        <f ca="1">- Useful but _xludf.not as good as a regular degree</f>
        <v>#NAME?</v>
      </c>
      <c r="BD807" t="s">
        <v>637</v>
      </c>
      <c r="BE807">
        <v>0</v>
      </c>
      <c r="BF807">
        <v>0</v>
      </c>
      <c r="BG807">
        <v>1</v>
      </c>
      <c r="BH807">
        <v>0</v>
      </c>
      <c r="BI807">
        <v>0</v>
      </c>
      <c r="BJ807">
        <v>0</v>
      </c>
      <c r="BK807">
        <v>0</v>
      </c>
      <c r="BL807">
        <v>1</v>
      </c>
      <c r="BN807" t="s">
        <v>106</v>
      </c>
      <c r="BQ807" t="e">
        <f ca="1">- No internet connection / computer - Do _xludf.not _xludf.count towards a recognized qualification</f>
        <v>#NAME?</v>
      </c>
      <c r="BR807">
        <v>0</v>
      </c>
      <c r="BS807">
        <v>1</v>
      </c>
      <c r="BT807">
        <v>1</v>
      </c>
      <c r="BU807">
        <v>0</v>
      </c>
      <c r="BV807">
        <v>0</v>
      </c>
      <c r="BW807">
        <v>0</v>
      </c>
      <c r="BX807" t="s">
        <v>107</v>
      </c>
      <c r="BY807" t="e">
        <f ca="1">- Useful but _xludf.not as good as going to university  - Difficult to access</f>
        <v>#NAME?</v>
      </c>
      <c r="BZ807">
        <v>1</v>
      </c>
      <c r="CA807">
        <v>0</v>
      </c>
      <c r="CB807">
        <v>0</v>
      </c>
      <c r="CC807">
        <v>1</v>
      </c>
      <c r="CD807">
        <v>0</v>
      </c>
      <c r="CE807" t="e">
        <f ca="1">- Facebook groups/pages  - Friends</f>
        <v>#NAME?</v>
      </c>
      <c r="CF807">
        <v>1</v>
      </c>
      <c r="CG807">
        <v>0</v>
      </c>
      <c r="CH807">
        <v>0</v>
      </c>
      <c r="CI807">
        <v>0</v>
      </c>
      <c r="CJ807">
        <v>0</v>
      </c>
      <c r="CK807">
        <v>1</v>
      </c>
      <c r="CL807">
        <v>0</v>
      </c>
      <c r="CN807" t="s">
        <v>108</v>
      </c>
      <c r="CO807" t="s">
        <v>109</v>
      </c>
      <c r="CP807" t="s">
        <v>110</v>
      </c>
      <c r="CQ807">
        <v>3460831</v>
      </c>
      <c r="CR807" t="s">
        <v>2073</v>
      </c>
      <c r="CS807" t="s">
        <v>2074</v>
      </c>
      <c r="CT807">
        <v>806</v>
      </c>
    </row>
    <row r="808" spans="1:98">
      <c r="A808">
        <v>807</v>
      </c>
      <c r="B808" t="s">
        <v>1628</v>
      </c>
      <c r="C808">
        <v>23</v>
      </c>
      <c r="D808" t="s">
        <v>98</v>
      </c>
      <c r="E808" t="s">
        <v>99</v>
      </c>
      <c r="F808" t="s">
        <v>149</v>
      </c>
      <c r="G808" t="s">
        <v>101</v>
      </c>
      <c r="H808" t="s">
        <v>102</v>
      </c>
      <c r="U808" t="s">
        <v>162</v>
      </c>
      <c r="AG808" t="s">
        <v>104</v>
      </c>
      <c r="AH808" t="s">
        <v>117</v>
      </c>
      <c r="AI808">
        <v>0</v>
      </c>
      <c r="AJ808">
        <v>1</v>
      </c>
      <c r="AK808">
        <v>0</v>
      </c>
      <c r="AL808">
        <v>0</v>
      </c>
      <c r="AM808">
        <v>1</v>
      </c>
      <c r="AN808">
        <v>0</v>
      </c>
      <c r="AO808">
        <v>0</v>
      </c>
      <c r="AP808">
        <v>0</v>
      </c>
      <c r="BA808" t="s">
        <v>106</v>
      </c>
      <c r="BB808" t="e">
        <f ca="1">- Useful but _xludf.not as good as a regular degree</f>
        <v>#NAME?</v>
      </c>
      <c r="BD808" t="e">
        <f ca="1">- Project Management / Accountancy - Tourism / Restaurant _xludf.and hotel Management</f>
        <v>#NAME?</v>
      </c>
      <c r="BE808">
        <v>0</v>
      </c>
      <c r="BF808">
        <v>0</v>
      </c>
      <c r="BG808">
        <v>1</v>
      </c>
      <c r="BH808">
        <v>1</v>
      </c>
      <c r="BI808">
        <v>0</v>
      </c>
      <c r="BJ808">
        <v>0</v>
      </c>
      <c r="BK808">
        <v>0</v>
      </c>
      <c r="BL808">
        <v>0</v>
      </c>
      <c r="BN808" t="s">
        <v>106</v>
      </c>
      <c r="BQ808" t="e">
        <f ca="1">- Do _xludf.not _xludf.count towards a recognized qualification - Cannot afford the courses</f>
        <v>#NAME?</v>
      </c>
      <c r="BR808">
        <v>0</v>
      </c>
      <c r="BS808">
        <v>1</v>
      </c>
      <c r="BT808">
        <v>0</v>
      </c>
      <c r="BU808">
        <v>0</v>
      </c>
      <c r="BV808">
        <v>1</v>
      </c>
      <c r="BW808">
        <v>0</v>
      </c>
      <c r="BX808" t="s">
        <v>107</v>
      </c>
      <c r="BY808" t="s">
        <v>205</v>
      </c>
      <c r="BZ808">
        <v>0</v>
      </c>
      <c r="CA808">
        <v>0</v>
      </c>
      <c r="CB808">
        <v>0</v>
      </c>
      <c r="CC808">
        <v>1</v>
      </c>
      <c r="CD808">
        <v>1</v>
      </c>
      <c r="CE808" t="e">
        <f ca="1">- Facebook groups/pages DUBARAH - Friends</f>
        <v>#NAME?</v>
      </c>
      <c r="CF808">
        <v>1</v>
      </c>
      <c r="CG808">
        <v>1</v>
      </c>
      <c r="CH808">
        <v>0</v>
      </c>
      <c r="CI808">
        <v>0</v>
      </c>
      <c r="CJ808">
        <v>0</v>
      </c>
      <c r="CK808">
        <v>1</v>
      </c>
      <c r="CL808">
        <v>0</v>
      </c>
      <c r="CN808" t="s">
        <v>108</v>
      </c>
      <c r="CO808" t="s">
        <v>109</v>
      </c>
      <c r="CP808" t="s">
        <v>110</v>
      </c>
      <c r="CQ808">
        <v>3460834</v>
      </c>
      <c r="CR808" t="s">
        <v>2075</v>
      </c>
      <c r="CS808" t="s">
        <v>2076</v>
      </c>
      <c r="CT808">
        <v>807</v>
      </c>
    </row>
    <row r="809" spans="1:98">
      <c r="A809">
        <v>808</v>
      </c>
      <c r="B809" t="s">
        <v>1628</v>
      </c>
      <c r="C809">
        <v>22</v>
      </c>
      <c r="D809" t="s">
        <v>148</v>
      </c>
      <c r="E809" t="s">
        <v>99</v>
      </c>
      <c r="F809" t="s">
        <v>100</v>
      </c>
      <c r="G809" t="s">
        <v>101</v>
      </c>
      <c r="H809" t="s">
        <v>102</v>
      </c>
      <c r="U809" t="s">
        <v>162</v>
      </c>
      <c r="AG809" t="s">
        <v>104</v>
      </c>
      <c r="AH809" t="s">
        <v>105</v>
      </c>
      <c r="AI809">
        <v>0</v>
      </c>
      <c r="AJ809">
        <v>1</v>
      </c>
      <c r="AK809">
        <v>0</v>
      </c>
      <c r="AL809">
        <v>0</v>
      </c>
      <c r="AM809">
        <v>0</v>
      </c>
      <c r="AN809">
        <v>0</v>
      </c>
      <c r="AO809">
        <v>0</v>
      </c>
      <c r="AP809">
        <v>0</v>
      </c>
      <c r="BA809" t="s">
        <v>106</v>
      </c>
      <c r="BB809" t="e">
        <f ca="1">- Useful but _xludf.not as good as a regular degree</f>
        <v>#NAME?</v>
      </c>
      <c r="BD809" t="e">
        <f ca="1">- Project Management / Accountancy - Nursing / medical care</f>
        <v>#NAME?</v>
      </c>
      <c r="BE809">
        <v>0</v>
      </c>
      <c r="BF809">
        <v>0</v>
      </c>
      <c r="BG809">
        <v>1</v>
      </c>
      <c r="BH809">
        <v>0</v>
      </c>
      <c r="BI809">
        <v>1</v>
      </c>
      <c r="BJ809">
        <v>0</v>
      </c>
      <c r="BK809">
        <v>0</v>
      </c>
      <c r="BL809">
        <v>0</v>
      </c>
      <c r="BN809" t="s">
        <v>106</v>
      </c>
      <c r="BQ809" t="e">
        <f ca="1">- No internet connection / computer - Do _xludf.not _xludf.count towards a recognized qualification</f>
        <v>#NAME?</v>
      </c>
      <c r="BR809">
        <v>0</v>
      </c>
      <c r="BS809">
        <v>1</v>
      </c>
      <c r="BT809">
        <v>1</v>
      </c>
      <c r="BU809">
        <v>0</v>
      </c>
      <c r="BV809">
        <v>0</v>
      </c>
      <c r="BW809">
        <v>0</v>
      </c>
      <c r="BX809" t="s">
        <v>107</v>
      </c>
      <c r="BY809" t="e">
        <f ca="1">- Useful but _xludf.not as good as going to university  - Difficult to access</f>
        <v>#NAME?</v>
      </c>
      <c r="BZ809">
        <v>1</v>
      </c>
      <c r="CA809">
        <v>0</v>
      </c>
      <c r="CB809">
        <v>0</v>
      </c>
      <c r="CC809">
        <v>1</v>
      </c>
      <c r="CD809">
        <v>0</v>
      </c>
      <c r="CE809" t="e">
        <f ca="1">- Facebook groups/pages  - Friends</f>
        <v>#NAME?</v>
      </c>
      <c r="CF809">
        <v>1</v>
      </c>
      <c r="CG809">
        <v>0</v>
      </c>
      <c r="CH809">
        <v>0</v>
      </c>
      <c r="CI809">
        <v>0</v>
      </c>
      <c r="CJ809">
        <v>0</v>
      </c>
      <c r="CK809">
        <v>1</v>
      </c>
      <c r="CL809">
        <v>0</v>
      </c>
      <c r="CN809" t="s">
        <v>108</v>
      </c>
      <c r="CO809" t="s">
        <v>109</v>
      </c>
      <c r="CP809" t="s">
        <v>110</v>
      </c>
      <c r="CQ809">
        <v>3460836</v>
      </c>
      <c r="CR809" t="s">
        <v>2077</v>
      </c>
      <c r="CS809" t="s">
        <v>2078</v>
      </c>
      <c r="CT809">
        <v>808</v>
      </c>
    </row>
    <row r="810" spans="1:98">
      <c r="A810">
        <v>809</v>
      </c>
      <c r="B810" t="s">
        <v>1628</v>
      </c>
      <c r="C810">
        <v>23</v>
      </c>
      <c r="D810" t="s">
        <v>148</v>
      </c>
      <c r="E810" t="s">
        <v>99</v>
      </c>
      <c r="F810" t="s">
        <v>149</v>
      </c>
      <c r="G810" t="s">
        <v>101</v>
      </c>
      <c r="H810" t="s">
        <v>102</v>
      </c>
      <c r="U810" t="s">
        <v>162</v>
      </c>
      <c r="AG810" t="s">
        <v>104</v>
      </c>
      <c r="AH810" t="s">
        <v>117</v>
      </c>
      <c r="AI810">
        <v>0</v>
      </c>
      <c r="AJ810">
        <v>1</v>
      </c>
      <c r="AK810">
        <v>0</v>
      </c>
      <c r="AL810">
        <v>0</v>
      </c>
      <c r="AM810">
        <v>1</v>
      </c>
      <c r="AN810">
        <v>0</v>
      </c>
      <c r="AO810">
        <v>0</v>
      </c>
      <c r="AP810">
        <v>0</v>
      </c>
      <c r="BA810" t="s">
        <v>106</v>
      </c>
      <c r="BB810" t="e">
        <f ca="1">- Useful but _xludf.not as good as a regular degree</f>
        <v>#NAME?</v>
      </c>
      <c r="BD810" t="e">
        <f ca="1">- Project Management / Accountancy - Tourism / Restaurant _xludf.and hotel Management</f>
        <v>#NAME?</v>
      </c>
      <c r="BE810">
        <v>0</v>
      </c>
      <c r="BF810">
        <v>0</v>
      </c>
      <c r="BG810">
        <v>1</v>
      </c>
      <c r="BH810">
        <v>1</v>
      </c>
      <c r="BI810">
        <v>0</v>
      </c>
      <c r="BJ810">
        <v>0</v>
      </c>
      <c r="BK810">
        <v>0</v>
      </c>
      <c r="BL810">
        <v>0</v>
      </c>
      <c r="BN810" t="s">
        <v>106</v>
      </c>
      <c r="BQ810" t="e">
        <f ca="1">- No internet connection / computer - _xludf.not available in _xludf.Arabic</f>
        <v>#NAME?</v>
      </c>
      <c r="BR810">
        <v>0</v>
      </c>
      <c r="BS810">
        <v>0</v>
      </c>
      <c r="BT810">
        <v>1</v>
      </c>
      <c r="BU810">
        <v>0</v>
      </c>
      <c r="BV810">
        <v>0</v>
      </c>
      <c r="BW810">
        <v>1</v>
      </c>
      <c r="BX810" t="s">
        <v>107</v>
      </c>
      <c r="BY810" t="e">
        <f ca="1">- _xludf.not worth the _xludf.time _xludf.or money spent on it - Too Difficult to study alone</f>
        <v>#NAME?</v>
      </c>
      <c r="BZ810">
        <v>0</v>
      </c>
      <c r="CA810">
        <v>1</v>
      </c>
      <c r="CB810">
        <v>0</v>
      </c>
      <c r="CC810">
        <v>0</v>
      </c>
      <c r="CD810">
        <v>1</v>
      </c>
      <c r="CE810" t="e">
        <f ca="1">- Facebook groups/pages  - Friends</f>
        <v>#NAME?</v>
      </c>
      <c r="CF810">
        <v>1</v>
      </c>
      <c r="CG810">
        <v>0</v>
      </c>
      <c r="CH810">
        <v>0</v>
      </c>
      <c r="CI810">
        <v>0</v>
      </c>
      <c r="CJ810">
        <v>0</v>
      </c>
      <c r="CK810">
        <v>1</v>
      </c>
      <c r="CL810">
        <v>0</v>
      </c>
      <c r="CN810" t="s">
        <v>108</v>
      </c>
      <c r="CO810" t="s">
        <v>109</v>
      </c>
      <c r="CP810" t="s">
        <v>110</v>
      </c>
      <c r="CQ810">
        <v>3460854</v>
      </c>
      <c r="CR810" t="s">
        <v>2079</v>
      </c>
      <c r="CS810" t="s">
        <v>2080</v>
      </c>
      <c r="CT810">
        <v>809</v>
      </c>
    </row>
    <row r="811" spans="1:98">
      <c r="A811">
        <v>810</v>
      </c>
      <c r="B811" t="s">
        <v>1628</v>
      </c>
      <c r="C811">
        <v>23</v>
      </c>
      <c r="D811" t="s">
        <v>98</v>
      </c>
      <c r="E811" t="s">
        <v>99</v>
      </c>
      <c r="F811" t="s">
        <v>149</v>
      </c>
      <c r="G811" t="s">
        <v>101</v>
      </c>
      <c r="H811" t="s">
        <v>102</v>
      </c>
      <c r="U811" t="s">
        <v>162</v>
      </c>
      <c r="AG811" t="s">
        <v>104</v>
      </c>
      <c r="AH811" t="s">
        <v>117</v>
      </c>
      <c r="AI811">
        <v>0</v>
      </c>
      <c r="AJ811">
        <v>1</v>
      </c>
      <c r="AK811">
        <v>0</v>
      </c>
      <c r="AL811">
        <v>0</v>
      </c>
      <c r="AM811">
        <v>1</v>
      </c>
      <c r="AN811">
        <v>0</v>
      </c>
      <c r="AO811">
        <v>0</v>
      </c>
      <c r="AP811">
        <v>0</v>
      </c>
      <c r="BA811" t="s">
        <v>127</v>
      </c>
      <c r="BB811" t="e">
        <f ca="1">- Useful but _xludf.not as good as a regular degree</f>
        <v>#NAME?</v>
      </c>
      <c r="BD811" t="e">
        <f ca="1">- I am _xludf.not interested in vocational education</f>
        <v>#NAME?</v>
      </c>
      <c r="BE811">
        <v>1</v>
      </c>
      <c r="BF811">
        <v>0</v>
      </c>
      <c r="BG811">
        <v>0</v>
      </c>
      <c r="BH811">
        <v>0</v>
      </c>
      <c r="BI811">
        <v>0</v>
      </c>
      <c r="BJ811">
        <v>0</v>
      </c>
      <c r="BK811">
        <v>0</v>
      </c>
      <c r="BL811">
        <v>0</v>
      </c>
      <c r="BN811" t="s">
        <v>106</v>
      </c>
      <c r="BQ811" t="e">
        <f ca="1">- No internet connection / computer - Do _xludf.not _xludf.count towards a recognized qualification</f>
        <v>#NAME?</v>
      </c>
      <c r="BR811">
        <v>0</v>
      </c>
      <c r="BS811">
        <v>1</v>
      </c>
      <c r="BT811">
        <v>1</v>
      </c>
      <c r="BU811">
        <v>0</v>
      </c>
      <c r="BV811">
        <v>0</v>
      </c>
      <c r="BW811">
        <v>0</v>
      </c>
      <c r="BX811" t="s">
        <v>107</v>
      </c>
      <c r="BY811" t="s">
        <v>139</v>
      </c>
      <c r="BZ811">
        <v>1</v>
      </c>
      <c r="CA811">
        <v>0</v>
      </c>
      <c r="CB811">
        <v>0</v>
      </c>
      <c r="CC811">
        <v>0</v>
      </c>
      <c r="CD811">
        <v>1</v>
      </c>
      <c r="CE811" t="e">
        <f ca="1">- Facebook groups/pages DUBARAH</f>
        <v>#NAME?</v>
      </c>
      <c r="CF811">
        <v>0</v>
      </c>
      <c r="CG811">
        <v>1</v>
      </c>
      <c r="CH811">
        <v>0</v>
      </c>
      <c r="CI811">
        <v>0</v>
      </c>
      <c r="CJ811">
        <v>0</v>
      </c>
      <c r="CK811">
        <v>1</v>
      </c>
      <c r="CL811">
        <v>0</v>
      </c>
      <c r="CN811" t="s">
        <v>108</v>
      </c>
      <c r="CO811" t="s">
        <v>109</v>
      </c>
      <c r="CP811" t="s">
        <v>110</v>
      </c>
      <c r="CQ811">
        <v>3460855</v>
      </c>
      <c r="CR811" t="s">
        <v>2081</v>
      </c>
      <c r="CS811" t="s">
        <v>2080</v>
      </c>
      <c r="CT811">
        <v>810</v>
      </c>
    </row>
    <row r="812" spans="1:98">
      <c r="A812">
        <v>811</v>
      </c>
      <c r="B812" t="s">
        <v>1628</v>
      </c>
      <c r="C812">
        <v>22</v>
      </c>
      <c r="D812" t="s">
        <v>98</v>
      </c>
      <c r="E812" t="s">
        <v>285</v>
      </c>
      <c r="F812" t="s">
        <v>100</v>
      </c>
      <c r="G812" t="s">
        <v>101</v>
      </c>
      <c r="H812" t="s">
        <v>102</v>
      </c>
      <c r="U812" t="s">
        <v>162</v>
      </c>
      <c r="AG812" t="s">
        <v>104</v>
      </c>
      <c r="AH812" t="s">
        <v>105</v>
      </c>
      <c r="AI812">
        <v>0</v>
      </c>
      <c r="AJ812">
        <v>1</v>
      </c>
      <c r="AK812">
        <v>0</v>
      </c>
      <c r="AL812">
        <v>0</v>
      </c>
      <c r="AM812">
        <v>0</v>
      </c>
      <c r="AN812">
        <v>0</v>
      </c>
      <c r="AO812">
        <v>0</v>
      </c>
      <c r="AP812">
        <v>0</v>
      </c>
      <c r="BA812" t="s">
        <v>106</v>
      </c>
      <c r="BB812" t="e">
        <f ca="1">- Useful but _xludf.not as good as a regular degree</f>
        <v>#NAME?</v>
      </c>
      <c r="BD812" t="e">
        <f ca="1">- I am _xludf.not interested in vocational education</f>
        <v>#NAME?</v>
      </c>
      <c r="BE812">
        <v>1</v>
      </c>
      <c r="BF812">
        <v>0</v>
      </c>
      <c r="BG812">
        <v>0</v>
      </c>
      <c r="BH812">
        <v>0</v>
      </c>
      <c r="BI812">
        <v>0</v>
      </c>
      <c r="BJ812">
        <v>0</v>
      </c>
      <c r="BK812">
        <v>0</v>
      </c>
      <c r="BL812">
        <v>0</v>
      </c>
      <c r="BN812" t="s">
        <v>106</v>
      </c>
      <c r="BQ812" t="e">
        <f ca="1">- Do _xludf.not _xludf.count towards a recognized qualification - _xludf.not available in subjects I want to study</f>
        <v>#NAME?</v>
      </c>
      <c r="BR812">
        <v>1</v>
      </c>
      <c r="BS812">
        <v>1</v>
      </c>
      <c r="BT812">
        <v>0</v>
      </c>
      <c r="BU812">
        <v>0</v>
      </c>
      <c r="BV812">
        <v>0</v>
      </c>
      <c r="BW812">
        <v>0</v>
      </c>
      <c r="BX812" t="s">
        <v>107</v>
      </c>
      <c r="BY812" t="e">
        <f ca="1">- _xludf.not worth the _xludf.time _xludf.or money spent on it - Too Difficult to study alone</f>
        <v>#NAME?</v>
      </c>
      <c r="BZ812">
        <v>0</v>
      </c>
      <c r="CA812">
        <v>1</v>
      </c>
      <c r="CB812">
        <v>0</v>
      </c>
      <c r="CC812">
        <v>0</v>
      </c>
      <c r="CD812">
        <v>1</v>
      </c>
      <c r="CE812" t="e">
        <f ca="1">- Facebook groups/pages DUBARAH</f>
        <v>#NAME?</v>
      </c>
      <c r="CF812">
        <v>0</v>
      </c>
      <c r="CG812">
        <v>1</v>
      </c>
      <c r="CH812">
        <v>0</v>
      </c>
      <c r="CI812">
        <v>0</v>
      </c>
      <c r="CJ812">
        <v>0</v>
      </c>
      <c r="CK812">
        <v>1</v>
      </c>
      <c r="CL812">
        <v>0</v>
      </c>
      <c r="CN812" t="s">
        <v>108</v>
      </c>
      <c r="CO812" t="s">
        <v>109</v>
      </c>
      <c r="CP812" t="s">
        <v>110</v>
      </c>
      <c r="CQ812">
        <v>3460963</v>
      </c>
      <c r="CR812" t="s">
        <v>2082</v>
      </c>
      <c r="CS812" t="s">
        <v>2083</v>
      </c>
      <c r="CT812">
        <v>811</v>
      </c>
    </row>
    <row r="813" spans="1:98">
      <c r="A813">
        <v>812</v>
      </c>
      <c r="B813" t="s">
        <v>1628</v>
      </c>
      <c r="C813">
        <v>23</v>
      </c>
      <c r="D813" t="s">
        <v>148</v>
      </c>
      <c r="E813" t="s">
        <v>99</v>
      </c>
      <c r="F813" t="s">
        <v>149</v>
      </c>
      <c r="G813" t="s">
        <v>101</v>
      </c>
      <c r="H813" t="s">
        <v>102</v>
      </c>
      <c r="U813" t="s">
        <v>162</v>
      </c>
      <c r="AG813" t="s">
        <v>104</v>
      </c>
      <c r="AH813" t="s">
        <v>117</v>
      </c>
      <c r="AI813">
        <v>0</v>
      </c>
      <c r="AJ813">
        <v>1</v>
      </c>
      <c r="AK813">
        <v>0</v>
      </c>
      <c r="AL813">
        <v>0</v>
      </c>
      <c r="AM813">
        <v>1</v>
      </c>
      <c r="AN813">
        <v>0</v>
      </c>
      <c r="AO813">
        <v>0</v>
      </c>
      <c r="AP813">
        <v>0</v>
      </c>
      <c r="BA813" t="s">
        <v>106</v>
      </c>
      <c r="BB813" t="e">
        <f ca="1">- Useful but _xludf.not as good as a regular degree</f>
        <v>#NAME?</v>
      </c>
      <c r="BD813" t="e">
        <f ca="1">- Project Management / Accountancy - Tourism / Restaurant _xludf.and hotel Management</f>
        <v>#NAME?</v>
      </c>
      <c r="BE813">
        <v>0</v>
      </c>
      <c r="BF813">
        <v>0</v>
      </c>
      <c r="BG813">
        <v>1</v>
      </c>
      <c r="BH813">
        <v>1</v>
      </c>
      <c r="BI813">
        <v>0</v>
      </c>
      <c r="BJ813">
        <v>0</v>
      </c>
      <c r="BK813">
        <v>0</v>
      </c>
      <c r="BL813">
        <v>0</v>
      </c>
      <c r="BN813" t="s">
        <v>106</v>
      </c>
      <c r="BQ813" t="e">
        <f ca="1">- No internet connection / computer - _xludf.not available in _xludf.Arabic</f>
        <v>#NAME?</v>
      </c>
      <c r="BR813">
        <v>0</v>
      </c>
      <c r="BS813">
        <v>0</v>
      </c>
      <c r="BT813">
        <v>1</v>
      </c>
      <c r="BU813">
        <v>0</v>
      </c>
      <c r="BV813">
        <v>0</v>
      </c>
      <c r="BW813">
        <v>1</v>
      </c>
      <c r="BX813" t="s">
        <v>107</v>
      </c>
      <c r="BY813" t="e">
        <f ca="1">- _xludf.not worth the _xludf.time _xludf.or money spent on it - Too Difficult to study alone</f>
        <v>#NAME?</v>
      </c>
      <c r="BZ813">
        <v>0</v>
      </c>
      <c r="CA813">
        <v>1</v>
      </c>
      <c r="CB813">
        <v>0</v>
      </c>
      <c r="CC813">
        <v>0</v>
      </c>
      <c r="CD813">
        <v>1</v>
      </c>
      <c r="CE813" t="e">
        <f ca="1">- Facebook groups/pages  - Friends</f>
        <v>#NAME?</v>
      </c>
      <c r="CF813">
        <v>1</v>
      </c>
      <c r="CG813">
        <v>0</v>
      </c>
      <c r="CH813">
        <v>0</v>
      </c>
      <c r="CI813">
        <v>0</v>
      </c>
      <c r="CJ813">
        <v>0</v>
      </c>
      <c r="CK813">
        <v>1</v>
      </c>
      <c r="CL813">
        <v>0</v>
      </c>
      <c r="CN813" t="s">
        <v>108</v>
      </c>
      <c r="CO813" t="s">
        <v>109</v>
      </c>
      <c r="CP813" t="s">
        <v>110</v>
      </c>
      <c r="CQ813">
        <v>3461010</v>
      </c>
      <c r="CR813" t="s">
        <v>2084</v>
      </c>
      <c r="CS813" t="s">
        <v>2085</v>
      </c>
      <c r="CT813">
        <v>812</v>
      </c>
    </row>
    <row r="814" spans="1:98">
      <c r="A814">
        <v>813</v>
      </c>
      <c r="B814" t="s">
        <v>1628</v>
      </c>
      <c r="C814">
        <v>23</v>
      </c>
      <c r="D814" t="s">
        <v>98</v>
      </c>
      <c r="E814" t="s">
        <v>166</v>
      </c>
      <c r="F814" t="s">
        <v>100</v>
      </c>
      <c r="G814" t="s">
        <v>101</v>
      </c>
      <c r="H814" t="s">
        <v>102</v>
      </c>
      <c r="U814" t="s">
        <v>162</v>
      </c>
      <c r="AG814" t="s">
        <v>104</v>
      </c>
      <c r="AH814" t="s">
        <v>117</v>
      </c>
      <c r="AI814">
        <v>0</v>
      </c>
      <c r="AJ814">
        <v>1</v>
      </c>
      <c r="AK814">
        <v>0</v>
      </c>
      <c r="AL814">
        <v>0</v>
      </c>
      <c r="AM814">
        <v>1</v>
      </c>
      <c r="AN814">
        <v>0</v>
      </c>
      <c r="AO814">
        <v>0</v>
      </c>
      <c r="AP814">
        <v>0</v>
      </c>
      <c r="BA814" t="s">
        <v>106</v>
      </c>
      <c r="BB814" t="e">
        <f ca="1">- Useful but _xludf.not as good as a regular degree</f>
        <v>#NAME?</v>
      </c>
      <c r="BD814" t="e">
        <f ca="1">- Tourism / Restaurant _xludf.and hotel Management - Nursing / medical care</f>
        <v>#NAME?</v>
      </c>
      <c r="BE814">
        <v>0</v>
      </c>
      <c r="BF814">
        <v>0</v>
      </c>
      <c r="BG814">
        <v>0</v>
      </c>
      <c r="BH814">
        <v>1</v>
      </c>
      <c r="BI814">
        <v>1</v>
      </c>
      <c r="BJ814">
        <v>0</v>
      </c>
      <c r="BK814">
        <v>0</v>
      </c>
      <c r="BL814">
        <v>0</v>
      </c>
      <c r="BN814" t="s">
        <v>106</v>
      </c>
      <c r="BQ814" t="e">
        <f ca="1">- Do _xludf.not _xludf.count towards a recognized qualification - _xludf.not available in subjects I want to study</f>
        <v>#NAME?</v>
      </c>
      <c r="BR814">
        <v>1</v>
      </c>
      <c r="BS814">
        <v>1</v>
      </c>
      <c r="BT814">
        <v>0</v>
      </c>
      <c r="BU814">
        <v>0</v>
      </c>
      <c r="BV814">
        <v>0</v>
      </c>
      <c r="BW814">
        <v>0</v>
      </c>
      <c r="BX814" t="s">
        <v>107</v>
      </c>
      <c r="BY814" t="e">
        <f ca="1">- Useful but _xludf.not as good as going to university  - Difficult to access</f>
        <v>#NAME?</v>
      </c>
      <c r="BZ814">
        <v>1</v>
      </c>
      <c r="CA814">
        <v>0</v>
      </c>
      <c r="CB814">
        <v>0</v>
      </c>
      <c r="CC814">
        <v>1</v>
      </c>
      <c r="CD814">
        <v>0</v>
      </c>
      <c r="CE814" t="e">
        <f ca="1">- Facebook groups/pages  - Friends</f>
        <v>#NAME?</v>
      </c>
      <c r="CF814">
        <v>1</v>
      </c>
      <c r="CG814">
        <v>0</v>
      </c>
      <c r="CH814">
        <v>0</v>
      </c>
      <c r="CI814">
        <v>0</v>
      </c>
      <c r="CJ814">
        <v>0</v>
      </c>
      <c r="CK814">
        <v>1</v>
      </c>
      <c r="CL814">
        <v>0</v>
      </c>
      <c r="CN814" t="s">
        <v>108</v>
      </c>
      <c r="CO814" t="s">
        <v>109</v>
      </c>
      <c r="CP814" t="s">
        <v>110</v>
      </c>
      <c r="CQ814">
        <v>3461018</v>
      </c>
      <c r="CR814" t="s">
        <v>2086</v>
      </c>
      <c r="CS814" t="s">
        <v>2087</v>
      </c>
      <c r="CT814">
        <v>813</v>
      </c>
    </row>
    <row r="815" spans="1:98">
      <c r="A815">
        <v>814</v>
      </c>
      <c r="B815" t="s">
        <v>1628</v>
      </c>
      <c r="C815">
        <v>21</v>
      </c>
      <c r="D815" t="s">
        <v>148</v>
      </c>
      <c r="E815" t="s">
        <v>227</v>
      </c>
      <c r="F815" t="s">
        <v>100</v>
      </c>
      <c r="G815" t="s">
        <v>101</v>
      </c>
      <c r="H815" t="s">
        <v>102</v>
      </c>
      <c r="U815" t="s">
        <v>162</v>
      </c>
      <c r="AG815" t="s">
        <v>104</v>
      </c>
      <c r="AH815" t="s">
        <v>105</v>
      </c>
      <c r="AI815">
        <v>0</v>
      </c>
      <c r="AJ815">
        <v>1</v>
      </c>
      <c r="AK815">
        <v>0</v>
      </c>
      <c r="AL815">
        <v>0</v>
      </c>
      <c r="AM815">
        <v>0</v>
      </c>
      <c r="AN815">
        <v>0</v>
      </c>
      <c r="AO815">
        <v>0</v>
      </c>
      <c r="AP815">
        <v>0</v>
      </c>
      <c r="BA815" t="s">
        <v>106</v>
      </c>
      <c r="BB815" t="e">
        <f ca="1">- Useful but _xludf.not as good as a regular degree</f>
        <v>#NAME?</v>
      </c>
      <c r="BD815" t="e">
        <f ca="1">- Project Management / Accountancy - Tourism / Restaurant _xludf.and hotel Management</f>
        <v>#NAME?</v>
      </c>
      <c r="BE815">
        <v>0</v>
      </c>
      <c r="BF815">
        <v>0</v>
      </c>
      <c r="BG815">
        <v>1</v>
      </c>
      <c r="BH815">
        <v>1</v>
      </c>
      <c r="BI815">
        <v>0</v>
      </c>
      <c r="BJ815">
        <v>0</v>
      </c>
      <c r="BK815">
        <v>0</v>
      </c>
      <c r="BL815">
        <v>0</v>
      </c>
      <c r="BN815" t="s">
        <v>106</v>
      </c>
      <c r="BQ815" t="e">
        <f ca="1">- Do _xludf.not _xludf.count towards a recognized qualification - Donâ€™t know how to _xludf.find/enroll in a suitable program</f>
        <v>#NAME?</v>
      </c>
      <c r="BR815">
        <v>0</v>
      </c>
      <c r="BS815">
        <v>1</v>
      </c>
      <c r="BT815">
        <v>0</v>
      </c>
      <c r="BU815">
        <v>1</v>
      </c>
      <c r="BV815">
        <v>0</v>
      </c>
      <c r="BW815">
        <v>0</v>
      </c>
      <c r="BX815" t="s">
        <v>107</v>
      </c>
      <c r="BY815" t="s">
        <v>139</v>
      </c>
      <c r="BZ815">
        <v>1</v>
      </c>
      <c r="CA815">
        <v>0</v>
      </c>
      <c r="CB815">
        <v>0</v>
      </c>
      <c r="CC815">
        <v>0</v>
      </c>
      <c r="CD815">
        <v>1</v>
      </c>
      <c r="CE815" t="e">
        <f ca="1">- Facebook groups/pages DUBARAH - Friends</f>
        <v>#NAME?</v>
      </c>
      <c r="CF815">
        <v>1</v>
      </c>
      <c r="CG815">
        <v>1</v>
      </c>
      <c r="CH815">
        <v>0</v>
      </c>
      <c r="CI815">
        <v>0</v>
      </c>
      <c r="CJ815">
        <v>0</v>
      </c>
      <c r="CK815">
        <v>1</v>
      </c>
      <c r="CL815">
        <v>0</v>
      </c>
      <c r="CN815" t="s">
        <v>108</v>
      </c>
      <c r="CO815" t="s">
        <v>109</v>
      </c>
      <c r="CP815" t="s">
        <v>110</v>
      </c>
      <c r="CQ815">
        <v>3461038</v>
      </c>
      <c r="CR815" t="s">
        <v>2088</v>
      </c>
      <c r="CS815" t="s">
        <v>2089</v>
      </c>
      <c r="CT815">
        <v>814</v>
      </c>
    </row>
    <row r="816" spans="1:98">
      <c r="A816">
        <v>815</v>
      </c>
      <c r="B816" t="s">
        <v>1628</v>
      </c>
      <c r="C816">
        <v>22</v>
      </c>
      <c r="D816" t="s">
        <v>148</v>
      </c>
      <c r="E816" t="s">
        <v>227</v>
      </c>
      <c r="F816" t="s">
        <v>100</v>
      </c>
      <c r="G816" t="s">
        <v>101</v>
      </c>
      <c r="H816" t="s">
        <v>102</v>
      </c>
      <c r="U816" t="s">
        <v>162</v>
      </c>
      <c r="AG816" t="s">
        <v>104</v>
      </c>
      <c r="AH816" t="s">
        <v>105</v>
      </c>
      <c r="AI816">
        <v>0</v>
      </c>
      <c r="AJ816">
        <v>1</v>
      </c>
      <c r="AK816">
        <v>0</v>
      </c>
      <c r="AL816">
        <v>0</v>
      </c>
      <c r="AM816">
        <v>0</v>
      </c>
      <c r="AN816">
        <v>0</v>
      </c>
      <c r="AO816">
        <v>0</v>
      </c>
      <c r="AP816">
        <v>0</v>
      </c>
      <c r="BA816" t="s">
        <v>127</v>
      </c>
      <c r="BB816" t="e">
        <f ca="1">- Useful but _xludf.not as good as a regular degree</f>
        <v>#NAME?</v>
      </c>
      <c r="BD816" t="e">
        <f ca="1">- Project Management / Accountancy - Nursing / medical care</f>
        <v>#NAME?</v>
      </c>
      <c r="BE816">
        <v>0</v>
      </c>
      <c r="BF816">
        <v>0</v>
      </c>
      <c r="BG816">
        <v>1</v>
      </c>
      <c r="BH816">
        <v>0</v>
      </c>
      <c r="BI816">
        <v>1</v>
      </c>
      <c r="BJ816">
        <v>0</v>
      </c>
      <c r="BK816">
        <v>0</v>
      </c>
      <c r="BL816">
        <v>0</v>
      </c>
      <c r="BN816" t="s">
        <v>106</v>
      </c>
      <c r="BQ816" t="e">
        <f ca="1">- No internet connection / computer - Do _xludf.not _xludf.count towards a recognized qualification</f>
        <v>#NAME?</v>
      </c>
      <c r="BR816">
        <v>0</v>
      </c>
      <c r="BS816">
        <v>1</v>
      </c>
      <c r="BT816">
        <v>1</v>
      </c>
      <c r="BU816">
        <v>0</v>
      </c>
      <c r="BV816">
        <v>0</v>
      </c>
      <c r="BW816">
        <v>0</v>
      </c>
      <c r="BX816" t="s">
        <v>107</v>
      </c>
      <c r="BY816" t="s">
        <v>139</v>
      </c>
      <c r="BZ816">
        <v>1</v>
      </c>
      <c r="CA816">
        <v>0</v>
      </c>
      <c r="CB816">
        <v>0</v>
      </c>
      <c r="CC816">
        <v>0</v>
      </c>
      <c r="CD816">
        <v>1</v>
      </c>
      <c r="CE816" t="e">
        <f ca="1">- Facebook groups/pages DUBARAH</f>
        <v>#NAME?</v>
      </c>
      <c r="CF816">
        <v>0</v>
      </c>
      <c r="CG816">
        <v>1</v>
      </c>
      <c r="CH816">
        <v>0</v>
      </c>
      <c r="CI816">
        <v>0</v>
      </c>
      <c r="CJ816">
        <v>0</v>
      </c>
      <c r="CK816">
        <v>1</v>
      </c>
      <c r="CL816">
        <v>0</v>
      </c>
      <c r="CN816" t="s">
        <v>108</v>
      </c>
      <c r="CO816" t="s">
        <v>109</v>
      </c>
      <c r="CP816" t="s">
        <v>110</v>
      </c>
      <c r="CQ816">
        <v>3461107</v>
      </c>
      <c r="CR816" t="s">
        <v>2090</v>
      </c>
      <c r="CS816" t="s">
        <v>2091</v>
      </c>
      <c r="CT816">
        <v>815</v>
      </c>
    </row>
    <row r="817" spans="1:98">
      <c r="A817">
        <v>816</v>
      </c>
      <c r="B817" t="s">
        <v>1628</v>
      </c>
      <c r="C817">
        <v>22</v>
      </c>
      <c r="D817" t="s">
        <v>148</v>
      </c>
      <c r="E817" t="s">
        <v>99</v>
      </c>
      <c r="F817" t="s">
        <v>100</v>
      </c>
      <c r="G817" t="s">
        <v>101</v>
      </c>
      <c r="H817" t="s">
        <v>102</v>
      </c>
      <c r="U817" t="s">
        <v>162</v>
      </c>
      <c r="AG817" t="s">
        <v>104</v>
      </c>
      <c r="AH817" t="s">
        <v>105</v>
      </c>
      <c r="AI817">
        <v>0</v>
      </c>
      <c r="AJ817">
        <v>1</v>
      </c>
      <c r="AK817">
        <v>0</v>
      </c>
      <c r="AL817">
        <v>0</v>
      </c>
      <c r="AM817">
        <v>0</v>
      </c>
      <c r="AN817">
        <v>0</v>
      </c>
      <c r="AO817">
        <v>0</v>
      </c>
      <c r="AP817">
        <v>0</v>
      </c>
      <c r="BA817" t="s">
        <v>106</v>
      </c>
      <c r="BB817" t="e">
        <f ca="1">- Useful but _xludf.not as good as a regular degree</f>
        <v>#NAME?</v>
      </c>
      <c r="BD817" t="e">
        <f ca="1">- I am _xludf.not interested in vocational education</f>
        <v>#NAME?</v>
      </c>
      <c r="BE817">
        <v>1</v>
      </c>
      <c r="BF817">
        <v>0</v>
      </c>
      <c r="BG817">
        <v>0</v>
      </c>
      <c r="BH817">
        <v>0</v>
      </c>
      <c r="BI817">
        <v>0</v>
      </c>
      <c r="BJ817">
        <v>0</v>
      </c>
      <c r="BK817">
        <v>0</v>
      </c>
      <c r="BL817">
        <v>0</v>
      </c>
      <c r="BN817" t="s">
        <v>106</v>
      </c>
      <c r="BQ817" t="e">
        <f ca="1">- Do _xludf.not _xludf.count towards a recognized qualification - _xludf.not available in _xludf.Arabic</f>
        <v>#NAME?</v>
      </c>
      <c r="BR817">
        <v>0</v>
      </c>
      <c r="BS817">
        <v>1</v>
      </c>
      <c r="BT817">
        <v>0</v>
      </c>
      <c r="BU817">
        <v>0</v>
      </c>
      <c r="BV817">
        <v>0</v>
      </c>
      <c r="BW817">
        <v>1</v>
      </c>
      <c r="BX817" t="s">
        <v>107</v>
      </c>
      <c r="BY817" t="e">
        <f ca="1">- _xludf.not worth the _xludf.time _xludf.or money spent on it - Difficult to access</f>
        <v>#NAME?</v>
      </c>
      <c r="BZ817">
        <v>0</v>
      </c>
      <c r="CA817">
        <v>1</v>
      </c>
      <c r="CB817">
        <v>0</v>
      </c>
      <c r="CC817">
        <v>1</v>
      </c>
      <c r="CD817">
        <v>0</v>
      </c>
      <c r="CE817" t="e">
        <f ca="1">- Facebook groups/pages DUBARAH - Friends</f>
        <v>#NAME?</v>
      </c>
      <c r="CF817">
        <v>1</v>
      </c>
      <c r="CG817">
        <v>1</v>
      </c>
      <c r="CH817">
        <v>0</v>
      </c>
      <c r="CI817">
        <v>0</v>
      </c>
      <c r="CJ817">
        <v>0</v>
      </c>
      <c r="CK817">
        <v>1</v>
      </c>
      <c r="CL817">
        <v>0</v>
      </c>
      <c r="CN817" t="s">
        <v>108</v>
      </c>
      <c r="CO817" t="s">
        <v>109</v>
      </c>
      <c r="CP817" t="s">
        <v>110</v>
      </c>
      <c r="CQ817">
        <v>3461134</v>
      </c>
      <c r="CR817" t="s">
        <v>2092</v>
      </c>
      <c r="CS817" t="s">
        <v>2093</v>
      </c>
      <c r="CT817">
        <v>816</v>
      </c>
    </row>
    <row r="818" spans="1:98">
      <c r="A818">
        <v>817</v>
      </c>
      <c r="B818" t="s">
        <v>1628</v>
      </c>
      <c r="C818">
        <v>23</v>
      </c>
      <c r="D818" t="s">
        <v>98</v>
      </c>
      <c r="E818" t="s">
        <v>99</v>
      </c>
      <c r="F818" t="s">
        <v>149</v>
      </c>
      <c r="G818" t="s">
        <v>101</v>
      </c>
      <c r="H818" t="s">
        <v>102</v>
      </c>
      <c r="U818" t="s">
        <v>162</v>
      </c>
      <c r="AG818" t="s">
        <v>104</v>
      </c>
      <c r="AH818" t="s">
        <v>117</v>
      </c>
      <c r="AI818">
        <v>0</v>
      </c>
      <c r="AJ818">
        <v>1</v>
      </c>
      <c r="AK818">
        <v>0</v>
      </c>
      <c r="AL818">
        <v>0</v>
      </c>
      <c r="AM818">
        <v>1</v>
      </c>
      <c r="AN818">
        <v>0</v>
      </c>
      <c r="AO818">
        <v>0</v>
      </c>
      <c r="AP818">
        <v>0</v>
      </c>
      <c r="BA818" t="s">
        <v>127</v>
      </c>
      <c r="BB818" t="e">
        <f ca="1">- Useful but _xludf.not as good as a regular degree</f>
        <v>#NAME?</v>
      </c>
      <c r="BD818" t="e">
        <f ca="1">- I am _xludf.not interested in vocational education</f>
        <v>#NAME?</v>
      </c>
      <c r="BE818">
        <v>1</v>
      </c>
      <c r="BF818">
        <v>0</v>
      </c>
      <c r="BG818">
        <v>0</v>
      </c>
      <c r="BH818">
        <v>0</v>
      </c>
      <c r="BI818">
        <v>0</v>
      </c>
      <c r="BJ818">
        <v>0</v>
      </c>
      <c r="BK818">
        <v>0</v>
      </c>
      <c r="BL818">
        <v>0</v>
      </c>
      <c r="BN818" t="s">
        <v>106</v>
      </c>
      <c r="BQ818" t="e">
        <f ca="1">- No internet connection / computer - Do _xludf.not _xludf.count towards a recognized qualification</f>
        <v>#NAME?</v>
      </c>
      <c r="BR818">
        <v>0</v>
      </c>
      <c r="BS818">
        <v>1</v>
      </c>
      <c r="BT818">
        <v>1</v>
      </c>
      <c r="BU818">
        <v>0</v>
      </c>
      <c r="BV818">
        <v>0</v>
      </c>
      <c r="BW818">
        <v>0</v>
      </c>
      <c r="BX818" t="s">
        <v>107</v>
      </c>
      <c r="BY818" t="s">
        <v>139</v>
      </c>
      <c r="BZ818">
        <v>1</v>
      </c>
      <c r="CA818">
        <v>0</v>
      </c>
      <c r="CB818">
        <v>0</v>
      </c>
      <c r="CC818">
        <v>0</v>
      </c>
      <c r="CD818">
        <v>1</v>
      </c>
      <c r="CE818" t="e">
        <f ca="1">- Facebook groups/pages DUBARAH</f>
        <v>#NAME?</v>
      </c>
      <c r="CF818">
        <v>0</v>
      </c>
      <c r="CG818">
        <v>1</v>
      </c>
      <c r="CH818">
        <v>0</v>
      </c>
      <c r="CI818">
        <v>0</v>
      </c>
      <c r="CJ818">
        <v>0</v>
      </c>
      <c r="CK818">
        <v>1</v>
      </c>
      <c r="CL818">
        <v>0</v>
      </c>
      <c r="CN818" t="s">
        <v>108</v>
      </c>
      <c r="CO818" t="s">
        <v>109</v>
      </c>
      <c r="CP818" t="s">
        <v>110</v>
      </c>
      <c r="CQ818">
        <v>3461140</v>
      </c>
      <c r="CR818" t="s">
        <v>2094</v>
      </c>
      <c r="CS818" t="s">
        <v>2095</v>
      </c>
      <c r="CT818">
        <v>817</v>
      </c>
    </row>
    <row r="819" spans="1:98">
      <c r="A819">
        <v>818</v>
      </c>
      <c r="B819" t="s">
        <v>1628</v>
      </c>
      <c r="C819">
        <v>17</v>
      </c>
      <c r="D819" t="s">
        <v>98</v>
      </c>
      <c r="E819" t="s">
        <v>99</v>
      </c>
      <c r="F819" t="s">
        <v>120</v>
      </c>
      <c r="G819" t="s">
        <v>113</v>
      </c>
      <c r="J819" t="s">
        <v>167</v>
      </c>
      <c r="K819">
        <v>0</v>
      </c>
      <c r="L819">
        <v>0</v>
      </c>
      <c r="M819">
        <v>0</v>
      </c>
      <c r="N819">
        <v>1</v>
      </c>
      <c r="O819">
        <v>1</v>
      </c>
      <c r="P819">
        <v>0</v>
      </c>
      <c r="Q819">
        <v>0</v>
      </c>
      <c r="R819">
        <v>0</v>
      </c>
      <c r="X819" t="s">
        <v>319</v>
      </c>
      <c r="Y819">
        <v>1</v>
      </c>
      <c r="Z819">
        <v>0</v>
      </c>
      <c r="AA819">
        <v>0</v>
      </c>
      <c r="AB819">
        <v>1</v>
      </c>
      <c r="AC819">
        <v>1</v>
      </c>
      <c r="AD819">
        <v>0</v>
      </c>
      <c r="AE819">
        <v>0</v>
      </c>
      <c r="AG819" t="s">
        <v>124</v>
      </c>
      <c r="AH819" t="s">
        <v>125</v>
      </c>
      <c r="AI819">
        <v>1</v>
      </c>
      <c r="AJ819">
        <v>0</v>
      </c>
      <c r="AK819">
        <v>0</v>
      </c>
      <c r="AL819">
        <v>0</v>
      </c>
      <c r="AM819">
        <v>0</v>
      </c>
      <c r="AN819">
        <v>0</v>
      </c>
      <c r="AO819">
        <v>0</v>
      </c>
      <c r="AP819">
        <v>0</v>
      </c>
      <c r="AR819" t="s">
        <v>106</v>
      </c>
      <c r="AS819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819">
        <v>1</v>
      </c>
      <c r="AU819">
        <v>1</v>
      </c>
      <c r="AV819">
        <v>0</v>
      </c>
      <c r="AW819">
        <v>0</v>
      </c>
      <c r="AX819">
        <v>1</v>
      </c>
      <c r="AY819">
        <v>0</v>
      </c>
      <c r="BA819" t="s">
        <v>106</v>
      </c>
      <c r="BB819" t="e">
        <f ca="1">- Useful but _xludf.not as good as a regular degree</f>
        <v>#NAME?</v>
      </c>
      <c r="BD819" t="s">
        <v>298</v>
      </c>
      <c r="BE819">
        <v>0</v>
      </c>
      <c r="BF819">
        <v>0</v>
      </c>
      <c r="BG819">
        <v>0</v>
      </c>
      <c r="BH819">
        <v>0</v>
      </c>
      <c r="BI819">
        <v>1</v>
      </c>
      <c r="BJ819">
        <v>0</v>
      </c>
      <c r="BK819">
        <v>0</v>
      </c>
      <c r="BL819">
        <v>1</v>
      </c>
      <c r="BN819" t="s">
        <v>106</v>
      </c>
      <c r="BQ819" t="e">
        <f ca="1">- No internet connection / computer - Cannot afford the courses</f>
        <v>#NAME?</v>
      </c>
      <c r="BR819">
        <v>0</v>
      </c>
      <c r="BS819">
        <v>0</v>
      </c>
      <c r="BT819">
        <v>1</v>
      </c>
      <c r="BU819">
        <v>0</v>
      </c>
      <c r="BV819">
        <v>1</v>
      </c>
      <c r="BW819">
        <v>0</v>
      </c>
      <c r="BX819" t="s">
        <v>107</v>
      </c>
      <c r="BY819" t="e">
        <f ca="1">- Useful but _xludf.not as good as going to university  - Difficult to access</f>
        <v>#NAME?</v>
      </c>
      <c r="BZ819">
        <v>1</v>
      </c>
      <c r="CA819">
        <v>0</v>
      </c>
      <c r="CB819">
        <v>0</v>
      </c>
      <c r="CC819">
        <v>1</v>
      </c>
      <c r="CD819">
        <v>0</v>
      </c>
      <c r="CE819" t="e">
        <f ca="1">- Facebook groups/pages  - Friends</f>
        <v>#NAME?</v>
      </c>
      <c r="CF819">
        <v>1</v>
      </c>
      <c r="CG819">
        <v>0</v>
      </c>
      <c r="CH819">
        <v>0</v>
      </c>
      <c r="CI819">
        <v>0</v>
      </c>
      <c r="CJ819">
        <v>0</v>
      </c>
      <c r="CK819">
        <v>1</v>
      </c>
      <c r="CL819">
        <v>0</v>
      </c>
      <c r="CN819" t="s">
        <v>108</v>
      </c>
      <c r="CO819" t="s">
        <v>109</v>
      </c>
      <c r="CP819" t="s">
        <v>110</v>
      </c>
      <c r="CQ819">
        <v>3461151</v>
      </c>
      <c r="CR819" t="s">
        <v>2096</v>
      </c>
      <c r="CS819" t="s">
        <v>2097</v>
      </c>
      <c r="CT819">
        <v>818</v>
      </c>
    </row>
    <row r="820" spans="1:98">
      <c r="A820">
        <v>819</v>
      </c>
      <c r="B820" t="s">
        <v>1628</v>
      </c>
      <c r="C820">
        <v>18</v>
      </c>
      <c r="D820" t="s">
        <v>98</v>
      </c>
      <c r="E820" t="s">
        <v>99</v>
      </c>
      <c r="F820" t="s">
        <v>136</v>
      </c>
      <c r="G820" t="s">
        <v>113</v>
      </c>
      <c r="J820" t="s">
        <v>228</v>
      </c>
      <c r="K820">
        <v>0</v>
      </c>
      <c r="L820">
        <v>0</v>
      </c>
      <c r="M820">
        <v>0</v>
      </c>
      <c r="N820">
        <v>1</v>
      </c>
      <c r="O820">
        <v>0</v>
      </c>
      <c r="P820">
        <v>0</v>
      </c>
      <c r="Q820">
        <v>1</v>
      </c>
      <c r="R820">
        <v>0</v>
      </c>
      <c r="X820" t="s">
        <v>319</v>
      </c>
      <c r="Y820">
        <v>1</v>
      </c>
      <c r="Z820">
        <v>0</v>
      </c>
      <c r="AA820">
        <v>0</v>
      </c>
      <c r="AB820">
        <v>1</v>
      </c>
      <c r="AC820">
        <v>1</v>
      </c>
      <c r="AD820">
        <v>0</v>
      </c>
      <c r="AE820">
        <v>0</v>
      </c>
      <c r="AG820" t="s">
        <v>124</v>
      </c>
      <c r="AH820" t="s">
        <v>125</v>
      </c>
      <c r="AI820">
        <v>1</v>
      </c>
      <c r="AJ820">
        <v>0</v>
      </c>
      <c r="AK820">
        <v>0</v>
      </c>
      <c r="AL820">
        <v>0</v>
      </c>
      <c r="AM820">
        <v>0</v>
      </c>
      <c r="AN820">
        <v>0</v>
      </c>
      <c r="AO820">
        <v>0</v>
      </c>
      <c r="AP820">
        <v>0</v>
      </c>
      <c r="AR820" t="s">
        <v>106</v>
      </c>
      <c r="AS820" t="e">
        <f ca="1">- have to go in person but can _xludf.not go _xludf.for security reasons - School, college _xludf.or directorate out of service</f>
        <v>#NAME?</v>
      </c>
      <c r="AT820">
        <v>1</v>
      </c>
      <c r="AU820">
        <v>1</v>
      </c>
      <c r="AV820">
        <v>0</v>
      </c>
      <c r="AW820">
        <v>0</v>
      </c>
      <c r="AX820">
        <v>0</v>
      </c>
      <c r="AY820">
        <v>0</v>
      </c>
      <c r="BA820" t="s">
        <v>106</v>
      </c>
      <c r="BB820" t="e">
        <f ca="1">- Very Useful _xludf.and provides a job opportunity _xludf.right away.</f>
        <v>#NAME?</v>
      </c>
      <c r="BD820" t="e">
        <f ca="1">- Tourism / Restaurant _xludf.and hotel Management   Other</f>
        <v>#NAME?</v>
      </c>
      <c r="BE820">
        <v>0</v>
      </c>
      <c r="BF820">
        <v>1</v>
      </c>
      <c r="BG820">
        <v>0</v>
      </c>
      <c r="BH820">
        <v>1</v>
      </c>
      <c r="BI820">
        <v>0</v>
      </c>
      <c r="BJ820">
        <v>0</v>
      </c>
      <c r="BK820">
        <v>0</v>
      </c>
      <c r="BL820">
        <v>0</v>
      </c>
      <c r="BM820" t="s">
        <v>2098</v>
      </c>
      <c r="BN820" t="s">
        <v>106</v>
      </c>
      <c r="BQ820" t="e">
        <f ca="1">- No internet connection / computer - Cannot afford the courses</f>
        <v>#NAME?</v>
      </c>
      <c r="BR820">
        <v>0</v>
      </c>
      <c r="BS820">
        <v>0</v>
      </c>
      <c r="BT820">
        <v>1</v>
      </c>
      <c r="BU820">
        <v>0</v>
      </c>
      <c r="BV820">
        <v>1</v>
      </c>
      <c r="BW820">
        <v>0</v>
      </c>
      <c r="BX820" t="s">
        <v>107</v>
      </c>
      <c r="BY820" t="e">
        <f ca="1">- _xludf.not worth the _xludf.time _xludf.or money spent on it - Difficult to access</f>
        <v>#NAME?</v>
      </c>
      <c r="BZ820">
        <v>0</v>
      </c>
      <c r="CA820">
        <v>1</v>
      </c>
      <c r="CB820">
        <v>0</v>
      </c>
      <c r="CC820">
        <v>1</v>
      </c>
      <c r="CD820">
        <v>0</v>
      </c>
      <c r="CE820" t="e">
        <f ca="1">- Facebook groups/pages  - Friends - Teachers</f>
        <v>#NAME?</v>
      </c>
      <c r="CF820">
        <v>1</v>
      </c>
      <c r="CG820">
        <v>0</v>
      </c>
      <c r="CH820">
        <v>1</v>
      </c>
      <c r="CI820">
        <v>0</v>
      </c>
      <c r="CJ820">
        <v>0</v>
      </c>
      <c r="CK820">
        <v>1</v>
      </c>
      <c r="CL820">
        <v>0</v>
      </c>
      <c r="CN820" t="s">
        <v>108</v>
      </c>
      <c r="CO820" t="s">
        <v>109</v>
      </c>
      <c r="CP820" t="s">
        <v>110</v>
      </c>
      <c r="CQ820">
        <v>3461180</v>
      </c>
      <c r="CR820" t="s">
        <v>2099</v>
      </c>
      <c r="CS820" t="s">
        <v>2100</v>
      </c>
      <c r="CT820">
        <v>819</v>
      </c>
    </row>
    <row r="821" spans="1:98">
      <c r="A821">
        <v>820</v>
      </c>
      <c r="B821" t="s">
        <v>1628</v>
      </c>
      <c r="C821">
        <v>17</v>
      </c>
      <c r="D821" t="s">
        <v>98</v>
      </c>
      <c r="E821" t="s">
        <v>227</v>
      </c>
      <c r="F821" t="s">
        <v>136</v>
      </c>
      <c r="G821" t="s">
        <v>113</v>
      </c>
      <c r="J821" t="s">
        <v>645</v>
      </c>
      <c r="K821">
        <v>0</v>
      </c>
      <c r="L821">
        <v>0</v>
      </c>
      <c r="M821">
        <v>1</v>
      </c>
      <c r="N821">
        <v>0</v>
      </c>
      <c r="O821">
        <v>1</v>
      </c>
      <c r="P821">
        <v>0</v>
      </c>
      <c r="Q821">
        <v>0</v>
      </c>
      <c r="R821">
        <v>0</v>
      </c>
      <c r="X821" t="s">
        <v>2101</v>
      </c>
      <c r="Y821">
        <v>0</v>
      </c>
      <c r="Z821">
        <v>0</v>
      </c>
      <c r="AA821">
        <v>0</v>
      </c>
      <c r="AB821">
        <v>1</v>
      </c>
      <c r="AC821">
        <v>1</v>
      </c>
      <c r="AD821">
        <v>1</v>
      </c>
      <c r="AE821">
        <v>0</v>
      </c>
      <c r="AG821" t="s">
        <v>124</v>
      </c>
      <c r="AH821" t="s">
        <v>125</v>
      </c>
      <c r="AI821">
        <v>1</v>
      </c>
      <c r="AJ821">
        <v>0</v>
      </c>
      <c r="AK821">
        <v>0</v>
      </c>
      <c r="AL821">
        <v>0</v>
      </c>
      <c r="AM821">
        <v>0</v>
      </c>
      <c r="AN821">
        <v>0</v>
      </c>
      <c r="AO821">
        <v>0</v>
      </c>
      <c r="AP821">
        <v>0</v>
      </c>
      <c r="AR821" t="s">
        <v>106</v>
      </c>
      <c r="AS821" t="e">
        <f ca="1">- Cannot contact public servants _xludf.or Teachers - Retrieving papers is expensive _xludf.now _xludf.and I Do _xludf.not have the money - have to go in person but can _xludf.not go _xludf.for security reasons</f>
        <v>#NAME?</v>
      </c>
      <c r="AT821">
        <v>0</v>
      </c>
      <c r="AU821">
        <v>1</v>
      </c>
      <c r="AV821">
        <v>1</v>
      </c>
      <c r="AW821">
        <v>0</v>
      </c>
      <c r="AX821">
        <v>1</v>
      </c>
      <c r="AY821">
        <v>0</v>
      </c>
      <c r="BA821" t="s">
        <v>106</v>
      </c>
      <c r="BB821" t="e">
        <f ca="1">- Very Useful _xludf.and provides a job opportunity _xludf.right away.</f>
        <v>#NAME?</v>
      </c>
      <c r="BD821" t="s">
        <v>324</v>
      </c>
      <c r="BE821">
        <v>0</v>
      </c>
      <c r="BF821">
        <v>1</v>
      </c>
      <c r="BG821">
        <v>0</v>
      </c>
      <c r="BH821">
        <v>0</v>
      </c>
      <c r="BI821">
        <v>0</v>
      </c>
      <c r="BJ821">
        <v>0</v>
      </c>
      <c r="BK821">
        <v>0</v>
      </c>
      <c r="BL821">
        <v>1</v>
      </c>
      <c r="BM821" t="s">
        <v>2098</v>
      </c>
      <c r="BN821" t="s">
        <v>106</v>
      </c>
      <c r="BQ821" t="e">
        <f ca="1">- No internet connection / computer - Do _xludf.not _xludf.count towards a recognized qualification</f>
        <v>#NAME?</v>
      </c>
      <c r="BR821">
        <v>0</v>
      </c>
      <c r="BS821">
        <v>1</v>
      </c>
      <c r="BT821">
        <v>1</v>
      </c>
      <c r="BU821">
        <v>0</v>
      </c>
      <c r="BV821">
        <v>0</v>
      </c>
      <c r="BW821">
        <v>0</v>
      </c>
      <c r="BX821" t="s">
        <v>107</v>
      </c>
      <c r="BY821" t="e">
        <f ca="1">- Useful but _xludf.not as good as going to university  - Difficult to access</f>
        <v>#NAME?</v>
      </c>
      <c r="BZ821">
        <v>1</v>
      </c>
      <c r="CA821">
        <v>0</v>
      </c>
      <c r="CB821">
        <v>0</v>
      </c>
      <c r="CC821">
        <v>1</v>
      </c>
      <c r="CD821">
        <v>0</v>
      </c>
      <c r="CE821" t="e">
        <f ca="1">- Facebook groups/pages  - Friends</f>
        <v>#NAME?</v>
      </c>
      <c r="CF821">
        <v>1</v>
      </c>
      <c r="CG821">
        <v>0</v>
      </c>
      <c r="CH821">
        <v>0</v>
      </c>
      <c r="CI821">
        <v>0</v>
      </c>
      <c r="CJ821">
        <v>0</v>
      </c>
      <c r="CK821">
        <v>1</v>
      </c>
      <c r="CL821">
        <v>0</v>
      </c>
      <c r="CN821" t="s">
        <v>108</v>
      </c>
      <c r="CO821" t="s">
        <v>109</v>
      </c>
      <c r="CP821" t="s">
        <v>110</v>
      </c>
      <c r="CQ821">
        <v>3461192</v>
      </c>
      <c r="CR821" t="s">
        <v>2102</v>
      </c>
      <c r="CS821" t="s">
        <v>2103</v>
      </c>
      <c r="CT821">
        <v>820</v>
      </c>
    </row>
    <row r="822" spans="1:98">
      <c r="A822">
        <v>821</v>
      </c>
      <c r="B822" t="s">
        <v>1628</v>
      </c>
      <c r="C822">
        <v>18</v>
      </c>
      <c r="D822" t="s">
        <v>98</v>
      </c>
      <c r="E822" t="s">
        <v>227</v>
      </c>
      <c r="F822" t="s">
        <v>136</v>
      </c>
      <c r="G822" t="s">
        <v>113</v>
      </c>
      <c r="J822" t="s">
        <v>263</v>
      </c>
      <c r="K822">
        <v>0</v>
      </c>
      <c r="L822">
        <v>0</v>
      </c>
      <c r="M822">
        <v>0</v>
      </c>
      <c r="N822">
        <v>0</v>
      </c>
      <c r="O822">
        <v>1</v>
      </c>
      <c r="P822">
        <v>1</v>
      </c>
      <c r="Q822">
        <v>0</v>
      </c>
      <c r="R822">
        <v>0</v>
      </c>
      <c r="X822" t="s">
        <v>2104</v>
      </c>
      <c r="Y822">
        <v>0</v>
      </c>
      <c r="Z822">
        <v>1</v>
      </c>
      <c r="AA822">
        <v>0</v>
      </c>
      <c r="AB822">
        <v>1</v>
      </c>
      <c r="AC822">
        <v>1</v>
      </c>
      <c r="AD822">
        <v>1</v>
      </c>
      <c r="AE822">
        <v>0</v>
      </c>
      <c r="AG822" t="s">
        <v>124</v>
      </c>
      <c r="AH822" t="s">
        <v>125</v>
      </c>
      <c r="AI822">
        <v>1</v>
      </c>
      <c r="AJ822">
        <v>0</v>
      </c>
      <c r="AK822">
        <v>0</v>
      </c>
      <c r="AL822">
        <v>0</v>
      </c>
      <c r="AM822">
        <v>0</v>
      </c>
      <c r="AN822">
        <v>0</v>
      </c>
      <c r="AO822">
        <v>0</v>
      </c>
      <c r="AP822">
        <v>0</v>
      </c>
      <c r="AR822" t="s">
        <v>106</v>
      </c>
      <c r="AS822" t="e">
        <f ca="1">- Retrieving papers is expensive _xludf.now _xludf.and I Do _xludf.not have the money - have to go in person but can _xludf.not go _xludf.for security reasons - School, college _xludf.or directorate out of service   Other</f>
        <v>#NAME?</v>
      </c>
      <c r="AT822">
        <v>1</v>
      </c>
      <c r="AU822">
        <v>1</v>
      </c>
      <c r="AV822">
        <v>0</v>
      </c>
      <c r="AW822">
        <v>0</v>
      </c>
      <c r="AX822">
        <v>1</v>
      </c>
      <c r="AY822">
        <v>1</v>
      </c>
      <c r="AZ822" t="s">
        <v>266</v>
      </c>
      <c r="BA822" t="s">
        <v>106</v>
      </c>
      <c r="BB822" t="e">
        <f ca="1">- Very Useful _xludf.and provides a job opportunity _xludf.right away.</f>
        <v>#NAME?</v>
      </c>
      <c r="BD822" t="e">
        <f ca="1">- Tourism / Restaurant _xludf.and hotel Management - Nursing / medical care</f>
        <v>#NAME?</v>
      </c>
      <c r="BE822">
        <v>0</v>
      </c>
      <c r="BF822">
        <v>0</v>
      </c>
      <c r="BG822">
        <v>0</v>
      </c>
      <c r="BH822">
        <v>1</v>
      </c>
      <c r="BI822">
        <v>1</v>
      </c>
      <c r="BJ822">
        <v>0</v>
      </c>
      <c r="BK822">
        <v>0</v>
      </c>
      <c r="BL822">
        <v>0</v>
      </c>
      <c r="BN822" t="s">
        <v>106</v>
      </c>
      <c r="BQ822" t="e">
        <f ca="1">- No internet connection / computer - Cannot afford the courses</f>
        <v>#NAME?</v>
      </c>
      <c r="BR822">
        <v>0</v>
      </c>
      <c r="BS822">
        <v>0</v>
      </c>
      <c r="BT822">
        <v>1</v>
      </c>
      <c r="BU822">
        <v>0</v>
      </c>
      <c r="BV822">
        <v>1</v>
      </c>
      <c r="BW822">
        <v>0</v>
      </c>
      <c r="BX822" t="s">
        <v>107</v>
      </c>
      <c r="BY822" t="e">
        <f ca="1">- Useful but _xludf.not as good as going to university  - Difficult to access</f>
        <v>#NAME?</v>
      </c>
      <c r="BZ822">
        <v>1</v>
      </c>
      <c r="CA822">
        <v>0</v>
      </c>
      <c r="CB822">
        <v>0</v>
      </c>
      <c r="CC822">
        <v>1</v>
      </c>
      <c r="CD822">
        <v>0</v>
      </c>
      <c r="CE822" t="e">
        <f ca="1">- Facebook groups/pages  - Friends</f>
        <v>#NAME?</v>
      </c>
      <c r="CF822">
        <v>1</v>
      </c>
      <c r="CG822">
        <v>0</v>
      </c>
      <c r="CH822">
        <v>0</v>
      </c>
      <c r="CI822">
        <v>0</v>
      </c>
      <c r="CJ822">
        <v>0</v>
      </c>
      <c r="CK822">
        <v>1</v>
      </c>
      <c r="CL822">
        <v>0</v>
      </c>
      <c r="CN822" t="s">
        <v>108</v>
      </c>
      <c r="CO822" t="s">
        <v>109</v>
      </c>
      <c r="CP822" t="s">
        <v>110</v>
      </c>
      <c r="CQ822">
        <v>3461198</v>
      </c>
      <c r="CR822" t="s">
        <v>2105</v>
      </c>
      <c r="CS822" t="s">
        <v>2106</v>
      </c>
      <c r="CT822">
        <v>821</v>
      </c>
    </row>
    <row r="823" spans="1:98">
      <c r="A823">
        <v>822</v>
      </c>
      <c r="B823" t="s">
        <v>1628</v>
      </c>
      <c r="C823">
        <v>22</v>
      </c>
      <c r="D823" t="s">
        <v>148</v>
      </c>
      <c r="E823" t="s">
        <v>99</v>
      </c>
      <c r="F823" t="s">
        <v>100</v>
      </c>
      <c r="G823" t="s">
        <v>113</v>
      </c>
      <c r="J823" t="s">
        <v>263</v>
      </c>
      <c r="K823">
        <v>0</v>
      </c>
      <c r="L823">
        <v>0</v>
      </c>
      <c r="M823">
        <v>0</v>
      </c>
      <c r="N823">
        <v>0</v>
      </c>
      <c r="O823">
        <v>1</v>
      </c>
      <c r="P823">
        <v>1</v>
      </c>
      <c r="Q823">
        <v>0</v>
      </c>
      <c r="R823">
        <v>0</v>
      </c>
      <c r="X823" t="s">
        <v>319</v>
      </c>
      <c r="Y823">
        <v>1</v>
      </c>
      <c r="Z823">
        <v>0</v>
      </c>
      <c r="AA823">
        <v>0</v>
      </c>
      <c r="AB823">
        <v>1</v>
      </c>
      <c r="AC823">
        <v>1</v>
      </c>
      <c r="AD823">
        <v>0</v>
      </c>
      <c r="AE823">
        <v>0</v>
      </c>
      <c r="AG823" t="s">
        <v>124</v>
      </c>
      <c r="AH823" t="s">
        <v>125</v>
      </c>
      <c r="AI823">
        <v>1</v>
      </c>
      <c r="AJ823">
        <v>0</v>
      </c>
      <c r="AK823">
        <v>0</v>
      </c>
      <c r="AL823">
        <v>0</v>
      </c>
      <c r="AM823">
        <v>0</v>
      </c>
      <c r="AN823">
        <v>0</v>
      </c>
      <c r="AO823">
        <v>0</v>
      </c>
      <c r="AP823">
        <v>0</v>
      </c>
      <c r="AR823" t="s">
        <v>106</v>
      </c>
      <c r="AS823" t="e">
        <f ca="1">- Cannot contact public servants _xludf.or Teachers - Retrieving papers is expensive _xludf.now _xludf.and I Do _xludf.not have the money</f>
        <v>#NAME?</v>
      </c>
      <c r="AT823">
        <v>0</v>
      </c>
      <c r="AU823">
        <v>0</v>
      </c>
      <c r="AV823">
        <v>1</v>
      </c>
      <c r="AW823">
        <v>0</v>
      </c>
      <c r="AX823">
        <v>1</v>
      </c>
      <c r="AY823">
        <v>0</v>
      </c>
      <c r="BA823" t="s">
        <v>106</v>
      </c>
      <c r="BB823" t="e">
        <f ca="1">- Very Useful _xludf.and provides a job opportunity _xludf.right away.</f>
        <v>#NAME?</v>
      </c>
      <c r="BD823" t="e">
        <f ca="1">- Tourism / Restaurant _xludf.and hotel Management - Nursing / medical care</f>
        <v>#NAME?</v>
      </c>
      <c r="BE823">
        <v>0</v>
      </c>
      <c r="BF823">
        <v>0</v>
      </c>
      <c r="BG823">
        <v>0</v>
      </c>
      <c r="BH823">
        <v>1</v>
      </c>
      <c r="BI823">
        <v>1</v>
      </c>
      <c r="BJ823">
        <v>0</v>
      </c>
      <c r="BK823">
        <v>0</v>
      </c>
      <c r="BL823">
        <v>0</v>
      </c>
      <c r="BN823" t="s">
        <v>106</v>
      </c>
      <c r="BQ823" t="e">
        <f ca="1">- Do _xludf.not _xludf.count towards a recognized qualification - Cannot afford the courses</f>
        <v>#NAME?</v>
      </c>
      <c r="BR823">
        <v>0</v>
      </c>
      <c r="BS823">
        <v>1</v>
      </c>
      <c r="BT823">
        <v>0</v>
      </c>
      <c r="BU823">
        <v>0</v>
      </c>
      <c r="BV823">
        <v>1</v>
      </c>
      <c r="BW823">
        <v>0</v>
      </c>
      <c r="BX823" t="s">
        <v>107</v>
      </c>
      <c r="BY823" t="e">
        <f ca="1">- Useful but _xludf.not as good as going to university  - Difficult to access</f>
        <v>#NAME?</v>
      </c>
      <c r="BZ823">
        <v>1</v>
      </c>
      <c r="CA823">
        <v>0</v>
      </c>
      <c r="CB823">
        <v>0</v>
      </c>
      <c r="CC823">
        <v>1</v>
      </c>
      <c r="CD823">
        <v>0</v>
      </c>
      <c r="CE823" t="e">
        <f ca="1">- Facebook groups/pages  - Friends</f>
        <v>#NAME?</v>
      </c>
      <c r="CF823">
        <v>1</v>
      </c>
      <c r="CG823">
        <v>0</v>
      </c>
      <c r="CH823">
        <v>0</v>
      </c>
      <c r="CI823">
        <v>0</v>
      </c>
      <c r="CJ823">
        <v>0</v>
      </c>
      <c r="CK823">
        <v>1</v>
      </c>
      <c r="CL823">
        <v>0</v>
      </c>
      <c r="CN823" t="s">
        <v>108</v>
      </c>
      <c r="CO823" t="s">
        <v>109</v>
      </c>
      <c r="CP823" t="s">
        <v>110</v>
      </c>
      <c r="CQ823">
        <v>3461204</v>
      </c>
      <c r="CR823" t="s">
        <v>2107</v>
      </c>
      <c r="CS823" t="s">
        <v>2108</v>
      </c>
      <c r="CT823">
        <v>822</v>
      </c>
    </row>
    <row r="824" spans="1:98">
      <c r="A824">
        <v>823</v>
      </c>
      <c r="B824" t="s">
        <v>1628</v>
      </c>
      <c r="C824">
        <v>22</v>
      </c>
      <c r="D824" t="s">
        <v>98</v>
      </c>
      <c r="E824" t="s">
        <v>99</v>
      </c>
      <c r="F824" t="s">
        <v>644</v>
      </c>
      <c r="G824" t="s">
        <v>113</v>
      </c>
      <c r="J824" t="s">
        <v>167</v>
      </c>
      <c r="K824">
        <v>0</v>
      </c>
      <c r="L824">
        <v>0</v>
      </c>
      <c r="M824">
        <v>0</v>
      </c>
      <c r="N824">
        <v>1</v>
      </c>
      <c r="O824">
        <v>1</v>
      </c>
      <c r="P824">
        <v>0</v>
      </c>
      <c r="Q824">
        <v>0</v>
      </c>
      <c r="R824">
        <v>0</v>
      </c>
      <c r="X824" t="s">
        <v>2109</v>
      </c>
      <c r="Y824">
        <v>0</v>
      </c>
      <c r="Z824">
        <v>1</v>
      </c>
      <c r="AA824">
        <v>0</v>
      </c>
      <c r="AB824">
        <v>1</v>
      </c>
      <c r="AC824">
        <v>1</v>
      </c>
      <c r="AD824">
        <v>0</v>
      </c>
      <c r="AE824">
        <v>0</v>
      </c>
      <c r="AG824" t="s">
        <v>124</v>
      </c>
      <c r="AH824" t="s">
        <v>125</v>
      </c>
      <c r="AI824">
        <v>1</v>
      </c>
      <c r="AJ824">
        <v>0</v>
      </c>
      <c r="AK824">
        <v>0</v>
      </c>
      <c r="AL824">
        <v>0</v>
      </c>
      <c r="AM824">
        <v>0</v>
      </c>
      <c r="AN824">
        <v>0</v>
      </c>
      <c r="AO824">
        <v>0</v>
      </c>
      <c r="AP824">
        <v>0</v>
      </c>
      <c r="AR824" t="s">
        <v>106</v>
      </c>
      <c r="AS824" t="e">
        <f ca="1">- Retrieving papers is expensive _xludf.now _xludf.and I Do _xludf.not have the money - have to go in person but can _xludf.not go _xludf.for security reasons</f>
        <v>#NAME?</v>
      </c>
      <c r="AT824">
        <v>0</v>
      </c>
      <c r="AU824">
        <v>1</v>
      </c>
      <c r="AV824">
        <v>0</v>
      </c>
      <c r="AW824">
        <v>0</v>
      </c>
      <c r="AX824">
        <v>1</v>
      </c>
      <c r="AY824">
        <v>0</v>
      </c>
      <c r="BA824" t="s">
        <v>106</v>
      </c>
      <c r="BB824" t="e">
        <f ca="1">- Very Useful _xludf.and provides a job opportunity _xludf.right away.</f>
        <v>#NAME?</v>
      </c>
      <c r="BD824" t="e">
        <f ca="1">- Project Management / Accountancy - Tourism / Restaurant _xludf.and hotel Management</f>
        <v>#NAME?</v>
      </c>
      <c r="BE824">
        <v>0</v>
      </c>
      <c r="BF824">
        <v>0</v>
      </c>
      <c r="BG824">
        <v>1</v>
      </c>
      <c r="BH824">
        <v>1</v>
      </c>
      <c r="BI824">
        <v>0</v>
      </c>
      <c r="BJ824">
        <v>0</v>
      </c>
      <c r="BK824">
        <v>0</v>
      </c>
      <c r="BL824">
        <v>0</v>
      </c>
      <c r="BN824" t="s">
        <v>106</v>
      </c>
      <c r="BQ824" t="e">
        <f ca="1">- No internet connection / computer - Cannot afford the courses</f>
        <v>#NAME?</v>
      </c>
      <c r="BR824">
        <v>0</v>
      </c>
      <c r="BS824">
        <v>0</v>
      </c>
      <c r="BT824">
        <v>1</v>
      </c>
      <c r="BU824">
        <v>0</v>
      </c>
      <c r="BV824">
        <v>1</v>
      </c>
      <c r="BW824">
        <v>0</v>
      </c>
      <c r="BX824" t="s">
        <v>107</v>
      </c>
      <c r="BY824" t="e">
        <f ca="1">- Useful but _xludf.not as good as going to university  - Difficult to access</f>
        <v>#NAME?</v>
      </c>
      <c r="BZ824">
        <v>1</v>
      </c>
      <c r="CA824">
        <v>0</v>
      </c>
      <c r="CB824">
        <v>0</v>
      </c>
      <c r="CC824">
        <v>1</v>
      </c>
      <c r="CD824">
        <v>0</v>
      </c>
      <c r="CE824" t="e">
        <f ca="1">- Facebook groups/pages  - Friends</f>
        <v>#NAME?</v>
      </c>
      <c r="CF824">
        <v>1</v>
      </c>
      <c r="CG824">
        <v>0</v>
      </c>
      <c r="CH824">
        <v>0</v>
      </c>
      <c r="CI824">
        <v>0</v>
      </c>
      <c r="CJ824">
        <v>0</v>
      </c>
      <c r="CK824">
        <v>1</v>
      </c>
      <c r="CL824">
        <v>0</v>
      </c>
      <c r="CN824" t="s">
        <v>108</v>
      </c>
      <c r="CO824" t="s">
        <v>109</v>
      </c>
      <c r="CP824" t="s">
        <v>110</v>
      </c>
      <c r="CQ824">
        <v>3461211</v>
      </c>
      <c r="CR824" t="s">
        <v>2110</v>
      </c>
      <c r="CS824" t="s">
        <v>2111</v>
      </c>
      <c r="CT824">
        <v>823</v>
      </c>
    </row>
    <row r="825" spans="1:98">
      <c r="A825">
        <v>824</v>
      </c>
      <c r="B825" t="s">
        <v>1628</v>
      </c>
      <c r="C825">
        <v>19</v>
      </c>
      <c r="D825" t="s">
        <v>148</v>
      </c>
      <c r="E825" t="s">
        <v>99</v>
      </c>
      <c r="F825" t="s">
        <v>136</v>
      </c>
      <c r="G825" t="s">
        <v>113</v>
      </c>
      <c r="J825" t="s">
        <v>176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1</v>
      </c>
      <c r="R825">
        <v>1</v>
      </c>
      <c r="X825" t="s">
        <v>159</v>
      </c>
      <c r="Y825">
        <v>1</v>
      </c>
      <c r="Z825">
        <v>0</v>
      </c>
      <c r="AA825">
        <v>0</v>
      </c>
      <c r="AB825">
        <v>1</v>
      </c>
      <c r="AC825">
        <v>0</v>
      </c>
      <c r="AD825">
        <v>0</v>
      </c>
      <c r="AE825">
        <v>0</v>
      </c>
      <c r="AG825" t="s">
        <v>124</v>
      </c>
      <c r="AH825" t="s">
        <v>125</v>
      </c>
      <c r="AI825">
        <v>1</v>
      </c>
      <c r="AJ825">
        <v>0</v>
      </c>
      <c r="AK825">
        <v>0</v>
      </c>
      <c r="AL825">
        <v>0</v>
      </c>
      <c r="AM825">
        <v>0</v>
      </c>
      <c r="AN825">
        <v>0</v>
      </c>
      <c r="AO825">
        <v>0</v>
      </c>
      <c r="AP825">
        <v>0</v>
      </c>
      <c r="AR825" t="s">
        <v>106</v>
      </c>
      <c r="AS825" t="e">
        <f ca="1">- Retrieving papers is expensive _xludf.now _xludf.and I Do _xludf.not have the money - Donâ€™t have family in Syria to _xludf.help me</f>
        <v>#NAME?</v>
      </c>
      <c r="AT825">
        <v>0</v>
      </c>
      <c r="AU825">
        <v>0</v>
      </c>
      <c r="AV825">
        <v>0</v>
      </c>
      <c r="AW825">
        <v>1</v>
      </c>
      <c r="AX825">
        <v>1</v>
      </c>
      <c r="AY825">
        <v>0</v>
      </c>
      <c r="BA825" t="s">
        <v>106</v>
      </c>
      <c r="BB825" t="e">
        <f ca="1">- Very Useful _xludf.and provides a job opportunity _xludf.right away.</f>
        <v>#NAME?</v>
      </c>
      <c r="BD825" t="e">
        <f ca="1">- Project Management / Accountancy - Tourism / Restaurant _xludf.and hotel Management</f>
        <v>#NAME?</v>
      </c>
      <c r="BE825">
        <v>0</v>
      </c>
      <c r="BF825">
        <v>0</v>
      </c>
      <c r="BG825">
        <v>1</v>
      </c>
      <c r="BH825">
        <v>1</v>
      </c>
      <c r="BI825">
        <v>0</v>
      </c>
      <c r="BJ825">
        <v>0</v>
      </c>
      <c r="BK825">
        <v>0</v>
      </c>
      <c r="BL825">
        <v>0</v>
      </c>
      <c r="BN825" t="s">
        <v>106</v>
      </c>
      <c r="BQ825" t="e">
        <f ca="1">- No internet connection / computer - Do _xludf.not _xludf.count towards a recognized qualification</f>
        <v>#NAME?</v>
      </c>
      <c r="BR825">
        <v>0</v>
      </c>
      <c r="BS825">
        <v>1</v>
      </c>
      <c r="BT825">
        <v>1</v>
      </c>
      <c r="BU825">
        <v>0</v>
      </c>
      <c r="BV825">
        <v>0</v>
      </c>
      <c r="BW825">
        <v>0</v>
      </c>
      <c r="BX825" t="s">
        <v>107</v>
      </c>
      <c r="BY825" t="s">
        <v>139</v>
      </c>
      <c r="BZ825">
        <v>1</v>
      </c>
      <c r="CA825">
        <v>0</v>
      </c>
      <c r="CB825">
        <v>0</v>
      </c>
      <c r="CC825">
        <v>0</v>
      </c>
      <c r="CD825">
        <v>1</v>
      </c>
      <c r="CE825" t="e">
        <f ca="1">- Facebook groups/pages  - Friends</f>
        <v>#NAME?</v>
      </c>
      <c r="CF825">
        <v>1</v>
      </c>
      <c r="CG825">
        <v>0</v>
      </c>
      <c r="CH825">
        <v>0</v>
      </c>
      <c r="CI825">
        <v>0</v>
      </c>
      <c r="CJ825">
        <v>0</v>
      </c>
      <c r="CK825">
        <v>1</v>
      </c>
      <c r="CL825">
        <v>0</v>
      </c>
      <c r="CN825" t="s">
        <v>108</v>
      </c>
      <c r="CO825" t="s">
        <v>109</v>
      </c>
      <c r="CP825" t="s">
        <v>110</v>
      </c>
      <c r="CQ825">
        <v>3461226</v>
      </c>
      <c r="CR825" t="s">
        <v>2112</v>
      </c>
      <c r="CS825" t="s">
        <v>2113</v>
      </c>
      <c r="CT825">
        <v>824</v>
      </c>
    </row>
    <row r="826" spans="1:98">
      <c r="A826">
        <v>825</v>
      </c>
      <c r="B826" t="s">
        <v>1628</v>
      </c>
      <c r="C826">
        <v>20</v>
      </c>
      <c r="D826" t="s">
        <v>148</v>
      </c>
      <c r="E826" t="s">
        <v>99</v>
      </c>
      <c r="F826" t="s">
        <v>136</v>
      </c>
      <c r="G826" t="s">
        <v>113</v>
      </c>
      <c r="J826" t="s">
        <v>176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1</v>
      </c>
      <c r="R826">
        <v>1</v>
      </c>
      <c r="X826" t="s">
        <v>319</v>
      </c>
      <c r="Y826">
        <v>1</v>
      </c>
      <c r="Z826">
        <v>0</v>
      </c>
      <c r="AA826">
        <v>0</v>
      </c>
      <c r="AB826">
        <v>1</v>
      </c>
      <c r="AC826">
        <v>1</v>
      </c>
      <c r="AD826">
        <v>0</v>
      </c>
      <c r="AE826">
        <v>0</v>
      </c>
      <c r="AG826" t="s">
        <v>124</v>
      </c>
      <c r="AH826" t="s">
        <v>125</v>
      </c>
      <c r="AI826">
        <v>1</v>
      </c>
      <c r="AJ826">
        <v>0</v>
      </c>
      <c r="AK826">
        <v>0</v>
      </c>
      <c r="AL826">
        <v>0</v>
      </c>
      <c r="AM826">
        <v>0</v>
      </c>
      <c r="AN826">
        <v>0</v>
      </c>
      <c r="AO826">
        <v>0</v>
      </c>
      <c r="AP826">
        <v>0</v>
      </c>
      <c r="AR826" t="s">
        <v>106</v>
      </c>
      <c r="AS826" t="e">
        <f ca="1">- Cannot contact public servants _xludf.or Teachers - Retrieving papers is expensive _xludf.now _xludf.and I Do _xludf.not have the money - Donâ€™t have family in Syria to _xludf.help me</f>
        <v>#NAME?</v>
      </c>
      <c r="AT826">
        <v>0</v>
      </c>
      <c r="AU826">
        <v>0</v>
      </c>
      <c r="AV826">
        <v>1</v>
      </c>
      <c r="AW826">
        <v>1</v>
      </c>
      <c r="AX826">
        <v>1</v>
      </c>
      <c r="AY826">
        <v>0</v>
      </c>
      <c r="BA826" t="s">
        <v>106</v>
      </c>
      <c r="BB826" t="e">
        <f ca="1">- Useful but _xludf.not as good as a regular degree</f>
        <v>#NAME?</v>
      </c>
      <c r="BD826" t="e">
        <f ca="1">- Nursing / medical care   Other</f>
        <v>#NAME?</v>
      </c>
      <c r="BE826">
        <v>0</v>
      </c>
      <c r="BF826">
        <v>1</v>
      </c>
      <c r="BG826">
        <v>0</v>
      </c>
      <c r="BH826">
        <v>0</v>
      </c>
      <c r="BI826">
        <v>1</v>
      </c>
      <c r="BJ826">
        <v>0</v>
      </c>
      <c r="BK826">
        <v>0</v>
      </c>
      <c r="BL826">
        <v>0</v>
      </c>
      <c r="BM826" t="s">
        <v>1192</v>
      </c>
      <c r="BN826" t="s">
        <v>106</v>
      </c>
      <c r="BQ826" t="e">
        <f ca="1">- No internet connection / computer - Cannot afford the courses</f>
        <v>#NAME?</v>
      </c>
      <c r="BR826">
        <v>0</v>
      </c>
      <c r="BS826">
        <v>0</v>
      </c>
      <c r="BT826">
        <v>1</v>
      </c>
      <c r="BU826">
        <v>0</v>
      </c>
      <c r="BV826">
        <v>1</v>
      </c>
      <c r="BW826">
        <v>0</v>
      </c>
      <c r="BX826" t="s">
        <v>107</v>
      </c>
      <c r="BY826" t="e">
        <f ca="1">- Useful but _xludf.not as good as going to university  - Difficult to access</f>
        <v>#NAME?</v>
      </c>
      <c r="BZ826">
        <v>1</v>
      </c>
      <c r="CA826">
        <v>0</v>
      </c>
      <c r="CB826">
        <v>0</v>
      </c>
      <c r="CC826">
        <v>1</v>
      </c>
      <c r="CD826">
        <v>0</v>
      </c>
      <c r="CE826" t="e">
        <f ca="1">- Facebook groups/pages  - Friends</f>
        <v>#NAME?</v>
      </c>
      <c r="CF826">
        <v>1</v>
      </c>
      <c r="CG826">
        <v>0</v>
      </c>
      <c r="CH826">
        <v>0</v>
      </c>
      <c r="CI826">
        <v>0</v>
      </c>
      <c r="CJ826">
        <v>0</v>
      </c>
      <c r="CK826">
        <v>1</v>
      </c>
      <c r="CL826">
        <v>0</v>
      </c>
      <c r="CN826" t="s">
        <v>108</v>
      </c>
      <c r="CO826" t="s">
        <v>109</v>
      </c>
      <c r="CP826" t="s">
        <v>110</v>
      </c>
      <c r="CQ826">
        <v>3461245</v>
      </c>
      <c r="CR826" t="s">
        <v>2114</v>
      </c>
      <c r="CS826" t="s">
        <v>2115</v>
      </c>
      <c r="CT826">
        <v>825</v>
      </c>
    </row>
    <row r="827" spans="1:98">
      <c r="A827">
        <v>826</v>
      </c>
      <c r="B827" t="s">
        <v>1628</v>
      </c>
      <c r="C827">
        <v>19</v>
      </c>
      <c r="D827" t="s">
        <v>98</v>
      </c>
      <c r="E827" t="s">
        <v>285</v>
      </c>
      <c r="F827" t="s">
        <v>136</v>
      </c>
      <c r="G827" t="s">
        <v>113</v>
      </c>
      <c r="J827" t="s">
        <v>167</v>
      </c>
      <c r="K827">
        <v>0</v>
      </c>
      <c r="L827">
        <v>0</v>
      </c>
      <c r="M827">
        <v>0</v>
      </c>
      <c r="N827">
        <v>1</v>
      </c>
      <c r="O827">
        <v>1</v>
      </c>
      <c r="P827">
        <v>0</v>
      </c>
      <c r="Q827">
        <v>0</v>
      </c>
      <c r="R827">
        <v>0</v>
      </c>
      <c r="X827" t="s">
        <v>2101</v>
      </c>
      <c r="Y827">
        <v>0</v>
      </c>
      <c r="Z827">
        <v>0</v>
      </c>
      <c r="AA827">
        <v>0</v>
      </c>
      <c r="AB827">
        <v>1</v>
      </c>
      <c r="AC827">
        <v>1</v>
      </c>
      <c r="AD827">
        <v>1</v>
      </c>
      <c r="AE827">
        <v>0</v>
      </c>
      <c r="AG827" t="s">
        <v>124</v>
      </c>
      <c r="AH827" t="s">
        <v>125</v>
      </c>
      <c r="AI827">
        <v>1</v>
      </c>
      <c r="AJ827">
        <v>0</v>
      </c>
      <c r="AK827">
        <v>0</v>
      </c>
      <c r="AL827">
        <v>0</v>
      </c>
      <c r="AM827">
        <v>0</v>
      </c>
      <c r="AN827">
        <v>0</v>
      </c>
      <c r="AO827">
        <v>0</v>
      </c>
      <c r="AP827">
        <v>0</v>
      </c>
      <c r="AR827" t="s">
        <v>106</v>
      </c>
      <c r="AS827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827">
        <v>1</v>
      </c>
      <c r="AU827">
        <v>1</v>
      </c>
      <c r="AV827">
        <v>0</v>
      </c>
      <c r="AW827">
        <v>0</v>
      </c>
      <c r="AX827">
        <v>1</v>
      </c>
      <c r="AY827">
        <v>0</v>
      </c>
      <c r="BA827" t="s">
        <v>106</v>
      </c>
      <c r="BB827" t="e">
        <f ca="1">- Very Useful _xludf.and provides a job opportunity _xludf.right away.</f>
        <v>#NAME?</v>
      </c>
      <c r="BD827" t="s">
        <v>324</v>
      </c>
      <c r="BE827">
        <v>0</v>
      </c>
      <c r="BF827">
        <v>1</v>
      </c>
      <c r="BG827">
        <v>0</v>
      </c>
      <c r="BH827">
        <v>0</v>
      </c>
      <c r="BI827">
        <v>0</v>
      </c>
      <c r="BJ827">
        <v>0</v>
      </c>
      <c r="BK827">
        <v>0</v>
      </c>
      <c r="BL827">
        <v>1</v>
      </c>
      <c r="BM827" t="s">
        <v>2116</v>
      </c>
      <c r="BN827" t="s">
        <v>106</v>
      </c>
      <c r="BQ827" t="e">
        <f ca="1">- No internet connection / computer - Cannot afford the courses</f>
        <v>#NAME?</v>
      </c>
      <c r="BR827">
        <v>0</v>
      </c>
      <c r="BS827">
        <v>0</v>
      </c>
      <c r="BT827">
        <v>1</v>
      </c>
      <c r="BU827">
        <v>0</v>
      </c>
      <c r="BV827">
        <v>1</v>
      </c>
      <c r="BW827">
        <v>0</v>
      </c>
      <c r="BX827" t="s">
        <v>107</v>
      </c>
      <c r="BY827" t="e">
        <f ca="1">- Useful but _xludf.not as good as going to university  - Difficult to access</f>
        <v>#NAME?</v>
      </c>
      <c r="BZ827">
        <v>1</v>
      </c>
      <c r="CA827">
        <v>0</v>
      </c>
      <c r="CB827">
        <v>0</v>
      </c>
      <c r="CC827">
        <v>1</v>
      </c>
      <c r="CD827">
        <v>0</v>
      </c>
      <c r="CE827" t="e">
        <f ca="1">- Facebook groups/pages  - Friends</f>
        <v>#NAME?</v>
      </c>
      <c r="CF827">
        <v>1</v>
      </c>
      <c r="CG827">
        <v>0</v>
      </c>
      <c r="CH827">
        <v>0</v>
      </c>
      <c r="CI827">
        <v>0</v>
      </c>
      <c r="CJ827">
        <v>0</v>
      </c>
      <c r="CK827">
        <v>1</v>
      </c>
      <c r="CL827">
        <v>0</v>
      </c>
      <c r="CN827" t="s">
        <v>108</v>
      </c>
      <c r="CO827" t="s">
        <v>109</v>
      </c>
      <c r="CP827" t="s">
        <v>110</v>
      </c>
      <c r="CQ827">
        <v>3461260</v>
      </c>
      <c r="CR827" t="s">
        <v>2117</v>
      </c>
      <c r="CS827" t="s">
        <v>2118</v>
      </c>
      <c r="CT827">
        <v>826</v>
      </c>
    </row>
    <row r="828" spans="1:98">
      <c r="A828">
        <v>827</v>
      </c>
      <c r="B828" t="s">
        <v>1628</v>
      </c>
      <c r="C828">
        <v>20</v>
      </c>
      <c r="D828" t="s">
        <v>98</v>
      </c>
      <c r="E828" t="s">
        <v>99</v>
      </c>
      <c r="F828" t="s">
        <v>100</v>
      </c>
      <c r="G828" t="s">
        <v>113</v>
      </c>
      <c r="J828" t="s">
        <v>176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1</v>
      </c>
      <c r="R828">
        <v>1</v>
      </c>
      <c r="X828" t="s">
        <v>2109</v>
      </c>
      <c r="Y828">
        <v>0</v>
      </c>
      <c r="Z828">
        <v>1</v>
      </c>
      <c r="AA828">
        <v>0</v>
      </c>
      <c r="AB828">
        <v>1</v>
      </c>
      <c r="AC828">
        <v>1</v>
      </c>
      <c r="AD828">
        <v>0</v>
      </c>
      <c r="AE828">
        <v>0</v>
      </c>
      <c r="AG828" t="s">
        <v>124</v>
      </c>
      <c r="AH828" t="s">
        <v>125</v>
      </c>
      <c r="AI828">
        <v>1</v>
      </c>
      <c r="AJ828">
        <v>0</v>
      </c>
      <c r="AK828">
        <v>0</v>
      </c>
      <c r="AL828">
        <v>0</v>
      </c>
      <c r="AM828">
        <v>0</v>
      </c>
      <c r="AN828">
        <v>0</v>
      </c>
      <c r="AO828">
        <v>0</v>
      </c>
      <c r="AP828">
        <v>0</v>
      </c>
      <c r="AR828" t="s">
        <v>106</v>
      </c>
      <c r="AS828" t="e">
        <f ca="1">- have to go in person but can _xludf.not go _xludf.for security reasons   Other</f>
        <v>#NAME?</v>
      </c>
      <c r="AT828">
        <v>0</v>
      </c>
      <c r="AU828">
        <v>1</v>
      </c>
      <c r="AV828">
        <v>0</v>
      </c>
      <c r="AW828">
        <v>0</v>
      </c>
      <c r="AX828">
        <v>0</v>
      </c>
      <c r="AY828">
        <v>1</v>
      </c>
      <c r="AZ828" t="s">
        <v>266</v>
      </c>
      <c r="BA828" t="s">
        <v>106</v>
      </c>
      <c r="BB828" t="e">
        <f ca="1">- Very Useful _xludf.and provides a job opportunity _xludf.right away.</f>
        <v>#NAME?</v>
      </c>
      <c r="BD828" t="e">
        <f ca="1">- Mechanics _xludf.and machineryAgriculture</f>
        <v>#NAME?</v>
      </c>
      <c r="BE828">
        <v>0</v>
      </c>
      <c r="BF828">
        <v>0</v>
      </c>
      <c r="BG828">
        <v>0</v>
      </c>
      <c r="BH828">
        <v>0</v>
      </c>
      <c r="BI828">
        <v>0</v>
      </c>
      <c r="BJ828">
        <v>0</v>
      </c>
      <c r="BK828">
        <v>1</v>
      </c>
      <c r="BL828">
        <v>1</v>
      </c>
      <c r="BN828" t="s">
        <v>106</v>
      </c>
      <c r="BQ828" t="e">
        <f ca="1">- No internet connection / computer - Do _xludf.not _xludf.count towards a recognized qualification - Cannot afford the courses</f>
        <v>#NAME?</v>
      </c>
      <c r="BR828">
        <v>0</v>
      </c>
      <c r="BS828">
        <v>1</v>
      </c>
      <c r="BT828">
        <v>1</v>
      </c>
      <c r="BU828">
        <v>0</v>
      </c>
      <c r="BV828">
        <v>1</v>
      </c>
      <c r="BW828">
        <v>0</v>
      </c>
      <c r="BX828" t="s">
        <v>107</v>
      </c>
      <c r="BY828" t="e">
        <f ca="1">- _xludf.not worth the _xludf.time _xludf.or money spent on it - Difficult to access</f>
        <v>#NAME?</v>
      </c>
      <c r="BZ828">
        <v>0</v>
      </c>
      <c r="CA828">
        <v>1</v>
      </c>
      <c r="CB828">
        <v>0</v>
      </c>
      <c r="CC828">
        <v>1</v>
      </c>
      <c r="CD828">
        <v>0</v>
      </c>
      <c r="CE828" t="e">
        <f ca="1">- Facebook groups/pages  - Friends</f>
        <v>#NAME?</v>
      </c>
      <c r="CF828">
        <v>1</v>
      </c>
      <c r="CG828">
        <v>0</v>
      </c>
      <c r="CH828">
        <v>0</v>
      </c>
      <c r="CI828">
        <v>0</v>
      </c>
      <c r="CJ828">
        <v>0</v>
      </c>
      <c r="CK828">
        <v>1</v>
      </c>
      <c r="CL828">
        <v>0</v>
      </c>
      <c r="CN828" t="s">
        <v>108</v>
      </c>
      <c r="CO828" t="s">
        <v>109</v>
      </c>
      <c r="CP828" t="s">
        <v>110</v>
      </c>
      <c r="CQ828">
        <v>3461272</v>
      </c>
      <c r="CR828" t="s">
        <v>2119</v>
      </c>
      <c r="CS828" t="s">
        <v>2120</v>
      </c>
      <c r="CT828">
        <v>827</v>
      </c>
    </row>
    <row r="829" spans="1:98">
      <c r="A829">
        <v>828</v>
      </c>
      <c r="B829" t="s">
        <v>1628</v>
      </c>
      <c r="C829">
        <v>22</v>
      </c>
      <c r="D829" t="s">
        <v>148</v>
      </c>
      <c r="E829" t="s">
        <v>285</v>
      </c>
      <c r="F829" t="s">
        <v>136</v>
      </c>
      <c r="G829" t="s">
        <v>113</v>
      </c>
      <c r="J829" t="s">
        <v>176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1</v>
      </c>
      <c r="R829">
        <v>1</v>
      </c>
      <c r="X829" t="s">
        <v>159</v>
      </c>
      <c r="Y829">
        <v>1</v>
      </c>
      <c r="Z829">
        <v>0</v>
      </c>
      <c r="AA829">
        <v>0</v>
      </c>
      <c r="AB829">
        <v>1</v>
      </c>
      <c r="AC829">
        <v>0</v>
      </c>
      <c r="AD829">
        <v>0</v>
      </c>
      <c r="AE829">
        <v>0</v>
      </c>
      <c r="AG829" t="s">
        <v>124</v>
      </c>
      <c r="AH829" t="s">
        <v>125</v>
      </c>
      <c r="AI829">
        <v>1</v>
      </c>
      <c r="AJ829">
        <v>0</v>
      </c>
      <c r="AK829">
        <v>0</v>
      </c>
      <c r="AL829">
        <v>0</v>
      </c>
      <c r="AM829">
        <v>0</v>
      </c>
      <c r="AN829">
        <v>0</v>
      </c>
      <c r="AO829">
        <v>0</v>
      </c>
      <c r="AP829">
        <v>0</v>
      </c>
      <c r="AR829" t="s">
        <v>106</v>
      </c>
      <c r="AS829" t="e">
        <f ca="1">- Retrieving papers is expensive _xludf.now _xludf.and I Do _xludf.not have the money - Donâ€™t have family in Syria to _xludf.help me</f>
        <v>#NAME?</v>
      </c>
      <c r="AT829">
        <v>0</v>
      </c>
      <c r="AU829">
        <v>0</v>
      </c>
      <c r="AV829">
        <v>0</v>
      </c>
      <c r="AW829">
        <v>1</v>
      </c>
      <c r="AX829">
        <v>1</v>
      </c>
      <c r="AY829">
        <v>0</v>
      </c>
      <c r="BA829" t="s">
        <v>106</v>
      </c>
      <c r="BB829" t="e">
        <f ca="1">- Useful but _xludf.not as good as a regular degree</f>
        <v>#NAME?</v>
      </c>
      <c r="BD829" t="e">
        <f ca="1">- Tourism / Restaurant _xludf.and hotel Management - Nursing / medical care</f>
        <v>#NAME?</v>
      </c>
      <c r="BE829">
        <v>0</v>
      </c>
      <c r="BF829">
        <v>0</v>
      </c>
      <c r="BG829">
        <v>0</v>
      </c>
      <c r="BH829">
        <v>1</v>
      </c>
      <c r="BI829">
        <v>1</v>
      </c>
      <c r="BJ829">
        <v>0</v>
      </c>
      <c r="BK829">
        <v>0</v>
      </c>
      <c r="BL829">
        <v>0</v>
      </c>
      <c r="BN829" t="s">
        <v>106</v>
      </c>
      <c r="BQ829" t="e">
        <f ca="1">- No internet connection / computer - Cannot afford the courses</f>
        <v>#NAME?</v>
      </c>
      <c r="BR829">
        <v>0</v>
      </c>
      <c r="BS829">
        <v>0</v>
      </c>
      <c r="BT829">
        <v>1</v>
      </c>
      <c r="BU829">
        <v>0</v>
      </c>
      <c r="BV829">
        <v>1</v>
      </c>
      <c r="BW829">
        <v>0</v>
      </c>
      <c r="BX829" t="s">
        <v>107</v>
      </c>
      <c r="BY829" t="e">
        <f ca="1">- _xludf.not worth the _xludf.time _xludf.or money spent on it - Useful but _xludf.not as good as going to university</f>
        <v>#NAME?</v>
      </c>
      <c r="BZ829">
        <v>1</v>
      </c>
      <c r="CA829">
        <v>1</v>
      </c>
      <c r="CB829">
        <v>0</v>
      </c>
      <c r="CC829">
        <v>0</v>
      </c>
      <c r="CD829">
        <v>0</v>
      </c>
      <c r="CE829" t="e">
        <f ca="1">- Facebook groups/pages  - Friends</f>
        <v>#NAME?</v>
      </c>
      <c r="CF829">
        <v>1</v>
      </c>
      <c r="CG829">
        <v>0</v>
      </c>
      <c r="CH829">
        <v>0</v>
      </c>
      <c r="CI829">
        <v>0</v>
      </c>
      <c r="CJ829">
        <v>0</v>
      </c>
      <c r="CK829">
        <v>1</v>
      </c>
      <c r="CL829">
        <v>0</v>
      </c>
      <c r="CN829" t="s">
        <v>108</v>
      </c>
      <c r="CO829" t="s">
        <v>109</v>
      </c>
      <c r="CP829" t="s">
        <v>110</v>
      </c>
      <c r="CQ829">
        <v>3461280</v>
      </c>
      <c r="CR829" t="s">
        <v>2121</v>
      </c>
      <c r="CS829" t="s">
        <v>2122</v>
      </c>
      <c r="CT829">
        <v>828</v>
      </c>
    </row>
    <row r="830" spans="1:98">
      <c r="A830">
        <v>829</v>
      </c>
      <c r="B830" t="s">
        <v>1628</v>
      </c>
      <c r="C830">
        <v>23</v>
      </c>
      <c r="D830" t="s">
        <v>98</v>
      </c>
      <c r="E830" t="s">
        <v>99</v>
      </c>
      <c r="F830" t="s">
        <v>100</v>
      </c>
      <c r="G830" t="s">
        <v>113</v>
      </c>
      <c r="J830" t="s">
        <v>176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1</v>
      </c>
      <c r="R830">
        <v>1</v>
      </c>
      <c r="X830" t="s">
        <v>138</v>
      </c>
      <c r="Y830">
        <v>0</v>
      </c>
      <c r="Z830">
        <v>0</v>
      </c>
      <c r="AA830">
        <v>0</v>
      </c>
      <c r="AB830">
        <v>1</v>
      </c>
      <c r="AC830">
        <v>0</v>
      </c>
      <c r="AD830">
        <v>1</v>
      </c>
      <c r="AE830">
        <v>0</v>
      </c>
      <c r="AG830" t="s">
        <v>104</v>
      </c>
      <c r="AH830" t="s">
        <v>125</v>
      </c>
      <c r="AI830">
        <v>1</v>
      </c>
      <c r="AJ830">
        <v>0</v>
      </c>
      <c r="AK830">
        <v>0</v>
      </c>
      <c r="AL830">
        <v>0</v>
      </c>
      <c r="AM830">
        <v>0</v>
      </c>
      <c r="AN830">
        <v>0</v>
      </c>
      <c r="AO830">
        <v>0</v>
      </c>
      <c r="AP830">
        <v>0</v>
      </c>
      <c r="AR830" t="s">
        <v>106</v>
      </c>
      <c r="AS830" t="e">
        <f ca="1">- Retrieving papers is expensive _xludf.now _xludf.and I Do _xludf.not have the money - have to go in person but can _xludf.not go _xludf.for security reasons</f>
        <v>#NAME?</v>
      </c>
      <c r="AT830">
        <v>0</v>
      </c>
      <c r="AU830">
        <v>1</v>
      </c>
      <c r="AV830">
        <v>0</v>
      </c>
      <c r="AW830">
        <v>0</v>
      </c>
      <c r="AX830">
        <v>1</v>
      </c>
      <c r="AY830">
        <v>0</v>
      </c>
      <c r="BA830" t="s">
        <v>106</v>
      </c>
      <c r="BB830" t="e">
        <f ca="1">- Useful but _xludf.not as good as a regular degree</f>
        <v>#NAME?</v>
      </c>
      <c r="BD830" t="e">
        <f ca="1">- Project Management / Accountancy - Tourism / Restaurant _xludf.and hotel Management</f>
        <v>#NAME?</v>
      </c>
      <c r="BE830">
        <v>0</v>
      </c>
      <c r="BF830">
        <v>0</v>
      </c>
      <c r="BG830">
        <v>1</v>
      </c>
      <c r="BH830">
        <v>1</v>
      </c>
      <c r="BI830">
        <v>0</v>
      </c>
      <c r="BJ830">
        <v>0</v>
      </c>
      <c r="BK830">
        <v>0</v>
      </c>
      <c r="BL830">
        <v>0</v>
      </c>
      <c r="BN830" t="s">
        <v>106</v>
      </c>
      <c r="BQ830" t="e">
        <f ca="1">- No internet connection / computer - Cannot afford the courses</f>
        <v>#NAME?</v>
      </c>
      <c r="BR830">
        <v>0</v>
      </c>
      <c r="BS830">
        <v>0</v>
      </c>
      <c r="BT830">
        <v>1</v>
      </c>
      <c r="BU830">
        <v>0</v>
      </c>
      <c r="BV830">
        <v>1</v>
      </c>
      <c r="BW830">
        <v>0</v>
      </c>
      <c r="BX830" t="s">
        <v>107</v>
      </c>
      <c r="BY830" t="e">
        <f ca="1">- Useful but _xludf.not as good as going to university  - Difficult to access</f>
        <v>#NAME?</v>
      </c>
      <c r="BZ830">
        <v>1</v>
      </c>
      <c r="CA830">
        <v>0</v>
      </c>
      <c r="CB830">
        <v>0</v>
      </c>
      <c r="CC830">
        <v>1</v>
      </c>
      <c r="CD830">
        <v>0</v>
      </c>
      <c r="CE830" t="e">
        <f ca="1">- Facebook groups/pages  - Friends</f>
        <v>#NAME?</v>
      </c>
      <c r="CF830">
        <v>1</v>
      </c>
      <c r="CG830">
        <v>0</v>
      </c>
      <c r="CH830">
        <v>0</v>
      </c>
      <c r="CI830">
        <v>0</v>
      </c>
      <c r="CJ830">
        <v>0</v>
      </c>
      <c r="CK830">
        <v>1</v>
      </c>
      <c r="CL830">
        <v>0</v>
      </c>
      <c r="CN830" t="s">
        <v>108</v>
      </c>
      <c r="CO830" t="s">
        <v>109</v>
      </c>
      <c r="CP830" t="s">
        <v>110</v>
      </c>
      <c r="CQ830">
        <v>3461305</v>
      </c>
      <c r="CR830" t="s">
        <v>2123</v>
      </c>
      <c r="CS830" t="s">
        <v>2124</v>
      </c>
      <c r="CT830">
        <v>829</v>
      </c>
    </row>
    <row r="831" spans="1:98">
      <c r="A831">
        <v>830</v>
      </c>
      <c r="B831" t="s">
        <v>1628</v>
      </c>
      <c r="C831">
        <v>18</v>
      </c>
      <c r="D831" t="s">
        <v>148</v>
      </c>
      <c r="E831" t="s">
        <v>142</v>
      </c>
      <c r="F831" t="s">
        <v>136</v>
      </c>
      <c r="G831" t="s">
        <v>113</v>
      </c>
      <c r="J831" t="s">
        <v>176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1</v>
      </c>
      <c r="R831">
        <v>1</v>
      </c>
      <c r="X831" t="s">
        <v>159</v>
      </c>
      <c r="Y831">
        <v>1</v>
      </c>
      <c r="Z831">
        <v>0</v>
      </c>
      <c r="AA831">
        <v>0</v>
      </c>
      <c r="AB831">
        <v>1</v>
      </c>
      <c r="AC831">
        <v>0</v>
      </c>
      <c r="AD831">
        <v>0</v>
      </c>
      <c r="AE831">
        <v>0</v>
      </c>
      <c r="AG831" t="s">
        <v>124</v>
      </c>
      <c r="AH831" t="s">
        <v>125</v>
      </c>
      <c r="AI831">
        <v>1</v>
      </c>
      <c r="AJ831">
        <v>0</v>
      </c>
      <c r="AK831">
        <v>0</v>
      </c>
      <c r="AL831">
        <v>0</v>
      </c>
      <c r="AM831">
        <v>0</v>
      </c>
      <c r="AN831">
        <v>0</v>
      </c>
      <c r="AO831">
        <v>0</v>
      </c>
      <c r="AP831">
        <v>0</v>
      </c>
      <c r="AR831" t="s">
        <v>106</v>
      </c>
      <c r="AS831" t="e">
        <f ca="1">- Retrieving papers is expensive _xludf.now _xludf.and I Do _xludf.not have the money - Donâ€™t have family in Syria to _xludf.help me - School, college _xludf.or directorate out of service</f>
        <v>#NAME?</v>
      </c>
      <c r="AT831">
        <v>1</v>
      </c>
      <c r="AU831">
        <v>0</v>
      </c>
      <c r="AV831">
        <v>0</v>
      </c>
      <c r="AW831">
        <v>1</v>
      </c>
      <c r="AX831">
        <v>1</v>
      </c>
      <c r="AY831">
        <v>0</v>
      </c>
      <c r="BA831" t="s">
        <v>106</v>
      </c>
      <c r="BB831" t="e">
        <f ca="1">- Useful but _xludf.not as good as a regular degree</f>
        <v>#NAME?</v>
      </c>
      <c r="BD831" t="e">
        <f ca="1">- Project Management / Accountancy - Tourism / Restaurant _xludf.and hotel Management</f>
        <v>#NAME?</v>
      </c>
      <c r="BE831">
        <v>0</v>
      </c>
      <c r="BF831">
        <v>0</v>
      </c>
      <c r="BG831">
        <v>1</v>
      </c>
      <c r="BH831">
        <v>1</v>
      </c>
      <c r="BI831">
        <v>0</v>
      </c>
      <c r="BJ831">
        <v>0</v>
      </c>
      <c r="BK831">
        <v>0</v>
      </c>
      <c r="BL831">
        <v>0</v>
      </c>
      <c r="BN831" t="s">
        <v>106</v>
      </c>
      <c r="BQ831" t="e">
        <f ca="1">- No internet connection / computer - Do _xludf.not _xludf.count towards a recognized qualification - Cannot afford the courses</f>
        <v>#NAME?</v>
      </c>
      <c r="BR831">
        <v>0</v>
      </c>
      <c r="BS831">
        <v>1</v>
      </c>
      <c r="BT831">
        <v>1</v>
      </c>
      <c r="BU831">
        <v>0</v>
      </c>
      <c r="BV831">
        <v>1</v>
      </c>
      <c r="BW831">
        <v>0</v>
      </c>
      <c r="BX831" t="s">
        <v>107</v>
      </c>
      <c r="BY831" t="e">
        <f ca="1">- _xludf.not worth the _xludf.time _xludf.or money spent on it - Useful but _xludf.not as good as going to university  - Difficult to access</f>
        <v>#NAME?</v>
      </c>
      <c r="BZ831">
        <v>1</v>
      </c>
      <c r="CA831">
        <v>1</v>
      </c>
      <c r="CB831">
        <v>0</v>
      </c>
      <c r="CC831">
        <v>1</v>
      </c>
      <c r="CD831">
        <v>0</v>
      </c>
      <c r="CE831" t="e">
        <f ca="1">- Facebook groups/pages  - Friends</f>
        <v>#NAME?</v>
      </c>
      <c r="CF831">
        <v>1</v>
      </c>
      <c r="CG831">
        <v>0</v>
      </c>
      <c r="CH831">
        <v>0</v>
      </c>
      <c r="CI831">
        <v>0</v>
      </c>
      <c r="CJ831">
        <v>0</v>
      </c>
      <c r="CK831">
        <v>1</v>
      </c>
      <c r="CL831">
        <v>0</v>
      </c>
      <c r="CN831" t="s">
        <v>108</v>
      </c>
      <c r="CO831" t="s">
        <v>109</v>
      </c>
      <c r="CP831" t="s">
        <v>110</v>
      </c>
      <c r="CQ831">
        <v>3461441</v>
      </c>
      <c r="CR831" t="s">
        <v>2125</v>
      </c>
      <c r="CS831" t="s">
        <v>2126</v>
      </c>
      <c r="CT831">
        <v>830</v>
      </c>
    </row>
    <row r="832" spans="1:98">
      <c r="A832">
        <v>831</v>
      </c>
      <c r="B832" t="s">
        <v>1628</v>
      </c>
      <c r="C832">
        <v>26</v>
      </c>
      <c r="D832" t="s">
        <v>148</v>
      </c>
      <c r="E832" t="s">
        <v>179</v>
      </c>
      <c r="F832" t="s">
        <v>344</v>
      </c>
      <c r="G832" t="s">
        <v>113</v>
      </c>
      <c r="J832" t="s">
        <v>234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1</v>
      </c>
      <c r="Q832">
        <v>1</v>
      </c>
      <c r="R832">
        <v>0</v>
      </c>
      <c r="X832" t="s">
        <v>151</v>
      </c>
      <c r="Y832">
        <v>0</v>
      </c>
      <c r="Z832">
        <v>0</v>
      </c>
      <c r="AA832">
        <v>0</v>
      </c>
      <c r="AB832">
        <v>1</v>
      </c>
      <c r="AC832">
        <v>1</v>
      </c>
      <c r="AD832">
        <v>0</v>
      </c>
      <c r="AE832">
        <v>0</v>
      </c>
      <c r="AG832" t="s">
        <v>124</v>
      </c>
      <c r="AH832" t="s">
        <v>105</v>
      </c>
      <c r="AI832">
        <v>0</v>
      </c>
      <c r="AJ832">
        <v>1</v>
      </c>
      <c r="AK832">
        <v>0</v>
      </c>
      <c r="AL832">
        <v>0</v>
      </c>
      <c r="AM832">
        <v>0</v>
      </c>
      <c r="AN832">
        <v>0</v>
      </c>
      <c r="AO832">
        <v>0</v>
      </c>
      <c r="AP832">
        <v>0</v>
      </c>
      <c r="BA832" t="s">
        <v>106</v>
      </c>
      <c r="BB832" t="e">
        <f ca="1">- Useful but _xludf.not as good as a regular degree</f>
        <v>#NAME?</v>
      </c>
      <c r="BD832" t="e">
        <f ca="1">- Nursing / medical care   Other</f>
        <v>#NAME?</v>
      </c>
      <c r="BE832">
        <v>0</v>
      </c>
      <c r="BF832">
        <v>1</v>
      </c>
      <c r="BG832">
        <v>0</v>
      </c>
      <c r="BH832">
        <v>0</v>
      </c>
      <c r="BI832">
        <v>1</v>
      </c>
      <c r="BJ832">
        <v>0</v>
      </c>
      <c r="BK832">
        <v>0</v>
      </c>
      <c r="BL832">
        <v>0</v>
      </c>
      <c r="BM832" t="s">
        <v>2127</v>
      </c>
      <c r="BN832" t="s">
        <v>106</v>
      </c>
      <c r="BQ832" t="e">
        <f ca="1">- No internet connection / computer - Do _xludf.not _xludf.count towards a recognized qualification</f>
        <v>#NAME?</v>
      </c>
      <c r="BR832">
        <v>0</v>
      </c>
      <c r="BS832">
        <v>1</v>
      </c>
      <c r="BT832">
        <v>1</v>
      </c>
      <c r="BU832">
        <v>0</v>
      </c>
      <c r="BV832">
        <v>0</v>
      </c>
      <c r="BW832">
        <v>0</v>
      </c>
      <c r="BX832" t="s">
        <v>107</v>
      </c>
      <c r="BY832" t="e">
        <f ca="1">- Useful but _xludf.not as good as going to university  - Difficult to access</f>
        <v>#NAME?</v>
      </c>
      <c r="BZ832">
        <v>1</v>
      </c>
      <c r="CA832">
        <v>0</v>
      </c>
      <c r="CB832">
        <v>0</v>
      </c>
      <c r="CC832">
        <v>1</v>
      </c>
      <c r="CD832">
        <v>0</v>
      </c>
      <c r="CE832" t="e">
        <f ca="1">- Facebook groups/pages DUBARAH - Friends</f>
        <v>#NAME?</v>
      </c>
      <c r="CF832">
        <v>1</v>
      </c>
      <c r="CG832">
        <v>1</v>
      </c>
      <c r="CH832">
        <v>0</v>
      </c>
      <c r="CI832">
        <v>0</v>
      </c>
      <c r="CJ832">
        <v>0</v>
      </c>
      <c r="CK832">
        <v>1</v>
      </c>
      <c r="CL832">
        <v>0</v>
      </c>
      <c r="CN832" t="s">
        <v>108</v>
      </c>
      <c r="CO832" t="s">
        <v>109</v>
      </c>
      <c r="CP832" t="s">
        <v>110</v>
      </c>
      <c r="CQ832">
        <v>3461482</v>
      </c>
      <c r="CR832" t="s">
        <v>2128</v>
      </c>
      <c r="CS832" t="s">
        <v>2129</v>
      </c>
      <c r="CT832">
        <v>831</v>
      </c>
    </row>
    <row r="833" spans="1:98">
      <c r="A833">
        <v>832</v>
      </c>
      <c r="B833" t="s">
        <v>1628</v>
      </c>
      <c r="C833">
        <v>23</v>
      </c>
      <c r="D833" t="s">
        <v>98</v>
      </c>
      <c r="E833" t="s">
        <v>99</v>
      </c>
      <c r="F833" t="s">
        <v>100</v>
      </c>
      <c r="G833" t="s">
        <v>113</v>
      </c>
      <c r="J833" t="s">
        <v>374</v>
      </c>
      <c r="K833">
        <v>0</v>
      </c>
      <c r="L833">
        <v>0</v>
      </c>
      <c r="M833">
        <v>1</v>
      </c>
      <c r="N833">
        <v>1</v>
      </c>
      <c r="O833">
        <v>0</v>
      </c>
      <c r="P833">
        <v>0</v>
      </c>
      <c r="Q833">
        <v>0</v>
      </c>
      <c r="R833">
        <v>0</v>
      </c>
      <c r="X833" t="s">
        <v>2101</v>
      </c>
      <c r="Y833">
        <v>0</v>
      </c>
      <c r="Z833">
        <v>0</v>
      </c>
      <c r="AA833">
        <v>0</v>
      </c>
      <c r="AB833">
        <v>1</v>
      </c>
      <c r="AC833">
        <v>1</v>
      </c>
      <c r="AD833">
        <v>1</v>
      </c>
      <c r="AE833">
        <v>0</v>
      </c>
      <c r="AG833" t="s">
        <v>124</v>
      </c>
      <c r="AH833" t="s">
        <v>125</v>
      </c>
      <c r="AI833">
        <v>1</v>
      </c>
      <c r="AJ833">
        <v>0</v>
      </c>
      <c r="AK833">
        <v>0</v>
      </c>
      <c r="AL833">
        <v>0</v>
      </c>
      <c r="AM833">
        <v>0</v>
      </c>
      <c r="AN833">
        <v>0</v>
      </c>
      <c r="AO833">
        <v>0</v>
      </c>
      <c r="AP833">
        <v>0</v>
      </c>
      <c r="AR833" t="s">
        <v>106</v>
      </c>
      <c r="AS833" t="e">
        <f ca="1">- Retrieving papers is expensive _xludf.now _xludf.and I Do _xludf.not have the money - Donâ€™t have family in Syria to _xludf.help me - have to go in person but can _xludf.not go _xludf.for security reasons - School, college _xludf.or directorate out of service</f>
        <v>#NAME?</v>
      </c>
      <c r="AT833">
        <v>1</v>
      </c>
      <c r="AU833">
        <v>1</v>
      </c>
      <c r="AV833">
        <v>0</v>
      </c>
      <c r="AW833">
        <v>1</v>
      </c>
      <c r="AX833">
        <v>1</v>
      </c>
      <c r="AY833">
        <v>0</v>
      </c>
      <c r="BA833" t="s">
        <v>106</v>
      </c>
      <c r="BB833" t="e">
        <f ca="1">- Very Useful _xludf.and provides a job opportunity _xludf.right away.</f>
        <v>#NAME?</v>
      </c>
      <c r="BD833" t="e">
        <f ca="1">- Tourism / Restaurant _xludf.and hotel Management - Nursing / medical care</f>
        <v>#NAME?</v>
      </c>
      <c r="BE833">
        <v>0</v>
      </c>
      <c r="BF833">
        <v>0</v>
      </c>
      <c r="BG833">
        <v>0</v>
      </c>
      <c r="BH833">
        <v>1</v>
      </c>
      <c r="BI833">
        <v>1</v>
      </c>
      <c r="BJ833">
        <v>0</v>
      </c>
      <c r="BK833">
        <v>0</v>
      </c>
      <c r="BL833">
        <v>0</v>
      </c>
      <c r="BN833" t="s">
        <v>106</v>
      </c>
      <c r="BQ833" t="e">
        <f ca="1">- No internet connection / computer - Do _xludf.not _xludf.count towards a recognized qualification</f>
        <v>#NAME?</v>
      </c>
      <c r="BR833">
        <v>0</v>
      </c>
      <c r="BS833">
        <v>1</v>
      </c>
      <c r="BT833">
        <v>1</v>
      </c>
      <c r="BU833">
        <v>0</v>
      </c>
      <c r="BV833">
        <v>0</v>
      </c>
      <c r="BW833">
        <v>0</v>
      </c>
      <c r="BX833" t="s">
        <v>107</v>
      </c>
      <c r="BY833" t="e">
        <f ca="1">- Useful but _xludf.not as good as going to university  - Difficult to access</f>
        <v>#NAME?</v>
      </c>
      <c r="BZ833">
        <v>1</v>
      </c>
      <c r="CA833">
        <v>0</v>
      </c>
      <c r="CB833">
        <v>0</v>
      </c>
      <c r="CC833">
        <v>1</v>
      </c>
      <c r="CD833">
        <v>0</v>
      </c>
      <c r="CE833" t="e">
        <f ca="1">- Facebook groups/pages  - Friends</f>
        <v>#NAME?</v>
      </c>
      <c r="CF833">
        <v>1</v>
      </c>
      <c r="CG833">
        <v>0</v>
      </c>
      <c r="CH833">
        <v>0</v>
      </c>
      <c r="CI833">
        <v>0</v>
      </c>
      <c r="CJ833">
        <v>0</v>
      </c>
      <c r="CK833">
        <v>1</v>
      </c>
      <c r="CL833">
        <v>0</v>
      </c>
      <c r="CN833" t="s">
        <v>108</v>
      </c>
      <c r="CO833" t="s">
        <v>109</v>
      </c>
      <c r="CP833" t="s">
        <v>110</v>
      </c>
      <c r="CQ833">
        <v>3461489</v>
      </c>
      <c r="CR833" t="s">
        <v>2130</v>
      </c>
      <c r="CS833" t="s">
        <v>2131</v>
      </c>
      <c r="CT833">
        <v>832</v>
      </c>
    </row>
    <row r="834" spans="1:98">
      <c r="A834">
        <v>833</v>
      </c>
      <c r="B834" t="s">
        <v>1628</v>
      </c>
      <c r="C834">
        <v>20</v>
      </c>
      <c r="D834" t="s">
        <v>98</v>
      </c>
      <c r="E834" t="s">
        <v>99</v>
      </c>
      <c r="F834" t="s">
        <v>644</v>
      </c>
      <c r="G834" t="s">
        <v>113</v>
      </c>
      <c r="J834" t="s">
        <v>222</v>
      </c>
      <c r="K834">
        <v>1</v>
      </c>
      <c r="L834">
        <v>0</v>
      </c>
      <c r="M834">
        <v>0</v>
      </c>
      <c r="N834">
        <v>1</v>
      </c>
      <c r="O834">
        <v>0</v>
      </c>
      <c r="P834">
        <v>0</v>
      </c>
      <c r="Q834">
        <v>0</v>
      </c>
      <c r="R834">
        <v>0</v>
      </c>
      <c r="T834" t="s">
        <v>2132</v>
      </c>
      <c r="X834" t="s">
        <v>138</v>
      </c>
      <c r="Y834">
        <v>0</v>
      </c>
      <c r="Z834">
        <v>0</v>
      </c>
      <c r="AA834">
        <v>0</v>
      </c>
      <c r="AB834">
        <v>1</v>
      </c>
      <c r="AC834">
        <v>0</v>
      </c>
      <c r="AD834">
        <v>1</v>
      </c>
      <c r="AE834">
        <v>0</v>
      </c>
      <c r="AG834" t="s">
        <v>124</v>
      </c>
      <c r="AH834" t="s">
        <v>125</v>
      </c>
      <c r="AI834">
        <v>1</v>
      </c>
      <c r="AJ834">
        <v>0</v>
      </c>
      <c r="AK834">
        <v>0</v>
      </c>
      <c r="AL834">
        <v>0</v>
      </c>
      <c r="AM834">
        <v>0</v>
      </c>
      <c r="AN834">
        <v>0</v>
      </c>
      <c r="AO834">
        <v>0</v>
      </c>
      <c r="AP834">
        <v>0</v>
      </c>
      <c r="AR834" t="s">
        <v>106</v>
      </c>
      <c r="AS834" t="e">
        <f ca="1">- Retrieving papers is expensive _xludf.now _xludf.and I Do _xludf.not have the money - have to go in person but can _xludf.not go _xludf.for security reasons</f>
        <v>#NAME?</v>
      </c>
      <c r="AT834">
        <v>0</v>
      </c>
      <c r="AU834">
        <v>1</v>
      </c>
      <c r="AV834">
        <v>0</v>
      </c>
      <c r="AW834">
        <v>0</v>
      </c>
      <c r="AX834">
        <v>1</v>
      </c>
      <c r="AY834">
        <v>0</v>
      </c>
      <c r="BA834" t="s">
        <v>106</v>
      </c>
      <c r="BB834" t="e">
        <f ca="1">- Very Useful _xludf.and provides a job opportunity _xludf.right away.</f>
        <v>#NAME?</v>
      </c>
      <c r="BD834" t="e">
        <f ca="1">- Construction (builder, carpenter, electrician, blacksmith)   Other</f>
        <v>#NAME?</v>
      </c>
      <c r="BE834">
        <v>0</v>
      </c>
      <c r="BF834">
        <v>1</v>
      </c>
      <c r="BG834">
        <v>0</v>
      </c>
      <c r="BH834">
        <v>0</v>
      </c>
      <c r="BI834">
        <v>0</v>
      </c>
      <c r="BJ834">
        <v>1</v>
      </c>
      <c r="BK834">
        <v>0</v>
      </c>
      <c r="BL834">
        <v>0</v>
      </c>
      <c r="BM834" t="s">
        <v>2133</v>
      </c>
      <c r="BN834" t="s">
        <v>106</v>
      </c>
      <c r="BQ834" t="e">
        <f ca="1">- No internet connection / computer - Do _xludf.not _xludf.count towards a recognized qualification</f>
        <v>#NAME?</v>
      </c>
      <c r="BR834">
        <v>0</v>
      </c>
      <c r="BS834">
        <v>1</v>
      </c>
      <c r="BT834">
        <v>1</v>
      </c>
      <c r="BU834">
        <v>0</v>
      </c>
      <c r="BV834">
        <v>0</v>
      </c>
      <c r="BW834">
        <v>0</v>
      </c>
      <c r="BX834" t="s">
        <v>107</v>
      </c>
      <c r="BY834" t="e">
        <f ca="1">- Useful but _xludf.not as good as going to university  - Difficult to access</f>
        <v>#NAME?</v>
      </c>
      <c r="BZ834">
        <v>1</v>
      </c>
      <c r="CA834">
        <v>0</v>
      </c>
      <c r="CB834">
        <v>0</v>
      </c>
      <c r="CC834">
        <v>1</v>
      </c>
      <c r="CD834">
        <v>0</v>
      </c>
      <c r="CE834" t="e">
        <f ca="1">- Facebook groups/pages  - Friends</f>
        <v>#NAME?</v>
      </c>
      <c r="CF834">
        <v>1</v>
      </c>
      <c r="CG834">
        <v>0</v>
      </c>
      <c r="CH834">
        <v>0</v>
      </c>
      <c r="CI834">
        <v>0</v>
      </c>
      <c r="CJ834">
        <v>0</v>
      </c>
      <c r="CK834">
        <v>1</v>
      </c>
      <c r="CL834">
        <v>0</v>
      </c>
      <c r="CN834" t="s">
        <v>108</v>
      </c>
      <c r="CO834" t="s">
        <v>109</v>
      </c>
      <c r="CP834" t="s">
        <v>110</v>
      </c>
      <c r="CQ834">
        <v>3461528</v>
      </c>
      <c r="CR834" t="s">
        <v>2134</v>
      </c>
      <c r="CS834" t="s">
        <v>2135</v>
      </c>
      <c r="CT834">
        <v>833</v>
      </c>
    </row>
    <row r="835" spans="1:98">
      <c r="A835">
        <v>834</v>
      </c>
      <c r="B835" t="s">
        <v>1628</v>
      </c>
      <c r="C835">
        <v>24</v>
      </c>
      <c r="D835" t="s">
        <v>148</v>
      </c>
      <c r="E835" t="s">
        <v>285</v>
      </c>
      <c r="F835" t="s">
        <v>100</v>
      </c>
      <c r="G835" t="s">
        <v>113</v>
      </c>
      <c r="J835" t="s">
        <v>176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1</v>
      </c>
      <c r="R835">
        <v>1</v>
      </c>
      <c r="X835" t="s">
        <v>151</v>
      </c>
      <c r="Y835">
        <v>0</v>
      </c>
      <c r="Z835">
        <v>0</v>
      </c>
      <c r="AA835">
        <v>0</v>
      </c>
      <c r="AB835">
        <v>1</v>
      </c>
      <c r="AC835">
        <v>1</v>
      </c>
      <c r="AD835">
        <v>0</v>
      </c>
      <c r="AE835">
        <v>0</v>
      </c>
      <c r="AG835" t="s">
        <v>124</v>
      </c>
      <c r="AH835" t="s">
        <v>105</v>
      </c>
      <c r="AI835">
        <v>0</v>
      </c>
      <c r="AJ835">
        <v>1</v>
      </c>
      <c r="AK835">
        <v>0</v>
      </c>
      <c r="AL835">
        <v>0</v>
      </c>
      <c r="AM835">
        <v>0</v>
      </c>
      <c r="AN835">
        <v>0</v>
      </c>
      <c r="AO835">
        <v>0</v>
      </c>
      <c r="AP835">
        <v>0</v>
      </c>
      <c r="BA835" t="s">
        <v>106</v>
      </c>
      <c r="BB835" t="e">
        <f ca="1">- Useful but _xludf.not as good as a regular degree</f>
        <v>#NAME?</v>
      </c>
      <c r="BD835" t="e">
        <f ca="1">- Project Management / Accountancy - Nursing / medical care</f>
        <v>#NAME?</v>
      </c>
      <c r="BE835">
        <v>0</v>
      </c>
      <c r="BF835">
        <v>0</v>
      </c>
      <c r="BG835">
        <v>1</v>
      </c>
      <c r="BH835">
        <v>0</v>
      </c>
      <c r="BI835">
        <v>1</v>
      </c>
      <c r="BJ835">
        <v>0</v>
      </c>
      <c r="BK835">
        <v>0</v>
      </c>
      <c r="BL835">
        <v>0</v>
      </c>
      <c r="BN835" t="s">
        <v>106</v>
      </c>
      <c r="BQ835" t="e">
        <f ca="1">- No internet connection / computer - Cannot afford the courses</f>
        <v>#NAME?</v>
      </c>
      <c r="BR835">
        <v>0</v>
      </c>
      <c r="BS835">
        <v>0</v>
      </c>
      <c r="BT835">
        <v>1</v>
      </c>
      <c r="BU835">
        <v>0</v>
      </c>
      <c r="BV835">
        <v>1</v>
      </c>
      <c r="BW835">
        <v>0</v>
      </c>
      <c r="BX835" t="s">
        <v>107</v>
      </c>
      <c r="BY835" t="e">
        <f ca="1">- Useful but _xludf.not as good as going to university  - Difficult to access</f>
        <v>#NAME?</v>
      </c>
      <c r="BZ835">
        <v>1</v>
      </c>
      <c r="CA835">
        <v>0</v>
      </c>
      <c r="CB835">
        <v>0</v>
      </c>
      <c r="CC835">
        <v>1</v>
      </c>
      <c r="CD835">
        <v>0</v>
      </c>
      <c r="CE835" t="e">
        <f ca="1">- Facebook groups/pages DUBARAH</f>
        <v>#NAME?</v>
      </c>
      <c r="CF835">
        <v>0</v>
      </c>
      <c r="CG835">
        <v>1</v>
      </c>
      <c r="CH835">
        <v>0</v>
      </c>
      <c r="CI835">
        <v>0</v>
      </c>
      <c r="CJ835">
        <v>0</v>
      </c>
      <c r="CK835">
        <v>1</v>
      </c>
      <c r="CL835">
        <v>0</v>
      </c>
      <c r="CN835" t="s">
        <v>108</v>
      </c>
      <c r="CO835" t="s">
        <v>109</v>
      </c>
      <c r="CP835" t="s">
        <v>110</v>
      </c>
      <c r="CQ835">
        <v>3461556</v>
      </c>
      <c r="CR835" t="s">
        <v>2136</v>
      </c>
      <c r="CS835" t="s">
        <v>2137</v>
      </c>
      <c r="CT835">
        <v>834</v>
      </c>
    </row>
    <row r="836" spans="1:98">
      <c r="A836">
        <v>835</v>
      </c>
      <c r="B836" t="s">
        <v>1628</v>
      </c>
      <c r="C836">
        <v>22</v>
      </c>
      <c r="D836" t="s">
        <v>98</v>
      </c>
      <c r="E836" t="s">
        <v>227</v>
      </c>
      <c r="F836" t="s">
        <v>100</v>
      </c>
      <c r="G836" t="s">
        <v>113</v>
      </c>
      <c r="J836" t="s">
        <v>176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1</v>
      </c>
      <c r="R836">
        <v>1</v>
      </c>
      <c r="X836" t="s">
        <v>138</v>
      </c>
      <c r="Y836">
        <v>0</v>
      </c>
      <c r="Z836">
        <v>0</v>
      </c>
      <c r="AA836">
        <v>0</v>
      </c>
      <c r="AB836">
        <v>1</v>
      </c>
      <c r="AC836">
        <v>0</v>
      </c>
      <c r="AD836">
        <v>1</v>
      </c>
      <c r="AE836">
        <v>0</v>
      </c>
      <c r="AG836" t="s">
        <v>124</v>
      </c>
      <c r="AH836" t="s">
        <v>105</v>
      </c>
      <c r="AI836">
        <v>0</v>
      </c>
      <c r="AJ836">
        <v>1</v>
      </c>
      <c r="AK836">
        <v>0</v>
      </c>
      <c r="AL836">
        <v>0</v>
      </c>
      <c r="AM836">
        <v>0</v>
      </c>
      <c r="AN836">
        <v>0</v>
      </c>
      <c r="AO836">
        <v>0</v>
      </c>
      <c r="AP836">
        <v>0</v>
      </c>
      <c r="BA836" t="s">
        <v>106</v>
      </c>
      <c r="BB836" t="e">
        <f ca="1">- Useful but _xludf.not as good as a regular degree</f>
        <v>#NAME?</v>
      </c>
      <c r="BD836" t="e">
        <f ca="1">- Project Management / Accountancy - Nursing / medical care</f>
        <v>#NAME?</v>
      </c>
      <c r="BE836">
        <v>0</v>
      </c>
      <c r="BF836">
        <v>0</v>
      </c>
      <c r="BG836">
        <v>1</v>
      </c>
      <c r="BH836">
        <v>0</v>
      </c>
      <c r="BI836">
        <v>1</v>
      </c>
      <c r="BJ836">
        <v>0</v>
      </c>
      <c r="BK836">
        <v>0</v>
      </c>
      <c r="BL836">
        <v>0</v>
      </c>
      <c r="BN836" t="s">
        <v>106</v>
      </c>
      <c r="BQ836" t="e">
        <f ca="1">- No internet connection / computer - Cannot afford the courses</f>
        <v>#NAME?</v>
      </c>
      <c r="BR836">
        <v>0</v>
      </c>
      <c r="BS836">
        <v>0</v>
      </c>
      <c r="BT836">
        <v>1</v>
      </c>
      <c r="BU836">
        <v>0</v>
      </c>
      <c r="BV836">
        <v>1</v>
      </c>
      <c r="BW836">
        <v>0</v>
      </c>
      <c r="BX836" t="s">
        <v>107</v>
      </c>
      <c r="BY836" t="e">
        <f ca="1">- Useful but _xludf.not as good as going to university  - Difficult to access</f>
        <v>#NAME?</v>
      </c>
      <c r="BZ836">
        <v>1</v>
      </c>
      <c r="CA836">
        <v>0</v>
      </c>
      <c r="CB836">
        <v>0</v>
      </c>
      <c r="CC836">
        <v>1</v>
      </c>
      <c r="CD836">
        <v>0</v>
      </c>
      <c r="CE836" t="e">
        <f ca="1">- Facebook groups/pages  - Friends</f>
        <v>#NAME?</v>
      </c>
      <c r="CF836">
        <v>1</v>
      </c>
      <c r="CG836">
        <v>0</v>
      </c>
      <c r="CH836">
        <v>0</v>
      </c>
      <c r="CI836">
        <v>0</v>
      </c>
      <c r="CJ836">
        <v>0</v>
      </c>
      <c r="CK836">
        <v>1</v>
      </c>
      <c r="CL836">
        <v>0</v>
      </c>
      <c r="CN836" t="s">
        <v>108</v>
      </c>
      <c r="CO836" t="s">
        <v>109</v>
      </c>
      <c r="CP836" t="s">
        <v>110</v>
      </c>
      <c r="CQ836">
        <v>3461567</v>
      </c>
      <c r="CR836" t="s">
        <v>2138</v>
      </c>
      <c r="CS836" t="s">
        <v>2139</v>
      </c>
      <c r="CT836">
        <v>835</v>
      </c>
    </row>
    <row r="837" spans="1:98">
      <c r="A837">
        <v>836</v>
      </c>
      <c r="B837" t="s">
        <v>1628</v>
      </c>
      <c r="C837">
        <v>22</v>
      </c>
      <c r="D837" t="s">
        <v>98</v>
      </c>
      <c r="E837" t="s">
        <v>99</v>
      </c>
      <c r="F837" t="s">
        <v>100</v>
      </c>
      <c r="G837" t="s">
        <v>113</v>
      </c>
      <c r="J837" t="s">
        <v>137</v>
      </c>
      <c r="K837">
        <v>0</v>
      </c>
      <c r="L837">
        <v>0</v>
      </c>
      <c r="M837">
        <v>0</v>
      </c>
      <c r="N837">
        <v>1</v>
      </c>
      <c r="O837">
        <v>0</v>
      </c>
      <c r="P837">
        <v>1</v>
      </c>
      <c r="Q837">
        <v>0</v>
      </c>
      <c r="R837">
        <v>0</v>
      </c>
      <c r="X837" t="s">
        <v>319</v>
      </c>
      <c r="Y837">
        <v>1</v>
      </c>
      <c r="Z837">
        <v>0</v>
      </c>
      <c r="AA837">
        <v>0</v>
      </c>
      <c r="AB837">
        <v>1</v>
      </c>
      <c r="AC837">
        <v>1</v>
      </c>
      <c r="AD837">
        <v>0</v>
      </c>
      <c r="AE837">
        <v>0</v>
      </c>
      <c r="AG837" t="s">
        <v>124</v>
      </c>
      <c r="AH837" t="s">
        <v>125</v>
      </c>
      <c r="AI837">
        <v>1</v>
      </c>
      <c r="AJ837">
        <v>0</v>
      </c>
      <c r="AK837">
        <v>0</v>
      </c>
      <c r="AL837">
        <v>0</v>
      </c>
      <c r="AM837">
        <v>0</v>
      </c>
      <c r="AN837">
        <v>0</v>
      </c>
      <c r="AO837">
        <v>0</v>
      </c>
      <c r="AP837">
        <v>0</v>
      </c>
      <c r="AR837" t="s">
        <v>106</v>
      </c>
      <c r="AS837" t="e">
        <f ca="1">- Cannot contact public servants _xludf.or Teachers - Retrieving papers is expensive _xludf.now _xludf.and I Do _xludf.not have the money - School, college _xludf.or directorate out of service</f>
        <v>#NAME?</v>
      </c>
      <c r="AT837">
        <v>1</v>
      </c>
      <c r="AU837">
        <v>0</v>
      </c>
      <c r="AV837">
        <v>1</v>
      </c>
      <c r="AW837">
        <v>0</v>
      </c>
      <c r="AX837">
        <v>1</v>
      </c>
      <c r="AY837">
        <v>0</v>
      </c>
      <c r="BA837" t="s">
        <v>106</v>
      </c>
      <c r="BB837" t="e">
        <f ca="1">- Useful but _xludf.not as good as a regular degree</f>
        <v>#NAME?</v>
      </c>
      <c r="BD837" t="e">
        <f ca="1">- Tourism / Restaurant _xludf.and hotel Management - Nursing / medical care</f>
        <v>#NAME?</v>
      </c>
      <c r="BE837">
        <v>0</v>
      </c>
      <c r="BF837">
        <v>0</v>
      </c>
      <c r="BG837">
        <v>0</v>
      </c>
      <c r="BH837">
        <v>1</v>
      </c>
      <c r="BI837">
        <v>1</v>
      </c>
      <c r="BJ837">
        <v>0</v>
      </c>
      <c r="BK837">
        <v>0</v>
      </c>
      <c r="BL837">
        <v>0</v>
      </c>
      <c r="BN837" t="s">
        <v>106</v>
      </c>
      <c r="BQ837" t="e">
        <f ca="1">- No internet connection / computer - Do _xludf.not _xludf.count towards a recognized qualification</f>
        <v>#NAME?</v>
      </c>
      <c r="BR837">
        <v>0</v>
      </c>
      <c r="BS837">
        <v>1</v>
      </c>
      <c r="BT837">
        <v>1</v>
      </c>
      <c r="BU837">
        <v>0</v>
      </c>
      <c r="BV837">
        <v>0</v>
      </c>
      <c r="BW837">
        <v>0</v>
      </c>
      <c r="BX837" t="s">
        <v>107</v>
      </c>
      <c r="BY837" t="e">
        <f ca="1">- Useful but _xludf.not as good as going to university  - Difficult to access</f>
        <v>#NAME?</v>
      </c>
      <c r="BZ837">
        <v>1</v>
      </c>
      <c r="CA837">
        <v>0</v>
      </c>
      <c r="CB837">
        <v>0</v>
      </c>
      <c r="CC837">
        <v>1</v>
      </c>
      <c r="CD837">
        <v>0</v>
      </c>
      <c r="CE837" t="e">
        <f ca="1">- Facebook groups/pages  - Twitter - Friends</f>
        <v>#NAME?</v>
      </c>
      <c r="CF837">
        <v>1</v>
      </c>
      <c r="CG837">
        <v>0</v>
      </c>
      <c r="CH837">
        <v>0</v>
      </c>
      <c r="CI837">
        <v>0</v>
      </c>
      <c r="CJ837">
        <v>1</v>
      </c>
      <c r="CK837">
        <v>1</v>
      </c>
      <c r="CL837">
        <v>0</v>
      </c>
      <c r="CN837" t="s">
        <v>108</v>
      </c>
      <c r="CO837" t="s">
        <v>109</v>
      </c>
      <c r="CP837" t="s">
        <v>110</v>
      </c>
      <c r="CQ837">
        <v>3461577</v>
      </c>
      <c r="CR837" t="s">
        <v>2140</v>
      </c>
      <c r="CS837" t="s">
        <v>2141</v>
      </c>
      <c r="CT837">
        <v>836</v>
      </c>
    </row>
    <row r="838" spans="1:98">
      <c r="A838">
        <v>837</v>
      </c>
      <c r="B838" t="s">
        <v>1628</v>
      </c>
      <c r="C838">
        <v>18</v>
      </c>
      <c r="D838" t="s">
        <v>148</v>
      </c>
      <c r="E838" t="s">
        <v>99</v>
      </c>
      <c r="F838" t="s">
        <v>136</v>
      </c>
      <c r="G838" t="s">
        <v>113</v>
      </c>
      <c r="J838" t="s">
        <v>167</v>
      </c>
      <c r="K838">
        <v>0</v>
      </c>
      <c r="L838">
        <v>0</v>
      </c>
      <c r="M838">
        <v>0</v>
      </c>
      <c r="N838">
        <v>1</v>
      </c>
      <c r="O838">
        <v>1</v>
      </c>
      <c r="P838">
        <v>0</v>
      </c>
      <c r="Q838">
        <v>0</v>
      </c>
      <c r="R838">
        <v>0</v>
      </c>
      <c r="X838" t="s">
        <v>159</v>
      </c>
      <c r="Y838">
        <v>1</v>
      </c>
      <c r="Z838">
        <v>0</v>
      </c>
      <c r="AA838">
        <v>0</v>
      </c>
      <c r="AB838">
        <v>1</v>
      </c>
      <c r="AC838">
        <v>0</v>
      </c>
      <c r="AD838">
        <v>0</v>
      </c>
      <c r="AE838">
        <v>0</v>
      </c>
      <c r="AG838" t="s">
        <v>124</v>
      </c>
      <c r="AH838" t="s">
        <v>125</v>
      </c>
      <c r="AI838">
        <v>1</v>
      </c>
      <c r="AJ838">
        <v>0</v>
      </c>
      <c r="AK838">
        <v>0</v>
      </c>
      <c r="AL838">
        <v>0</v>
      </c>
      <c r="AM838">
        <v>0</v>
      </c>
      <c r="AN838">
        <v>0</v>
      </c>
      <c r="AO838">
        <v>0</v>
      </c>
      <c r="AP838">
        <v>0</v>
      </c>
      <c r="AR838" t="s">
        <v>106</v>
      </c>
      <c r="AS838" t="e">
        <f ca="1">- Cannot contact public servants _xludf.or Teachers - Retrieving papers is expensive _xludf.now _xludf.and I Do _xludf.not have the money - School, college _xludf.or directorate out of service</f>
        <v>#NAME?</v>
      </c>
      <c r="AT838">
        <v>1</v>
      </c>
      <c r="AU838">
        <v>0</v>
      </c>
      <c r="AV838">
        <v>1</v>
      </c>
      <c r="AW838">
        <v>0</v>
      </c>
      <c r="AX838">
        <v>1</v>
      </c>
      <c r="AY838">
        <v>0</v>
      </c>
      <c r="BA838" t="s">
        <v>106</v>
      </c>
      <c r="BB838" t="e">
        <f ca="1">- Useful but _xludf.not as good as a regular degree</f>
        <v>#NAME?</v>
      </c>
      <c r="BD838" t="e">
        <f ca="1">- Project Management / Accountancy - Nursing / medical care</f>
        <v>#NAME?</v>
      </c>
      <c r="BE838">
        <v>0</v>
      </c>
      <c r="BF838">
        <v>0</v>
      </c>
      <c r="BG838">
        <v>1</v>
      </c>
      <c r="BH838">
        <v>0</v>
      </c>
      <c r="BI838">
        <v>1</v>
      </c>
      <c r="BJ838">
        <v>0</v>
      </c>
      <c r="BK838">
        <v>0</v>
      </c>
      <c r="BL838">
        <v>0</v>
      </c>
      <c r="BN838" t="s">
        <v>106</v>
      </c>
      <c r="BQ838" t="e">
        <f ca="1">- No internet connection / computer - Do _xludf.not _xludf.count towards a recognized qualification</f>
        <v>#NAME?</v>
      </c>
      <c r="BR838">
        <v>0</v>
      </c>
      <c r="BS838">
        <v>1</v>
      </c>
      <c r="BT838">
        <v>1</v>
      </c>
      <c r="BU838">
        <v>0</v>
      </c>
      <c r="BV838">
        <v>0</v>
      </c>
      <c r="BW838">
        <v>0</v>
      </c>
      <c r="BX838" t="s">
        <v>107</v>
      </c>
      <c r="BY838" t="e">
        <f ca="1">- Useful but _xludf.not as good as going to university  - Difficult to access</f>
        <v>#NAME?</v>
      </c>
      <c r="BZ838">
        <v>1</v>
      </c>
      <c r="CA838">
        <v>0</v>
      </c>
      <c r="CB838">
        <v>0</v>
      </c>
      <c r="CC838">
        <v>1</v>
      </c>
      <c r="CD838">
        <v>0</v>
      </c>
      <c r="CE838" t="e">
        <f ca="1">- Facebook groups/pages  - Friends</f>
        <v>#NAME?</v>
      </c>
      <c r="CF838">
        <v>1</v>
      </c>
      <c r="CG838">
        <v>0</v>
      </c>
      <c r="CH838">
        <v>0</v>
      </c>
      <c r="CI838">
        <v>0</v>
      </c>
      <c r="CJ838">
        <v>0</v>
      </c>
      <c r="CK838">
        <v>1</v>
      </c>
      <c r="CL838">
        <v>0</v>
      </c>
      <c r="CN838" t="s">
        <v>108</v>
      </c>
      <c r="CO838" t="s">
        <v>109</v>
      </c>
      <c r="CP838" t="s">
        <v>110</v>
      </c>
      <c r="CQ838">
        <v>3461588</v>
      </c>
      <c r="CR838" t="s">
        <v>2142</v>
      </c>
      <c r="CS838" t="s">
        <v>2143</v>
      </c>
      <c r="CT838">
        <v>837</v>
      </c>
    </row>
    <row r="839" spans="1:98">
      <c r="A839">
        <v>838</v>
      </c>
      <c r="B839" t="s">
        <v>1628</v>
      </c>
      <c r="C839">
        <v>22</v>
      </c>
      <c r="D839" t="s">
        <v>148</v>
      </c>
      <c r="E839" t="s">
        <v>99</v>
      </c>
      <c r="F839" t="s">
        <v>136</v>
      </c>
      <c r="G839" t="s">
        <v>113</v>
      </c>
      <c r="J839" t="s">
        <v>176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1</v>
      </c>
      <c r="R839">
        <v>1</v>
      </c>
      <c r="X839" t="s">
        <v>319</v>
      </c>
      <c r="Y839">
        <v>1</v>
      </c>
      <c r="Z839">
        <v>0</v>
      </c>
      <c r="AA839">
        <v>0</v>
      </c>
      <c r="AB839">
        <v>1</v>
      </c>
      <c r="AC839">
        <v>1</v>
      </c>
      <c r="AD839">
        <v>0</v>
      </c>
      <c r="AE839">
        <v>0</v>
      </c>
      <c r="AG839" t="s">
        <v>124</v>
      </c>
      <c r="AH839" t="s">
        <v>125</v>
      </c>
      <c r="AI839">
        <v>1</v>
      </c>
      <c r="AJ839">
        <v>0</v>
      </c>
      <c r="AK839">
        <v>0</v>
      </c>
      <c r="AL839">
        <v>0</v>
      </c>
      <c r="AM839">
        <v>0</v>
      </c>
      <c r="AN839">
        <v>0</v>
      </c>
      <c r="AO839">
        <v>0</v>
      </c>
      <c r="AP839">
        <v>0</v>
      </c>
      <c r="AR839" t="s">
        <v>106</v>
      </c>
      <c r="AS839" t="e">
        <f ca="1">- Cannot contact public servants _xludf.or Teachers - Retrieving papers is expensive _xludf.now _xludf.and I Do _xludf.not have the money - School, college _xludf.or directorate out of service</f>
        <v>#NAME?</v>
      </c>
      <c r="AT839">
        <v>1</v>
      </c>
      <c r="AU839">
        <v>0</v>
      </c>
      <c r="AV839">
        <v>1</v>
      </c>
      <c r="AW839">
        <v>0</v>
      </c>
      <c r="AX839">
        <v>1</v>
      </c>
      <c r="AY839">
        <v>0</v>
      </c>
      <c r="BA839" t="s">
        <v>106</v>
      </c>
      <c r="BB839" t="e">
        <f ca="1">- Useful but _xludf.not as good as a regular degree</f>
        <v>#NAME?</v>
      </c>
      <c r="BD839" t="e">
        <f ca="1">- Tourism / Restaurant _xludf.and hotel Management - Nursing / medical care</f>
        <v>#NAME?</v>
      </c>
      <c r="BE839">
        <v>0</v>
      </c>
      <c r="BF839">
        <v>0</v>
      </c>
      <c r="BG839">
        <v>0</v>
      </c>
      <c r="BH839">
        <v>1</v>
      </c>
      <c r="BI839">
        <v>1</v>
      </c>
      <c r="BJ839">
        <v>0</v>
      </c>
      <c r="BK839">
        <v>0</v>
      </c>
      <c r="BL839">
        <v>0</v>
      </c>
      <c r="BN839" t="s">
        <v>106</v>
      </c>
      <c r="BQ839" t="e">
        <f ca="1">- No internet connection / computer - Do _xludf.not _xludf.count towards a recognized qualification</f>
        <v>#NAME?</v>
      </c>
      <c r="BR839">
        <v>0</v>
      </c>
      <c r="BS839">
        <v>1</v>
      </c>
      <c r="BT839">
        <v>1</v>
      </c>
      <c r="BU839">
        <v>0</v>
      </c>
      <c r="BV839">
        <v>0</v>
      </c>
      <c r="BW839">
        <v>0</v>
      </c>
      <c r="BX839" t="s">
        <v>107</v>
      </c>
      <c r="BY839" t="e">
        <f ca="1">- Useful but _xludf.not as good as going to university  - Difficult to access</f>
        <v>#NAME?</v>
      </c>
      <c r="BZ839">
        <v>1</v>
      </c>
      <c r="CA839">
        <v>0</v>
      </c>
      <c r="CB839">
        <v>0</v>
      </c>
      <c r="CC839">
        <v>1</v>
      </c>
      <c r="CD839">
        <v>0</v>
      </c>
      <c r="CE839" t="e">
        <f ca="1">- Facebook groups/pages  - Friends</f>
        <v>#NAME?</v>
      </c>
      <c r="CF839">
        <v>1</v>
      </c>
      <c r="CG839">
        <v>0</v>
      </c>
      <c r="CH839">
        <v>0</v>
      </c>
      <c r="CI839">
        <v>0</v>
      </c>
      <c r="CJ839">
        <v>0</v>
      </c>
      <c r="CK839">
        <v>1</v>
      </c>
      <c r="CL839">
        <v>0</v>
      </c>
      <c r="CN839" t="s">
        <v>108</v>
      </c>
      <c r="CO839" t="s">
        <v>109</v>
      </c>
      <c r="CP839" t="s">
        <v>110</v>
      </c>
      <c r="CQ839">
        <v>3461593</v>
      </c>
      <c r="CR839" t="s">
        <v>2144</v>
      </c>
      <c r="CS839" t="s">
        <v>2145</v>
      </c>
      <c r="CT839">
        <v>838</v>
      </c>
    </row>
    <row r="840" spans="1:98">
      <c r="A840">
        <v>839</v>
      </c>
      <c r="B840" t="s">
        <v>1628</v>
      </c>
      <c r="C840">
        <v>22</v>
      </c>
      <c r="D840" t="s">
        <v>98</v>
      </c>
      <c r="E840" t="s">
        <v>285</v>
      </c>
      <c r="F840" t="s">
        <v>100</v>
      </c>
      <c r="G840" t="s">
        <v>101</v>
      </c>
      <c r="H840" t="s">
        <v>102</v>
      </c>
      <c r="U840" t="s">
        <v>103</v>
      </c>
      <c r="AG840" t="s">
        <v>104</v>
      </c>
      <c r="AH840" t="s">
        <v>105</v>
      </c>
      <c r="AI840">
        <v>0</v>
      </c>
      <c r="AJ840">
        <v>1</v>
      </c>
      <c r="AK840">
        <v>0</v>
      </c>
      <c r="AL840">
        <v>0</v>
      </c>
      <c r="AM840">
        <v>0</v>
      </c>
      <c r="AN840">
        <v>0</v>
      </c>
      <c r="AO840">
        <v>0</v>
      </c>
      <c r="AP840">
        <v>0</v>
      </c>
      <c r="BA840" t="s">
        <v>106</v>
      </c>
      <c r="BB840" t="e">
        <f ca="1">- Useful but _xludf.not as good as a regular degree</f>
        <v>#NAME?</v>
      </c>
      <c r="BD840" t="e">
        <f ca="1">- I am _xludf.not interested in vocational education</f>
        <v>#NAME?</v>
      </c>
      <c r="BE840">
        <v>1</v>
      </c>
      <c r="BF840">
        <v>0</v>
      </c>
      <c r="BG840">
        <v>0</v>
      </c>
      <c r="BH840">
        <v>0</v>
      </c>
      <c r="BI840">
        <v>0</v>
      </c>
      <c r="BJ840">
        <v>0</v>
      </c>
      <c r="BK840">
        <v>0</v>
      </c>
      <c r="BL840">
        <v>0</v>
      </c>
      <c r="BN840" t="s">
        <v>106</v>
      </c>
      <c r="BQ840" t="e">
        <f ca="1">- Do _xludf.not _xludf.count towards a recognized qualification</f>
        <v>#NAME?</v>
      </c>
      <c r="BR840">
        <v>0</v>
      </c>
      <c r="BS840">
        <v>1</v>
      </c>
      <c r="BT840">
        <v>0</v>
      </c>
      <c r="BU840">
        <v>0</v>
      </c>
      <c r="BV840">
        <v>0</v>
      </c>
      <c r="BW840">
        <v>0</v>
      </c>
      <c r="BX840" t="s">
        <v>107</v>
      </c>
      <c r="BY840" t="e">
        <f ca="1">- _xludf.not worth the _xludf.time _xludf.or money spent on it</f>
        <v>#NAME?</v>
      </c>
      <c r="BZ840">
        <v>0</v>
      </c>
      <c r="CA840">
        <v>1</v>
      </c>
      <c r="CB840">
        <v>0</v>
      </c>
      <c r="CC840">
        <v>0</v>
      </c>
      <c r="CD840">
        <v>0</v>
      </c>
      <c r="CE840" t="e">
        <f ca="1">- Facebook groups/pages  - Friends</f>
        <v>#NAME?</v>
      </c>
      <c r="CF840">
        <v>1</v>
      </c>
      <c r="CG840">
        <v>0</v>
      </c>
      <c r="CH840">
        <v>0</v>
      </c>
      <c r="CI840">
        <v>0</v>
      </c>
      <c r="CJ840">
        <v>0</v>
      </c>
      <c r="CK840">
        <v>1</v>
      </c>
      <c r="CL840">
        <v>0</v>
      </c>
      <c r="CN840" t="s">
        <v>108</v>
      </c>
      <c r="CO840" t="s">
        <v>109</v>
      </c>
      <c r="CP840" t="s">
        <v>110</v>
      </c>
      <c r="CQ840">
        <v>3467939</v>
      </c>
      <c r="CR840" t="s">
        <v>2146</v>
      </c>
      <c r="CS840" t="s">
        <v>2147</v>
      </c>
      <c r="CT840">
        <v>839</v>
      </c>
    </row>
    <row r="841" spans="1:98">
      <c r="A841">
        <v>840</v>
      </c>
      <c r="B841" t="s">
        <v>1628</v>
      </c>
      <c r="C841">
        <v>19</v>
      </c>
      <c r="D841" t="s">
        <v>98</v>
      </c>
      <c r="E841" t="s">
        <v>99</v>
      </c>
      <c r="F841" t="s">
        <v>100</v>
      </c>
      <c r="G841" t="s">
        <v>101</v>
      </c>
      <c r="H841" t="s">
        <v>102</v>
      </c>
      <c r="U841" t="s">
        <v>103</v>
      </c>
      <c r="AG841" t="s">
        <v>104</v>
      </c>
      <c r="AH841" t="s">
        <v>105</v>
      </c>
      <c r="AI841">
        <v>0</v>
      </c>
      <c r="AJ841">
        <v>1</v>
      </c>
      <c r="AK841">
        <v>0</v>
      </c>
      <c r="AL841">
        <v>0</v>
      </c>
      <c r="AM841">
        <v>0</v>
      </c>
      <c r="AN841">
        <v>0</v>
      </c>
      <c r="AO841">
        <v>0</v>
      </c>
      <c r="AP841">
        <v>0</v>
      </c>
      <c r="BA841" t="s">
        <v>106</v>
      </c>
      <c r="BB841" t="e">
        <f ca="1">- Useful but _xludf.not as good as a regular degree</f>
        <v>#NAME?</v>
      </c>
      <c r="BD841" t="e">
        <f ca="1">- Project Management / Accountancy - Nursing / medical care</f>
        <v>#NAME?</v>
      </c>
      <c r="BE841">
        <v>0</v>
      </c>
      <c r="BF841">
        <v>0</v>
      </c>
      <c r="BG841">
        <v>1</v>
      </c>
      <c r="BH841">
        <v>0</v>
      </c>
      <c r="BI841">
        <v>1</v>
      </c>
      <c r="BJ841">
        <v>0</v>
      </c>
      <c r="BK841">
        <v>0</v>
      </c>
      <c r="BL841">
        <v>0</v>
      </c>
      <c r="BN841" t="s">
        <v>106</v>
      </c>
      <c r="BQ841" t="e">
        <f ca="1">- No internet connection / computer - Do _xludf.not _xludf.count towards a recognized qualification</f>
        <v>#NAME?</v>
      </c>
      <c r="BR841">
        <v>0</v>
      </c>
      <c r="BS841">
        <v>1</v>
      </c>
      <c r="BT841">
        <v>1</v>
      </c>
      <c r="BU841">
        <v>0</v>
      </c>
      <c r="BV841">
        <v>0</v>
      </c>
      <c r="BW841">
        <v>0</v>
      </c>
      <c r="BX841" t="s">
        <v>107</v>
      </c>
      <c r="BY841" t="e">
        <f ca="1">- Useful but _xludf.not as good as going to university  - Difficult to access</f>
        <v>#NAME?</v>
      </c>
      <c r="BZ841">
        <v>1</v>
      </c>
      <c r="CA841">
        <v>0</v>
      </c>
      <c r="CB841">
        <v>0</v>
      </c>
      <c r="CC841">
        <v>1</v>
      </c>
      <c r="CD841">
        <v>0</v>
      </c>
      <c r="CE841" t="e">
        <f ca="1">- Facebook groups/pages  - Friends</f>
        <v>#NAME?</v>
      </c>
      <c r="CF841">
        <v>1</v>
      </c>
      <c r="CG841">
        <v>0</v>
      </c>
      <c r="CH841">
        <v>0</v>
      </c>
      <c r="CI841">
        <v>0</v>
      </c>
      <c r="CJ841">
        <v>0</v>
      </c>
      <c r="CK841">
        <v>1</v>
      </c>
      <c r="CL841">
        <v>0</v>
      </c>
      <c r="CN841" t="s">
        <v>108</v>
      </c>
      <c r="CO841" t="s">
        <v>109</v>
      </c>
      <c r="CP841" t="s">
        <v>110</v>
      </c>
      <c r="CQ841">
        <v>3467946</v>
      </c>
      <c r="CR841" t="s">
        <v>2148</v>
      </c>
      <c r="CS841" t="s">
        <v>2149</v>
      </c>
      <c r="CT841">
        <v>840</v>
      </c>
    </row>
    <row r="842" spans="1:98">
      <c r="A842">
        <v>841</v>
      </c>
      <c r="B842" t="s">
        <v>1628</v>
      </c>
      <c r="C842">
        <v>21</v>
      </c>
      <c r="D842" t="s">
        <v>148</v>
      </c>
      <c r="E842" t="s">
        <v>99</v>
      </c>
      <c r="F842" t="s">
        <v>100</v>
      </c>
      <c r="G842" t="s">
        <v>101</v>
      </c>
      <c r="H842" t="s">
        <v>102</v>
      </c>
      <c r="U842" t="s">
        <v>121</v>
      </c>
      <c r="W842" t="s">
        <v>246</v>
      </c>
      <c r="AG842" t="s">
        <v>104</v>
      </c>
      <c r="AH842" t="s">
        <v>105</v>
      </c>
      <c r="AI842">
        <v>0</v>
      </c>
      <c r="AJ842">
        <v>1</v>
      </c>
      <c r="AK842">
        <v>0</v>
      </c>
      <c r="AL842">
        <v>0</v>
      </c>
      <c r="AM842">
        <v>0</v>
      </c>
      <c r="AN842">
        <v>0</v>
      </c>
      <c r="AO842">
        <v>0</v>
      </c>
      <c r="AP842">
        <v>0</v>
      </c>
      <c r="BA842" t="s">
        <v>106</v>
      </c>
      <c r="BB842" t="e">
        <f ca="1">- Useful but _xludf.not as good as a regular degree</f>
        <v>#NAME?</v>
      </c>
      <c r="BD842" t="e">
        <f ca="1">- Tourism / Restaurant _xludf.and hotel Management - Nursing / medical care</f>
        <v>#NAME?</v>
      </c>
      <c r="BE842">
        <v>0</v>
      </c>
      <c r="BF842">
        <v>0</v>
      </c>
      <c r="BG842">
        <v>0</v>
      </c>
      <c r="BH842">
        <v>1</v>
      </c>
      <c r="BI842">
        <v>1</v>
      </c>
      <c r="BJ842">
        <v>0</v>
      </c>
      <c r="BK842">
        <v>0</v>
      </c>
      <c r="BL842">
        <v>0</v>
      </c>
      <c r="BN842" t="s">
        <v>106</v>
      </c>
      <c r="BQ842" t="e">
        <f ca="1">- Do _xludf.not _xludf.count towards a recognized qualification - Cannot afford the courses</f>
        <v>#NAME?</v>
      </c>
      <c r="BR842">
        <v>0</v>
      </c>
      <c r="BS842">
        <v>1</v>
      </c>
      <c r="BT842">
        <v>0</v>
      </c>
      <c r="BU842">
        <v>0</v>
      </c>
      <c r="BV842">
        <v>1</v>
      </c>
      <c r="BW842">
        <v>0</v>
      </c>
      <c r="BX842" t="s">
        <v>107</v>
      </c>
      <c r="BY842" t="e">
        <f ca="1">- Useful but _xludf.not as good as going to university  - Difficult to access</f>
        <v>#NAME?</v>
      </c>
      <c r="BZ842">
        <v>1</v>
      </c>
      <c r="CA842">
        <v>0</v>
      </c>
      <c r="CB842">
        <v>0</v>
      </c>
      <c r="CC842">
        <v>1</v>
      </c>
      <c r="CD842">
        <v>0</v>
      </c>
      <c r="CE842" t="e">
        <f ca="1">- Facebook groups/pages  - Friends</f>
        <v>#NAME?</v>
      </c>
      <c r="CF842">
        <v>1</v>
      </c>
      <c r="CG842">
        <v>0</v>
      </c>
      <c r="CH842">
        <v>0</v>
      </c>
      <c r="CI842">
        <v>0</v>
      </c>
      <c r="CJ842">
        <v>0</v>
      </c>
      <c r="CK842">
        <v>1</v>
      </c>
      <c r="CL842">
        <v>0</v>
      </c>
      <c r="CN842" t="s">
        <v>108</v>
      </c>
      <c r="CO842" t="s">
        <v>109</v>
      </c>
      <c r="CP842" t="s">
        <v>110</v>
      </c>
      <c r="CQ842">
        <v>3467999</v>
      </c>
      <c r="CR842" t="s">
        <v>2150</v>
      </c>
      <c r="CS842" t="s">
        <v>2151</v>
      </c>
      <c r="CT842">
        <v>841</v>
      </c>
    </row>
    <row r="843" spans="1:98">
      <c r="A843">
        <v>842</v>
      </c>
      <c r="B843" t="s">
        <v>1628</v>
      </c>
      <c r="C843">
        <v>23</v>
      </c>
      <c r="D843" t="s">
        <v>98</v>
      </c>
      <c r="E843" t="s">
        <v>179</v>
      </c>
      <c r="F843" t="s">
        <v>100</v>
      </c>
      <c r="G843" t="s">
        <v>101</v>
      </c>
      <c r="H843" t="s">
        <v>102</v>
      </c>
      <c r="U843" t="s">
        <v>162</v>
      </c>
      <c r="AG843" t="s">
        <v>104</v>
      </c>
      <c r="AH843" t="s">
        <v>105</v>
      </c>
      <c r="AI843">
        <v>0</v>
      </c>
      <c r="AJ843">
        <v>1</v>
      </c>
      <c r="AK843">
        <v>0</v>
      </c>
      <c r="AL843">
        <v>0</v>
      </c>
      <c r="AM843">
        <v>0</v>
      </c>
      <c r="AN843">
        <v>0</v>
      </c>
      <c r="AO843">
        <v>0</v>
      </c>
      <c r="AP843">
        <v>0</v>
      </c>
      <c r="BA843" t="s">
        <v>106</v>
      </c>
      <c r="BB843" t="e">
        <f ca="1">- Useful but _xludf.not as good as a regular degree</f>
        <v>#NAME?</v>
      </c>
      <c r="BD843" t="e">
        <f ca="1">- Project Management / Accountancy - Nursing / medical care</f>
        <v>#NAME?</v>
      </c>
      <c r="BE843">
        <v>0</v>
      </c>
      <c r="BF843">
        <v>0</v>
      </c>
      <c r="BG843">
        <v>1</v>
      </c>
      <c r="BH843">
        <v>0</v>
      </c>
      <c r="BI843">
        <v>1</v>
      </c>
      <c r="BJ843">
        <v>0</v>
      </c>
      <c r="BK843">
        <v>0</v>
      </c>
      <c r="BL843">
        <v>0</v>
      </c>
      <c r="BN843" t="s">
        <v>106</v>
      </c>
      <c r="BQ843" t="e">
        <f ca="1">- No internet connection / computer - Cannot afford the courses</f>
        <v>#NAME?</v>
      </c>
      <c r="BR843">
        <v>0</v>
      </c>
      <c r="BS843">
        <v>0</v>
      </c>
      <c r="BT843">
        <v>1</v>
      </c>
      <c r="BU843">
        <v>0</v>
      </c>
      <c r="BV843">
        <v>1</v>
      </c>
      <c r="BW843">
        <v>0</v>
      </c>
      <c r="BX843" t="s">
        <v>107</v>
      </c>
      <c r="BY843" t="e">
        <f ca="1">- Useful but _xludf.not as good as going to university  - Difficult to access</f>
        <v>#NAME?</v>
      </c>
      <c r="BZ843">
        <v>1</v>
      </c>
      <c r="CA843">
        <v>0</v>
      </c>
      <c r="CB843">
        <v>0</v>
      </c>
      <c r="CC843">
        <v>1</v>
      </c>
      <c r="CD843">
        <v>0</v>
      </c>
      <c r="CE843" t="e">
        <f ca="1">- Facebook groups/pages DUBARAH</f>
        <v>#NAME?</v>
      </c>
      <c r="CF843">
        <v>0</v>
      </c>
      <c r="CG843">
        <v>1</v>
      </c>
      <c r="CH843">
        <v>0</v>
      </c>
      <c r="CI843">
        <v>0</v>
      </c>
      <c r="CJ843">
        <v>0</v>
      </c>
      <c r="CK843">
        <v>1</v>
      </c>
      <c r="CL843">
        <v>0</v>
      </c>
      <c r="CN843" t="s">
        <v>108</v>
      </c>
      <c r="CO843" t="s">
        <v>109</v>
      </c>
      <c r="CP843" t="s">
        <v>110</v>
      </c>
      <c r="CQ843">
        <v>3468004</v>
      </c>
      <c r="CR843" t="s">
        <v>2152</v>
      </c>
      <c r="CS843" t="s">
        <v>2153</v>
      </c>
      <c r="CT843">
        <v>842</v>
      </c>
    </row>
    <row r="844" spans="1:98">
      <c r="A844">
        <v>843</v>
      </c>
      <c r="B844" t="s">
        <v>1628</v>
      </c>
      <c r="C844">
        <v>21</v>
      </c>
      <c r="D844" t="s">
        <v>148</v>
      </c>
      <c r="E844" t="s">
        <v>99</v>
      </c>
      <c r="F844" t="s">
        <v>100</v>
      </c>
      <c r="G844" t="s">
        <v>101</v>
      </c>
      <c r="H844" t="s">
        <v>102</v>
      </c>
      <c r="U844" t="s">
        <v>162</v>
      </c>
      <c r="AG844" t="s">
        <v>104</v>
      </c>
      <c r="AH844" t="s">
        <v>105</v>
      </c>
      <c r="AI844">
        <v>0</v>
      </c>
      <c r="AJ844">
        <v>1</v>
      </c>
      <c r="AK844">
        <v>0</v>
      </c>
      <c r="AL844">
        <v>0</v>
      </c>
      <c r="AM844">
        <v>0</v>
      </c>
      <c r="AN844">
        <v>0</v>
      </c>
      <c r="AO844">
        <v>0</v>
      </c>
      <c r="AP844">
        <v>0</v>
      </c>
      <c r="BA844" t="s">
        <v>106</v>
      </c>
      <c r="BB844" t="e">
        <f ca="1">- Useful but _xludf.not as good as a regular degree</f>
        <v>#NAME?</v>
      </c>
      <c r="BD844" t="s">
        <v>624</v>
      </c>
      <c r="BE844">
        <v>0</v>
      </c>
      <c r="BF844">
        <v>0</v>
      </c>
      <c r="BG844">
        <v>0</v>
      </c>
      <c r="BH844">
        <v>1</v>
      </c>
      <c r="BI844">
        <v>0</v>
      </c>
      <c r="BJ844">
        <v>0</v>
      </c>
      <c r="BK844">
        <v>0</v>
      </c>
      <c r="BL844">
        <v>1</v>
      </c>
      <c r="BN844" t="s">
        <v>106</v>
      </c>
      <c r="BQ844" t="e">
        <f ca="1">- Do _xludf.not _xludf.count towards a recognized qualification</f>
        <v>#NAME?</v>
      </c>
      <c r="BR844">
        <v>0</v>
      </c>
      <c r="BS844">
        <v>1</v>
      </c>
      <c r="BT844">
        <v>0</v>
      </c>
      <c r="BU844">
        <v>0</v>
      </c>
      <c r="BV844">
        <v>0</v>
      </c>
      <c r="BW844">
        <v>0</v>
      </c>
      <c r="BX844" t="s">
        <v>107</v>
      </c>
      <c r="BY844" t="e">
        <f ca="1">- _xludf.not worth the _xludf.time _xludf.or money spent on it</f>
        <v>#NAME?</v>
      </c>
      <c r="BZ844">
        <v>0</v>
      </c>
      <c r="CA844">
        <v>1</v>
      </c>
      <c r="CB844">
        <v>0</v>
      </c>
      <c r="CC844">
        <v>0</v>
      </c>
      <c r="CD844">
        <v>0</v>
      </c>
      <c r="CE844" t="e">
        <f ca="1">- Facebook groups/pages  - Friends</f>
        <v>#NAME?</v>
      </c>
      <c r="CF844">
        <v>1</v>
      </c>
      <c r="CG844">
        <v>0</v>
      </c>
      <c r="CH844">
        <v>0</v>
      </c>
      <c r="CI844">
        <v>0</v>
      </c>
      <c r="CJ844">
        <v>0</v>
      </c>
      <c r="CK844">
        <v>1</v>
      </c>
      <c r="CL844">
        <v>0</v>
      </c>
      <c r="CN844" t="s">
        <v>108</v>
      </c>
      <c r="CO844" t="s">
        <v>109</v>
      </c>
      <c r="CP844" t="s">
        <v>110</v>
      </c>
      <c r="CQ844">
        <v>3468008</v>
      </c>
      <c r="CR844" t="s">
        <v>2154</v>
      </c>
      <c r="CS844" t="s">
        <v>2155</v>
      </c>
      <c r="CT844">
        <v>843</v>
      </c>
    </row>
    <row r="845" spans="1:98">
      <c r="A845">
        <v>844</v>
      </c>
      <c r="B845" t="s">
        <v>1628</v>
      </c>
      <c r="C845">
        <v>22</v>
      </c>
      <c r="D845" t="s">
        <v>98</v>
      </c>
      <c r="E845" t="s">
        <v>99</v>
      </c>
      <c r="F845" t="s">
        <v>100</v>
      </c>
      <c r="G845" t="s">
        <v>101</v>
      </c>
      <c r="H845" t="s">
        <v>102</v>
      </c>
      <c r="U845" t="s">
        <v>162</v>
      </c>
      <c r="AG845" t="s">
        <v>104</v>
      </c>
      <c r="AH845" t="s">
        <v>105</v>
      </c>
      <c r="AI845">
        <v>0</v>
      </c>
      <c r="AJ845">
        <v>1</v>
      </c>
      <c r="AK845">
        <v>0</v>
      </c>
      <c r="AL845">
        <v>0</v>
      </c>
      <c r="AM845">
        <v>0</v>
      </c>
      <c r="AN845">
        <v>0</v>
      </c>
      <c r="AO845">
        <v>0</v>
      </c>
      <c r="AP845">
        <v>0</v>
      </c>
      <c r="BA845" t="s">
        <v>106</v>
      </c>
      <c r="BB845" t="e">
        <f ca="1">- Useful but _xludf.not as good as a regular degree</f>
        <v>#NAME?</v>
      </c>
      <c r="BD845" t="e">
        <f ca="1">- Project Management / Accountancy - Tourism / Restaurant _xludf.and hotel Management</f>
        <v>#NAME?</v>
      </c>
      <c r="BE845">
        <v>0</v>
      </c>
      <c r="BF845">
        <v>0</v>
      </c>
      <c r="BG845">
        <v>1</v>
      </c>
      <c r="BH845">
        <v>1</v>
      </c>
      <c r="BI845">
        <v>0</v>
      </c>
      <c r="BJ845">
        <v>0</v>
      </c>
      <c r="BK845">
        <v>0</v>
      </c>
      <c r="BL845">
        <v>0</v>
      </c>
      <c r="BN845" t="s">
        <v>106</v>
      </c>
      <c r="BQ845" t="e">
        <f ca="1">- No internet connection / computer - Cannot afford the courses</f>
        <v>#NAME?</v>
      </c>
      <c r="BR845">
        <v>0</v>
      </c>
      <c r="BS845">
        <v>0</v>
      </c>
      <c r="BT845">
        <v>1</v>
      </c>
      <c r="BU845">
        <v>0</v>
      </c>
      <c r="BV845">
        <v>1</v>
      </c>
      <c r="BW845">
        <v>0</v>
      </c>
      <c r="BX845" t="s">
        <v>107</v>
      </c>
      <c r="BY845" t="s">
        <v>139</v>
      </c>
      <c r="BZ845">
        <v>1</v>
      </c>
      <c r="CA845">
        <v>0</v>
      </c>
      <c r="CB845">
        <v>0</v>
      </c>
      <c r="CC845">
        <v>0</v>
      </c>
      <c r="CD845">
        <v>1</v>
      </c>
      <c r="CE845" t="e">
        <f ca="1">- Facebook groups/pages  - Friends</f>
        <v>#NAME?</v>
      </c>
      <c r="CF845">
        <v>1</v>
      </c>
      <c r="CG845">
        <v>0</v>
      </c>
      <c r="CH845">
        <v>0</v>
      </c>
      <c r="CI845">
        <v>0</v>
      </c>
      <c r="CJ845">
        <v>0</v>
      </c>
      <c r="CK845">
        <v>1</v>
      </c>
      <c r="CL845">
        <v>0</v>
      </c>
      <c r="CN845" t="s">
        <v>108</v>
      </c>
      <c r="CO845" t="s">
        <v>109</v>
      </c>
      <c r="CP845" t="s">
        <v>110</v>
      </c>
      <c r="CQ845">
        <v>3468016</v>
      </c>
      <c r="CR845" t="s">
        <v>2156</v>
      </c>
      <c r="CS845" t="s">
        <v>2157</v>
      </c>
      <c r="CT845">
        <v>844</v>
      </c>
    </row>
    <row r="846" spans="1:98">
      <c r="A846">
        <v>845</v>
      </c>
      <c r="B846" t="s">
        <v>1628</v>
      </c>
      <c r="C846">
        <v>24</v>
      </c>
      <c r="D846" t="s">
        <v>98</v>
      </c>
      <c r="E846" t="s">
        <v>99</v>
      </c>
      <c r="F846" t="s">
        <v>100</v>
      </c>
      <c r="G846" t="s">
        <v>101</v>
      </c>
      <c r="H846" t="s">
        <v>102</v>
      </c>
      <c r="U846" t="s">
        <v>162</v>
      </c>
      <c r="AG846" t="s">
        <v>104</v>
      </c>
      <c r="AH846" t="s">
        <v>105</v>
      </c>
      <c r="AI846">
        <v>0</v>
      </c>
      <c r="AJ846">
        <v>1</v>
      </c>
      <c r="AK846">
        <v>0</v>
      </c>
      <c r="AL846">
        <v>0</v>
      </c>
      <c r="AM846">
        <v>0</v>
      </c>
      <c r="AN846">
        <v>0</v>
      </c>
      <c r="AO846">
        <v>0</v>
      </c>
      <c r="AP846">
        <v>0</v>
      </c>
      <c r="BA846" t="s">
        <v>106</v>
      </c>
      <c r="BB846" t="e">
        <f ca="1">- Useful but _xludf.not as good as a regular degree</f>
        <v>#NAME?</v>
      </c>
      <c r="BD846" t="e">
        <f ca="1">- Project Management / Accountancy - Nursing / medical care</f>
        <v>#NAME?</v>
      </c>
      <c r="BE846">
        <v>0</v>
      </c>
      <c r="BF846">
        <v>0</v>
      </c>
      <c r="BG846">
        <v>1</v>
      </c>
      <c r="BH846">
        <v>0</v>
      </c>
      <c r="BI846">
        <v>1</v>
      </c>
      <c r="BJ846">
        <v>0</v>
      </c>
      <c r="BK846">
        <v>0</v>
      </c>
      <c r="BL846">
        <v>0</v>
      </c>
      <c r="BN846" t="s">
        <v>106</v>
      </c>
      <c r="BQ846" t="e">
        <f ca="1">- Do _xludf.not _xludf.count towards a recognized qualification</f>
        <v>#NAME?</v>
      </c>
      <c r="BR846">
        <v>0</v>
      </c>
      <c r="BS846">
        <v>1</v>
      </c>
      <c r="BT846">
        <v>0</v>
      </c>
      <c r="BU846">
        <v>0</v>
      </c>
      <c r="BV846">
        <v>0</v>
      </c>
      <c r="BW846">
        <v>0</v>
      </c>
      <c r="BX846" t="s">
        <v>107</v>
      </c>
      <c r="BY846" t="e">
        <f ca="1">- _xludf.not worth the _xludf.time _xludf.or money spent on it</f>
        <v>#NAME?</v>
      </c>
      <c r="BZ846">
        <v>0</v>
      </c>
      <c r="CA846">
        <v>1</v>
      </c>
      <c r="CB846">
        <v>0</v>
      </c>
      <c r="CC846">
        <v>0</v>
      </c>
      <c r="CD846">
        <v>0</v>
      </c>
      <c r="CE846" t="e">
        <f ca="1">- Facebook groups/pages  - Friends</f>
        <v>#NAME?</v>
      </c>
      <c r="CF846">
        <v>1</v>
      </c>
      <c r="CG846">
        <v>0</v>
      </c>
      <c r="CH846">
        <v>0</v>
      </c>
      <c r="CI846">
        <v>0</v>
      </c>
      <c r="CJ846">
        <v>0</v>
      </c>
      <c r="CK846">
        <v>1</v>
      </c>
      <c r="CL846">
        <v>0</v>
      </c>
      <c r="CN846" t="s">
        <v>108</v>
      </c>
      <c r="CO846" t="s">
        <v>109</v>
      </c>
      <c r="CP846" t="s">
        <v>110</v>
      </c>
      <c r="CQ846">
        <v>3468033</v>
      </c>
      <c r="CR846" t="s">
        <v>2158</v>
      </c>
      <c r="CS846" t="s">
        <v>2159</v>
      </c>
      <c r="CT846">
        <v>845</v>
      </c>
    </row>
    <row r="847" spans="1:98">
      <c r="A847">
        <v>846</v>
      </c>
      <c r="B847" t="s">
        <v>1628</v>
      </c>
      <c r="C847">
        <v>23</v>
      </c>
      <c r="D847" t="s">
        <v>98</v>
      </c>
      <c r="E847" t="s">
        <v>227</v>
      </c>
      <c r="F847" t="s">
        <v>100</v>
      </c>
      <c r="G847" t="s">
        <v>101</v>
      </c>
      <c r="H847" t="s">
        <v>102</v>
      </c>
      <c r="U847" t="s">
        <v>162</v>
      </c>
      <c r="AG847" t="s">
        <v>104</v>
      </c>
      <c r="AH847" t="s">
        <v>105</v>
      </c>
      <c r="AI847">
        <v>0</v>
      </c>
      <c r="AJ847">
        <v>1</v>
      </c>
      <c r="AK847">
        <v>0</v>
      </c>
      <c r="AL847">
        <v>0</v>
      </c>
      <c r="AM847">
        <v>0</v>
      </c>
      <c r="AN847">
        <v>0</v>
      </c>
      <c r="AO847">
        <v>0</v>
      </c>
      <c r="AP847">
        <v>0</v>
      </c>
      <c r="BA847" t="s">
        <v>106</v>
      </c>
      <c r="BB847" t="e">
        <f ca="1">- Useful but _xludf.not as good as a regular degree</f>
        <v>#NAME?</v>
      </c>
      <c r="BD847" t="e">
        <f ca="1">- Mechanics _xludf.and machinery- Project Management / Accountancy</f>
        <v>#NAME?</v>
      </c>
      <c r="BE847">
        <v>0</v>
      </c>
      <c r="BF847">
        <v>0</v>
      </c>
      <c r="BG847">
        <v>1</v>
      </c>
      <c r="BH847">
        <v>0</v>
      </c>
      <c r="BI847">
        <v>0</v>
      </c>
      <c r="BJ847">
        <v>0</v>
      </c>
      <c r="BK847">
        <v>1</v>
      </c>
      <c r="BL847">
        <v>0</v>
      </c>
      <c r="BN847" t="s">
        <v>106</v>
      </c>
      <c r="BQ847" t="e">
        <f ca="1">- No internet connection / computer - _xludf.not available in subjects I want to study</f>
        <v>#NAME?</v>
      </c>
      <c r="BR847">
        <v>1</v>
      </c>
      <c r="BS847">
        <v>0</v>
      </c>
      <c r="BT847">
        <v>1</v>
      </c>
      <c r="BU847">
        <v>0</v>
      </c>
      <c r="BV847">
        <v>0</v>
      </c>
      <c r="BW847">
        <v>0</v>
      </c>
      <c r="BX847" t="s">
        <v>107</v>
      </c>
      <c r="BY847" t="e">
        <f ca="1">- Useful but _xludf.not as good as going to university  - Difficult to access</f>
        <v>#NAME?</v>
      </c>
      <c r="BZ847">
        <v>1</v>
      </c>
      <c r="CA847">
        <v>0</v>
      </c>
      <c r="CB847">
        <v>0</v>
      </c>
      <c r="CC847">
        <v>1</v>
      </c>
      <c r="CD847">
        <v>0</v>
      </c>
      <c r="CE847" t="e">
        <f ca="1">- Facebook groups/pages  - Friends</f>
        <v>#NAME?</v>
      </c>
      <c r="CF847">
        <v>1</v>
      </c>
      <c r="CG847">
        <v>0</v>
      </c>
      <c r="CH847">
        <v>0</v>
      </c>
      <c r="CI847">
        <v>0</v>
      </c>
      <c r="CJ847">
        <v>0</v>
      </c>
      <c r="CK847">
        <v>1</v>
      </c>
      <c r="CL847">
        <v>0</v>
      </c>
      <c r="CN847" t="s">
        <v>108</v>
      </c>
      <c r="CO847" t="s">
        <v>109</v>
      </c>
      <c r="CP847" t="s">
        <v>110</v>
      </c>
      <c r="CQ847">
        <v>3468038</v>
      </c>
      <c r="CR847" t="s">
        <v>2160</v>
      </c>
      <c r="CS847" t="s">
        <v>2161</v>
      </c>
      <c r="CT847">
        <v>846</v>
      </c>
    </row>
    <row r="848" spans="1:98">
      <c r="A848">
        <v>847</v>
      </c>
      <c r="B848" t="s">
        <v>1628</v>
      </c>
      <c r="C848">
        <v>21</v>
      </c>
      <c r="D848" t="s">
        <v>98</v>
      </c>
      <c r="E848" t="s">
        <v>227</v>
      </c>
      <c r="F848" t="s">
        <v>100</v>
      </c>
      <c r="G848" t="s">
        <v>101</v>
      </c>
      <c r="H848" t="s">
        <v>102</v>
      </c>
      <c r="U848" t="s">
        <v>162</v>
      </c>
      <c r="AG848" t="s">
        <v>104</v>
      </c>
      <c r="AH848" t="s">
        <v>105</v>
      </c>
      <c r="AI848">
        <v>0</v>
      </c>
      <c r="AJ848">
        <v>1</v>
      </c>
      <c r="AK848">
        <v>0</v>
      </c>
      <c r="AL848">
        <v>0</v>
      </c>
      <c r="AM848">
        <v>0</v>
      </c>
      <c r="AN848">
        <v>0</v>
      </c>
      <c r="AO848">
        <v>0</v>
      </c>
      <c r="AP848">
        <v>0</v>
      </c>
      <c r="BA848" t="s">
        <v>106</v>
      </c>
      <c r="BB848" t="e">
        <f ca="1">- Useful but _xludf.not as good as a regular degree</f>
        <v>#NAME?</v>
      </c>
      <c r="BD848" t="e">
        <f ca="1">- I am _xludf.not interested in vocational education</f>
        <v>#NAME?</v>
      </c>
      <c r="BE848">
        <v>1</v>
      </c>
      <c r="BF848">
        <v>0</v>
      </c>
      <c r="BG848">
        <v>0</v>
      </c>
      <c r="BH848">
        <v>0</v>
      </c>
      <c r="BI848">
        <v>0</v>
      </c>
      <c r="BJ848">
        <v>0</v>
      </c>
      <c r="BK848">
        <v>0</v>
      </c>
      <c r="BL848">
        <v>0</v>
      </c>
      <c r="BN848" t="s">
        <v>106</v>
      </c>
      <c r="BQ848" t="e">
        <f ca="1">- Do _xludf.not _xludf.count towards a recognized qualification - _xludf.not available in _xludf.Arabic</f>
        <v>#NAME?</v>
      </c>
      <c r="BR848">
        <v>0</v>
      </c>
      <c r="BS848">
        <v>1</v>
      </c>
      <c r="BT848">
        <v>0</v>
      </c>
      <c r="BU848">
        <v>0</v>
      </c>
      <c r="BV848">
        <v>0</v>
      </c>
      <c r="BW848">
        <v>1</v>
      </c>
      <c r="BX848" t="s">
        <v>107</v>
      </c>
      <c r="BY848" t="e">
        <f ca="1">- Useful but _xludf.not as good as going to university  - Difficult to access</f>
        <v>#NAME?</v>
      </c>
      <c r="BZ848">
        <v>1</v>
      </c>
      <c r="CA848">
        <v>0</v>
      </c>
      <c r="CB848">
        <v>0</v>
      </c>
      <c r="CC848">
        <v>1</v>
      </c>
      <c r="CD848">
        <v>0</v>
      </c>
      <c r="CE848" t="e">
        <f ca="1">- Facebook groups/pages  - Friends</f>
        <v>#NAME?</v>
      </c>
      <c r="CF848">
        <v>1</v>
      </c>
      <c r="CG848">
        <v>0</v>
      </c>
      <c r="CH848">
        <v>0</v>
      </c>
      <c r="CI848">
        <v>0</v>
      </c>
      <c r="CJ848">
        <v>0</v>
      </c>
      <c r="CK848">
        <v>1</v>
      </c>
      <c r="CL848">
        <v>0</v>
      </c>
      <c r="CN848" t="s">
        <v>108</v>
      </c>
      <c r="CO848" t="s">
        <v>109</v>
      </c>
      <c r="CP848" t="s">
        <v>110</v>
      </c>
      <c r="CQ848">
        <v>3468040</v>
      </c>
      <c r="CR848" t="s">
        <v>2162</v>
      </c>
      <c r="CS848" t="s">
        <v>2163</v>
      </c>
      <c r="CT848">
        <v>847</v>
      </c>
    </row>
    <row r="849" spans="1:98">
      <c r="A849">
        <v>848</v>
      </c>
      <c r="B849" t="s">
        <v>1628</v>
      </c>
      <c r="C849">
        <v>19</v>
      </c>
      <c r="D849" t="s">
        <v>148</v>
      </c>
      <c r="E849" t="s">
        <v>99</v>
      </c>
      <c r="F849" t="s">
        <v>100</v>
      </c>
      <c r="G849" t="s">
        <v>101</v>
      </c>
      <c r="H849" t="s">
        <v>102</v>
      </c>
      <c r="U849" t="s">
        <v>162</v>
      </c>
      <c r="AG849" t="s">
        <v>104</v>
      </c>
      <c r="AH849" t="s">
        <v>105</v>
      </c>
      <c r="AI849">
        <v>0</v>
      </c>
      <c r="AJ849">
        <v>1</v>
      </c>
      <c r="AK849">
        <v>0</v>
      </c>
      <c r="AL849">
        <v>0</v>
      </c>
      <c r="AM849">
        <v>0</v>
      </c>
      <c r="AN849">
        <v>0</v>
      </c>
      <c r="AO849">
        <v>0</v>
      </c>
      <c r="AP849">
        <v>0</v>
      </c>
      <c r="BA849" t="s">
        <v>106</v>
      </c>
      <c r="BB849" t="e">
        <f ca="1">- Useful but _xludf.not as good as a regular degree</f>
        <v>#NAME?</v>
      </c>
      <c r="BD849" t="e">
        <f ca="1">- Project Management / Accountancy - Nursing / medical care</f>
        <v>#NAME?</v>
      </c>
      <c r="BE849">
        <v>0</v>
      </c>
      <c r="BF849">
        <v>0</v>
      </c>
      <c r="BG849">
        <v>1</v>
      </c>
      <c r="BH849">
        <v>0</v>
      </c>
      <c r="BI849">
        <v>1</v>
      </c>
      <c r="BJ849">
        <v>0</v>
      </c>
      <c r="BK849">
        <v>0</v>
      </c>
      <c r="BL849">
        <v>0</v>
      </c>
      <c r="BN849" t="s">
        <v>106</v>
      </c>
      <c r="BQ849" t="e">
        <f ca="1">- _xludf.not available in subjects I want to study - _xludf.not available in _xludf.Arabic</f>
        <v>#NAME?</v>
      </c>
      <c r="BR849">
        <v>1</v>
      </c>
      <c r="BS849">
        <v>0</v>
      </c>
      <c r="BT849">
        <v>0</v>
      </c>
      <c r="BU849">
        <v>0</v>
      </c>
      <c r="BV849">
        <v>0</v>
      </c>
      <c r="BW849">
        <v>1</v>
      </c>
      <c r="BX849" t="s">
        <v>107</v>
      </c>
      <c r="BY849" t="s">
        <v>139</v>
      </c>
      <c r="BZ849">
        <v>1</v>
      </c>
      <c r="CA849">
        <v>0</v>
      </c>
      <c r="CB849">
        <v>0</v>
      </c>
      <c r="CC849">
        <v>0</v>
      </c>
      <c r="CD849">
        <v>1</v>
      </c>
      <c r="CE849" t="e">
        <f ca="1">- Facebook groups/pages  - Friends</f>
        <v>#NAME?</v>
      </c>
      <c r="CF849">
        <v>1</v>
      </c>
      <c r="CG849">
        <v>0</v>
      </c>
      <c r="CH849">
        <v>0</v>
      </c>
      <c r="CI849">
        <v>0</v>
      </c>
      <c r="CJ849">
        <v>0</v>
      </c>
      <c r="CK849">
        <v>1</v>
      </c>
      <c r="CL849">
        <v>0</v>
      </c>
      <c r="CN849" t="s">
        <v>108</v>
      </c>
      <c r="CO849" t="s">
        <v>109</v>
      </c>
      <c r="CP849" t="s">
        <v>110</v>
      </c>
      <c r="CQ849">
        <v>3468048</v>
      </c>
      <c r="CR849" t="s">
        <v>2164</v>
      </c>
      <c r="CS849" t="s">
        <v>2165</v>
      </c>
      <c r="CT849">
        <v>848</v>
      </c>
    </row>
    <row r="850" spans="1:98">
      <c r="A850">
        <v>849</v>
      </c>
      <c r="B850" t="s">
        <v>1628</v>
      </c>
      <c r="C850">
        <v>23</v>
      </c>
      <c r="D850" t="s">
        <v>98</v>
      </c>
      <c r="E850" t="s">
        <v>99</v>
      </c>
      <c r="F850" t="s">
        <v>149</v>
      </c>
      <c r="G850" t="s">
        <v>101</v>
      </c>
      <c r="H850" t="s">
        <v>102</v>
      </c>
      <c r="U850" t="s">
        <v>162</v>
      </c>
      <c r="AG850" t="s">
        <v>104</v>
      </c>
      <c r="AH850" t="s">
        <v>117</v>
      </c>
      <c r="AI850">
        <v>0</v>
      </c>
      <c r="AJ850">
        <v>1</v>
      </c>
      <c r="AK850">
        <v>0</v>
      </c>
      <c r="AL850">
        <v>0</v>
      </c>
      <c r="AM850">
        <v>1</v>
      </c>
      <c r="AN850">
        <v>0</v>
      </c>
      <c r="AO850">
        <v>0</v>
      </c>
      <c r="AP850">
        <v>0</v>
      </c>
      <c r="BA850" t="s">
        <v>106</v>
      </c>
      <c r="BB850" t="e">
        <f ca="1">- Useful but _xludf.not as good as a regular degree</f>
        <v>#NAME?</v>
      </c>
      <c r="BD850" t="e">
        <f ca="1">- Tourism / Restaurant _xludf.and hotel Management - Nursing / medical care</f>
        <v>#NAME?</v>
      </c>
      <c r="BE850">
        <v>0</v>
      </c>
      <c r="BF850">
        <v>0</v>
      </c>
      <c r="BG850">
        <v>0</v>
      </c>
      <c r="BH850">
        <v>1</v>
      </c>
      <c r="BI850">
        <v>1</v>
      </c>
      <c r="BJ850">
        <v>0</v>
      </c>
      <c r="BK850">
        <v>0</v>
      </c>
      <c r="BL850">
        <v>0</v>
      </c>
      <c r="BN850" t="s">
        <v>106</v>
      </c>
      <c r="BQ850" t="e">
        <f ca="1">- _xludf.not available in _xludf.Arabic - Donâ€™t know how to _xludf.find/enroll in a suitable program</f>
        <v>#NAME?</v>
      </c>
      <c r="BR850">
        <v>0</v>
      </c>
      <c r="BS850">
        <v>0</v>
      </c>
      <c r="BT850">
        <v>0</v>
      </c>
      <c r="BU850">
        <v>1</v>
      </c>
      <c r="BV850">
        <v>0</v>
      </c>
      <c r="BW850">
        <v>1</v>
      </c>
      <c r="BX850" t="s">
        <v>107</v>
      </c>
      <c r="BY850" t="s">
        <v>139</v>
      </c>
      <c r="BZ850">
        <v>1</v>
      </c>
      <c r="CA850">
        <v>0</v>
      </c>
      <c r="CB850">
        <v>0</v>
      </c>
      <c r="CC850">
        <v>0</v>
      </c>
      <c r="CD850">
        <v>1</v>
      </c>
      <c r="CE850" t="e">
        <f ca="1">- Facebook groups/pages  - Friends</f>
        <v>#NAME?</v>
      </c>
      <c r="CF850">
        <v>1</v>
      </c>
      <c r="CG850">
        <v>0</v>
      </c>
      <c r="CH850">
        <v>0</v>
      </c>
      <c r="CI850">
        <v>0</v>
      </c>
      <c r="CJ850">
        <v>0</v>
      </c>
      <c r="CK850">
        <v>1</v>
      </c>
      <c r="CL850">
        <v>0</v>
      </c>
      <c r="CN850" t="s">
        <v>108</v>
      </c>
      <c r="CO850" t="s">
        <v>109</v>
      </c>
      <c r="CP850" t="s">
        <v>110</v>
      </c>
      <c r="CQ850">
        <v>3468072</v>
      </c>
      <c r="CR850" t="s">
        <v>2166</v>
      </c>
      <c r="CS850" t="s">
        <v>2167</v>
      </c>
      <c r="CT850">
        <v>849</v>
      </c>
    </row>
    <row r="851" spans="1:98">
      <c r="A851">
        <v>850</v>
      </c>
      <c r="B851" t="s">
        <v>1628</v>
      </c>
      <c r="C851">
        <v>22</v>
      </c>
      <c r="D851" t="s">
        <v>98</v>
      </c>
      <c r="E851" t="s">
        <v>99</v>
      </c>
      <c r="F851" t="s">
        <v>100</v>
      </c>
      <c r="G851" t="s">
        <v>101</v>
      </c>
      <c r="H851" t="s">
        <v>102</v>
      </c>
      <c r="U851" t="s">
        <v>162</v>
      </c>
      <c r="AG851" t="s">
        <v>104</v>
      </c>
      <c r="AH851" t="s">
        <v>105</v>
      </c>
      <c r="AI851">
        <v>0</v>
      </c>
      <c r="AJ851">
        <v>1</v>
      </c>
      <c r="AK851">
        <v>0</v>
      </c>
      <c r="AL851">
        <v>0</v>
      </c>
      <c r="AM851">
        <v>0</v>
      </c>
      <c r="AN851">
        <v>0</v>
      </c>
      <c r="AO851">
        <v>0</v>
      </c>
      <c r="AP851">
        <v>0</v>
      </c>
      <c r="BA851" t="s">
        <v>106</v>
      </c>
      <c r="BB851" t="e">
        <f ca="1">- Useful but _xludf.not as good as a regular degree</f>
        <v>#NAME?</v>
      </c>
      <c r="BD851" t="e">
        <f ca="1">- Tourism / Restaurant _xludf.and hotel Management - Nursing / medical care</f>
        <v>#NAME?</v>
      </c>
      <c r="BE851">
        <v>0</v>
      </c>
      <c r="BF851">
        <v>0</v>
      </c>
      <c r="BG851">
        <v>0</v>
      </c>
      <c r="BH851">
        <v>1</v>
      </c>
      <c r="BI851">
        <v>1</v>
      </c>
      <c r="BJ851">
        <v>0</v>
      </c>
      <c r="BK851">
        <v>0</v>
      </c>
      <c r="BL851">
        <v>0</v>
      </c>
      <c r="BN851" t="s">
        <v>106</v>
      </c>
      <c r="BQ851" t="e">
        <f ca="1">- Cannot afford the courses - Donâ€™t know how to _xludf.find/enroll in a suitable program</f>
        <v>#NAME?</v>
      </c>
      <c r="BR851">
        <v>0</v>
      </c>
      <c r="BS851">
        <v>0</v>
      </c>
      <c r="BT851">
        <v>0</v>
      </c>
      <c r="BU851">
        <v>1</v>
      </c>
      <c r="BV851">
        <v>1</v>
      </c>
      <c r="BW851">
        <v>0</v>
      </c>
      <c r="BX851" t="s">
        <v>107</v>
      </c>
      <c r="BY851" t="s">
        <v>139</v>
      </c>
      <c r="BZ851">
        <v>1</v>
      </c>
      <c r="CA851">
        <v>0</v>
      </c>
      <c r="CB851">
        <v>0</v>
      </c>
      <c r="CC851">
        <v>0</v>
      </c>
      <c r="CD851">
        <v>1</v>
      </c>
      <c r="CE851" t="e">
        <f ca="1">- Facebook groups/pages  - Friends</f>
        <v>#NAME?</v>
      </c>
      <c r="CF851">
        <v>1</v>
      </c>
      <c r="CG851">
        <v>0</v>
      </c>
      <c r="CH851">
        <v>0</v>
      </c>
      <c r="CI851">
        <v>0</v>
      </c>
      <c r="CJ851">
        <v>0</v>
      </c>
      <c r="CK851">
        <v>1</v>
      </c>
      <c r="CL851">
        <v>0</v>
      </c>
      <c r="CN851" t="s">
        <v>108</v>
      </c>
      <c r="CO851" t="s">
        <v>109</v>
      </c>
      <c r="CP851" t="s">
        <v>110</v>
      </c>
      <c r="CQ851">
        <v>3468077</v>
      </c>
      <c r="CR851" t="s">
        <v>2168</v>
      </c>
      <c r="CS851" t="s">
        <v>2169</v>
      </c>
      <c r="CT851">
        <v>850</v>
      </c>
    </row>
    <row r="852" spans="1:98">
      <c r="A852">
        <v>851</v>
      </c>
      <c r="B852" t="s">
        <v>1628</v>
      </c>
      <c r="C852">
        <v>23</v>
      </c>
      <c r="D852" t="s">
        <v>98</v>
      </c>
      <c r="E852" t="s">
        <v>99</v>
      </c>
      <c r="F852" t="s">
        <v>100</v>
      </c>
      <c r="G852" t="s">
        <v>101</v>
      </c>
      <c r="H852" t="s">
        <v>102</v>
      </c>
      <c r="U852" t="s">
        <v>162</v>
      </c>
      <c r="AG852" t="s">
        <v>104</v>
      </c>
      <c r="AH852" t="s">
        <v>105</v>
      </c>
      <c r="AI852">
        <v>0</v>
      </c>
      <c r="AJ852">
        <v>1</v>
      </c>
      <c r="AK852">
        <v>0</v>
      </c>
      <c r="AL852">
        <v>0</v>
      </c>
      <c r="AM852">
        <v>0</v>
      </c>
      <c r="AN852">
        <v>0</v>
      </c>
      <c r="AO852">
        <v>0</v>
      </c>
      <c r="AP852">
        <v>0</v>
      </c>
      <c r="BA852" t="s">
        <v>106</v>
      </c>
      <c r="BB852" t="e">
        <f ca="1">- Useful but _xludf.not as good as a regular degree</f>
        <v>#NAME?</v>
      </c>
      <c r="BD852" t="e">
        <f ca="1">- I am _xludf.not interested in vocational education</f>
        <v>#NAME?</v>
      </c>
      <c r="BE852">
        <v>1</v>
      </c>
      <c r="BF852">
        <v>0</v>
      </c>
      <c r="BG852">
        <v>0</v>
      </c>
      <c r="BH852">
        <v>0</v>
      </c>
      <c r="BI852">
        <v>0</v>
      </c>
      <c r="BJ852">
        <v>0</v>
      </c>
      <c r="BK852">
        <v>0</v>
      </c>
      <c r="BL852">
        <v>0</v>
      </c>
      <c r="BN852" t="s">
        <v>106</v>
      </c>
      <c r="BQ852" t="e">
        <f ca="1">- No internet connection / computer - Do _xludf.not _xludf.count towards a recognized qualification</f>
        <v>#NAME?</v>
      </c>
      <c r="BR852">
        <v>0</v>
      </c>
      <c r="BS852">
        <v>1</v>
      </c>
      <c r="BT852">
        <v>1</v>
      </c>
      <c r="BU852">
        <v>0</v>
      </c>
      <c r="BV852">
        <v>0</v>
      </c>
      <c r="BW852">
        <v>0</v>
      </c>
      <c r="BX852" t="s">
        <v>107</v>
      </c>
      <c r="BY852" t="e">
        <f ca="1">- Useful but _xludf.not as good as going to university  - Difficult to access</f>
        <v>#NAME?</v>
      </c>
      <c r="BZ852">
        <v>1</v>
      </c>
      <c r="CA852">
        <v>0</v>
      </c>
      <c r="CB852">
        <v>0</v>
      </c>
      <c r="CC852">
        <v>1</v>
      </c>
      <c r="CD852">
        <v>0</v>
      </c>
      <c r="CE852" t="e">
        <f ca="1">- Facebook groups/pages  - Friends</f>
        <v>#NAME?</v>
      </c>
      <c r="CF852">
        <v>1</v>
      </c>
      <c r="CG852">
        <v>0</v>
      </c>
      <c r="CH852">
        <v>0</v>
      </c>
      <c r="CI852">
        <v>0</v>
      </c>
      <c r="CJ852">
        <v>0</v>
      </c>
      <c r="CK852">
        <v>1</v>
      </c>
      <c r="CL852">
        <v>0</v>
      </c>
      <c r="CN852" t="s">
        <v>108</v>
      </c>
      <c r="CO852" t="s">
        <v>109</v>
      </c>
      <c r="CP852" t="s">
        <v>110</v>
      </c>
      <c r="CQ852">
        <v>3468081</v>
      </c>
      <c r="CR852" t="s">
        <v>2170</v>
      </c>
      <c r="CS852" t="s">
        <v>2171</v>
      </c>
      <c r="CT852">
        <v>851</v>
      </c>
    </row>
    <row r="853" spans="1:98">
      <c r="A853">
        <v>852</v>
      </c>
      <c r="B853" t="s">
        <v>1628</v>
      </c>
      <c r="C853">
        <v>24</v>
      </c>
      <c r="D853" t="s">
        <v>148</v>
      </c>
      <c r="E853" t="s">
        <v>99</v>
      </c>
      <c r="F853" t="s">
        <v>149</v>
      </c>
      <c r="G853" t="s">
        <v>101</v>
      </c>
      <c r="H853" t="s">
        <v>102</v>
      </c>
      <c r="U853" t="s">
        <v>162</v>
      </c>
      <c r="AG853" t="s">
        <v>104</v>
      </c>
      <c r="AH853" t="s">
        <v>117</v>
      </c>
      <c r="AI853">
        <v>0</v>
      </c>
      <c r="AJ853">
        <v>1</v>
      </c>
      <c r="AK853">
        <v>0</v>
      </c>
      <c r="AL853">
        <v>0</v>
      </c>
      <c r="AM853">
        <v>1</v>
      </c>
      <c r="AN853">
        <v>0</v>
      </c>
      <c r="AO853">
        <v>0</v>
      </c>
      <c r="AP853">
        <v>0</v>
      </c>
      <c r="BA853" t="s">
        <v>106</v>
      </c>
      <c r="BB853" t="e">
        <f ca="1">- Useful but _xludf.not as good as a regular degree</f>
        <v>#NAME?</v>
      </c>
      <c r="BD853" t="e">
        <f ca="1">- Tourism / Restaurant _xludf.and hotel Management - Nursing / medical care</f>
        <v>#NAME?</v>
      </c>
      <c r="BE853">
        <v>0</v>
      </c>
      <c r="BF853">
        <v>0</v>
      </c>
      <c r="BG853">
        <v>0</v>
      </c>
      <c r="BH853">
        <v>1</v>
      </c>
      <c r="BI853">
        <v>1</v>
      </c>
      <c r="BJ853">
        <v>0</v>
      </c>
      <c r="BK853">
        <v>0</v>
      </c>
      <c r="BL853">
        <v>0</v>
      </c>
      <c r="BN853" t="s">
        <v>106</v>
      </c>
      <c r="BQ853" t="e">
        <f ca="1">- Do _xludf.not _xludf.count towards a recognized qualification - Donâ€™t know how to _xludf.find/enroll in a suitable program</f>
        <v>#NAME?</v>
      </c>
      <c r="BR853">
        <v>0</v>
      </c>
      <c r="BS853">
        <v>1</v>
      </c>
      <c r="BT853">
        <v>0</v>
      </c>
      <c r="BU853">
        <v>1</v>
      </c>
      <c r="BV853">
        <v>0</v>
      </c>
      <c r="BW853">
        <v>0</v>
      </c>
      <c r="BX853" t="s">
        <v>107</v>
      </c>
      <c r="BY853" t="e">
        <f ca="1">- Useful but _xludf.not as good as going to university  - Difficult to access</f>
        <v>#NAME?</v>
      </c>
      <c r="BZ853">
        <v>1</v>
      </c>
      <c r="CA853">
        <v>0</v>
      </c>
      <c r="CB853">
        <v>0</v>
      </c>
      <c r="CC853">
        <v>1</v>
      </c>
      <c r="CD853">
        <v>0</v>
      </c>
      <c r="CE853" t="e">
        <f ca="1">- Facebook groups/pages  - Friends - Teachers</f>
        <v>#NAME?</v>
      </c>
      <c r="CF853">
        <v>1</v>
      </c>
      <c r="CG853">
        <v>0</v>
      </c>
      <c r="CH853">
        <v>1</v>
      </c>
      <c r="CI853">
        <v>0</v>
      </c>
      <c r="CJ853">
        <v>0</v>
      </c>
      <c r="CK853">
        <v>1</v>
      </c>
      <c r="CL853">
        <v>0</v>
      </c>
      <c r="CN853" t="s">
        <v>108</v>
      </c>
      <c r="CO853" t="s">
        <v>109</v>
      </c>
      <c r="CP853" t="s">
        <v>110</v>
      </c>
      <c r="CQ853">
        <v>3468093</v>
      </c>
      <c r="CR853" t="s">
        <v>2172</v>
      </c>
      <c r="CS853" t="s">
        <v>2173</v>
      </c>
      <c r="CT853">
        <v>852</v>
      </c>
    </row>
    <row r="854" spans="1:98">
      <c r="A854">
        <v>853</v>
      </c>
      <c r="B854" t="s">
        <v>1628</v>
      </c>
      <c r="C854">
        <v>24</v>
      </c>
      <c r="D854" t="s">
        <v>148</v>
      </c>
      <c r="E854" t="s">
        <v>99</v>
      </c>
      <c r="F854" t="s">
        <v>149</v>
      </c>
      <c r="G854" t="s">
        <v>101</v>
      </c>
      <c r="H854" t="s">
        <v>102</v>
      </c>
      <c r="U854" t="s">
        <v>162</v>
      </c>
      <c r="AG854" t="s">
        <v>104</v>
      </c>
      <c r="AH854" t="s">
        <v>117</v>
      </c>
      <c r="AI854">
        <v>0</v>
      </c>
      <c r="AJ854">
        <v>1</v>
      </c>
      <c r="AK854">
        <v>0</v>
      </c>
      <c r="AL854">
        <v>0</v>
      </c>
      <c r="AM854">
        <v>1</v>
      </c>
      <c r="AN854">
        <v>0</v>
      </c>
      <c r="AO854">
        <v>0</v>
      </c>
      <c r="AP854">
        <v>0</v>
      </c>
      <c r="BA854" t="s">
        <v>106</v>
      </c>
      <c r="BB854" t="e">
        <f ca="1">- Useful but _xludf.not as good as a regular degree</f>
        <v>#NAME?</v>
      </c>
      <c r="BD854" t="e">
        <f ca="1">- I am _xludf.not interested in vocational education</f>
        <v>#NAME?</v>
      </c>
      <c r="BE854">
        <v>1</v>
      </c>
      <c r="BF854">
        <v>0</v>
      </c>
      <c r="BG854">
        <v>0</v>
      </c>
      <c r="BH854">
        <v>0</v>
      </c>
      <c r="BI854">
        <v>0</v>
      </c>
      <c r="BJ854">
        <v>0</v>
      </c>
      <c r="BK854">
        <v>0</v>
      </c>
      <c r="BL854">
        <v>0</v>
      </c>
      <c r="BN854" t="s">
        <v>106</v>
      </c>
      <c r="BQ854" t="e">
        <f ca="1">- Do _xludf.not _xludf.count towards a recognized qualification - _xludf.not available in _xludf.Arabic - Donâ€™t know how to _xludf.find/enroll in a suitable program</f>
        <v>#NAME?</v>
      </c>
      <c r="BR854">
        <v>0</v>
      </c>
      <c r="BS854">
        <v>1</v>
      </c>
      <c r="BT854">
        <v>0</v>
      </c>
      <c r="BU854">
        <v>1</v>
      </c>
      <c r="BV854">
        <v>0</v>
      </c>
      <c r="BW854">
        <v>1</v>
      </c>
      <c r="BX854" t="s">
        <v>107</v>
      </c>
      <c r="BY854" t="e">
        <f ca="1">- Useful but _xludf.not as good as going to university  - Difficult to access</f>
        <v>#NAME?</v>
      </c>
      <c r="BZ854">
        <v>1</v>
      </c>
      <c r="CA854">
        <v>0</v>
      </c>
      <c r="CB854">
        <v>0</v>
      </c>
      <c r="CC854">
        <v>1</v>
      </c>
      <c r="CD854">
        <v>0</v>
      </c>
      <c r="CE854" t="e">
        <f ca="1">- Facebook groups/pages  - Friends</f>
        <v>#NAME?</v>
      </c>
      <c r="CF854">
        <v>1</v>
      </c>
      <c r="CG854">
        <v>0</v>
      </c>
      <c r="CH854">
        <v>0</v>
      </c>
      <c r="CI854">
        <v>0</v>
      </c>
      <c r="CJ854">
        <v>0</v>
      </c>
      <c r="CK854">
        <v>1</v>
      </c>
      <c r="CL854">
        <v>0</v>
      </c>
      <c r="CN854" t="s">
        <v>108</v>
      </c>
      <c r="CO854" t="s">
        <v>109</v>
      </c>
      <c r="CP854" t="s">
        <v>110</v>
      </c>
      <c r="CQ854">
        <v>3468109</v>
      </c>
      <c r="CR854" t="s">
        <v>2174</v>
      </c>
      <c r="CS854" t="s">
        <v>2175</v>
      </c>
      <c r="CT854">
        <v>853</v>
      </c>
    </row>
    <row r="855" spans="1:98">
      <c r="A855">
        <v>854</v>
      </c>
      <c r="B855" t="s">
        <v>1628</v>
      </c>
      <c r="C855">
        <v>23</v>
      </c>
      <c r="D855" t="s">
        <v>148</v>
      </c>
      <c r="E855" t="s">
        <v>227</v>
      </c>
      <c r="F855" t="s">
        <v>100</v>
      </c>
      <c r="G855" t="s">
        <v>101</v>
      </c>
      <c r="H855" t="s">
        <v>102</v>
      </c>
      <c r="U855" t="s">
        <v>162</v>
      </c>
      <c r="AG855" t="s">
        <v>104</v>
      </c>
      <c r="AH855" t="s">
        <v>105</v>
      </c>
      <c r="AI855">
        <v>0</v>
      </c>
      <c r="AJ855">
        <v>1</v>
      </c>
      <c r="AK855">
        <v>0</v>
      </c>
      <c r="AL855">
        <v>0</v>
      </c>
      <c r="AM855">
        <v>0</v>
      </c>
      <c r="AN855">
        <v>0</v>
      </c>
      <c r="AO855">
        <v>0</v>
      </c>
      <c r="AP855">
        <v>0</v>
      </c>
      <c r="BA855" t="s">
        <v>106</v>
      </c>
      <c r="BB855" t="e">
        <f ca="1">- Useful but _xludf.not as good as a regular degree</f>
        <v>#NAME?</v>
      </c>
      <c r="BD855" t="e">
        <f ca="1">- Tourism / Restaurant _xludf.and hotel Management - Nursing / medical care</f>
        <v>#NAME?</v>
      </c>
      <c r="BE855">
        <v>0</v>
      </c>
      <c r="BF855">
        <v>0</v>
      </c>
      <c r="BG855">
        <v>0</v>
      </c>
      <c r="BH855">
        <v>1</v>
      </c>
      <c r="BI855">
        <v>1</v>
      </c>
      <c r="BJ855">
        <v>0</v>
      </c>
      <c r="BK855">
        <v>0</v>
      </c>
      <c r="BL855">
        <v>0</v>
      </c>
      <c r="BN855" t="s">
        <v>106</v>
      </c>
      <c r="BQ855" t="e">
        <f ca="1">- No internet connection / computer - Do _xludf.not _xludf.count towards a recognized qualification</f>
        <v>#NAME?</v>
      </c>
      <c r="BR855">
        <v>0</v>
      </c>
      <c r="BS855">
        <v>1</v>
      </c>
      <c r="BT855">
        <v>1</v>
      </c>
      <c r="BU855">
        <v>0</v>
      </c>
      <c r="BV855">
        <v>0</v>
      </c>
      <c r="BW855">
        <v>0</v>
      </c>
      <c r="BX855" t="s">
        <v>107</v>
      </c>
      <c r="BY855" t="s">
        <v>139</v>
      </c>
      <c r="BZ855">
        <v>1</v>
      </c>
      <c r="CA855">
        <v>0</v>
      </c>
      <c r="CB855">
        <v>0</v>
      </c>
      <c r="CC855">
        <v>0</v>
      </c>
      <c r="CD855">
        <v>1</v>
      </c>
      <c r="CE855" t="e">
        <f ca="1">- Facebook groups/pages  - Friends</f>
        <v>#NAME?</v>
      </c>
      <c r="CF855">
        <v>1</v>
      </c>
      <c r="CG855">
        <v>0</v>
      </c>
      <c r="CH855">
        <v>0</v>
      </c>
      <c r="CI855">
        <v>0</v>
      </c>
      <c r="CJ855">
        <v>0</v>
      </c>
      <c r="CK855">
        <v>1</v>
      </c>
      <c r="CL855">
        <v>0</v>
      </c>
      <c r="CN855" t="s">
        <v>108</v>
      </c>
      <c r="CO855" t="s">
        <v>109</v>
      </c>
      <c r="CP855" t="s">
        <v>110</v>
      </c>
      <c r="CQ855">
        <v>3468110</v>
      </c>
      <c r="CR855" t="s">
        <v>2176</v>
      </c>
      <c r="CS855" t="s">
        <v>2177</v>
      </c>
      <c r="CT855">
        <v>854</v>
      </c>
    </row>
    <row r="856" spans="1:98">
      <c r="A856">
        <v>855</v>
      </c>
      <c r="B856" t="s">
        <v>1628</v>
      </c>
      <c r="C856">
        <v>22</v>
      </c>
      <c r="D856" t="s">
        <v>148</v>
      </c>
      <c r="E856" t="s">
        <v>142</v>
      </c>
      <c r="F856" t="s">
        <v>100</v>
      </c>
      <c r="G856" t="s">
        <v>101</v>
      </c>
      <c r="H856" t="s">
        <v>102</v>
      </c>
      <c r="U856" t="s">
        <v>162</v>
      </c>
      <c r="AG856" t="s">
        <v>104</v>
      </c>
      <c r="AH856" t="s">
        <v>105</v>
      </c>
      <c r="AI856">
        <v>0</v>
      </c>
      <c r="AJ856">
        <v>1</v>
      </c>
      <c r="AK856">
        <v>0</v>
      </c>
      <c r="AL856">
        <v>0</v>
      </c>
      <c r="AM856">
        <v>0</v>
      </c>
      <c r="AN856">
        <v>0</v>
      </c>
      <c r="AO856">
        <v>0</v>
      </c>
      <c r="AP856">
        <v>0</v>
      </c>
      <c r="BA856" t="s">
        <v>127</v>
      </c>
      <c r="BB856" t="e">
        <f ca="1">- Useful but _xludf.not as good as a regular degree</f>
        <v>#NAME?</v>
      </c>
      <c r="BD856" t="e">
        <f ca="1">- Project Management / Accountancy - Nursing / medical care</f>
        <v>#NAME?</v>
      </c>
      <c r="BE856">
        <v>0</v>
      </c>
      <c r="BF856">
        <v>0</v>
      </c>
      <c r="BG856">
        <v>1</v>
      </c>
      <c r="BH856">
        <v>0</v>
      </c>
      <c r="BI856">
        <v>1</v>
      </c>
      <c r="BJ856">
        <v>0</v>
      </c>
      <c r="BK856">
        <v>0</v>
      </c>
      <c r="BL856">
        <v>0</v>
      </c>
      <c r="BN856" t="s">
        <v>106</v>
      </c>
      <c r="BQ856" t="e">
        <f ca="1">- Do _xludf.not _xludf.count towards a recognized qualification - Donâ€™t know how to _xludf.find/enroll in a suitable program</f>
        <v>#NAME?</v>
      </c>
      <c r="BR856">
        <v>0</v>
      </c>
      <c r="BS856">
        <v>1</v>
      </c>
      <c r="BT856">
        <v>0</v>
      </c>
      <c r="BU856">
        <v>1</v>
      </c>
      <c r="BV856">
        <v>0</v>
      </c>
      <c r="BW856">
        <v>0</v>
      </c>
      <c r="BX856" t="s">
        <v>107</v>
      </c>
      <c r="BY856" t="s">
        <v>139</v>
      </c>
      <c r="BZ856">
        <v>1</v>
      </c>
      <c r="CA856">
        <v>0</v>
      </c>
      <c r="CB856">
        <v>0</v>
      </c>
      <c r="CC856">
        <v>0</v>
      </c>
      <c r="CD856">
        <v>1</v>
      </c>
      <c r="CE856" t="e">
        <f ca="1">- Friends - Teachers</f>
        <v>#NAME?</v>
      </c>
      <c r="CF856">
        <v>1</v>
      </c>
      <c r="CG856">
        <v>0</v>
      </c>
      <c r="CH856">
        <v>1</v>
      </c>
      <c r="CI856">
        <v>0</v>
      </c>
      <c r="CJ856">
        <v>0</v>
      </c>
      <c r="CK856">
        <v>0</v>
      </c>
      <c r="CL856">
        <v>0</v>
      </c>
      <c r="CN856" t="s">
        <v>108</v>
      </c>
      <c r="CO856" t="s">
        <v>109</v>
      </c>
      <c r="CP856" t="s">
        <v>110</v>
      </c>
      <c r="CQ856">
        <v>3468116</v>
      </c>
      <c r="CR856" t="s">
        <v>2178</v>
      </c>
      <c r="CS856" t="s">
        <v>2179</v>
      </c>
      <c r="CT856">
        <v>855</v>
      </c>
    </row>
    <row r="857" spans="1:98">
      <c r="A857">
        <v>856</v>
      </c>
      <c r="B857" t="s">
        <v>1628</v>
      </c>
      <c r="C857">
        <v>22</v>
      </c>
      <c r="D857" t="s">
        <v>148</v>
      </c>
      <c r="E857" t="s">
        <v>99</v>
      </c>
      <c r="F857" t="s">
        <v>100</v>
      </c>
      <c r="G857" t="s">
        <v>101</v>
      </c>
      <c r="H857" t="s">
        <v>102</v>
      </c>
      <c r="U857" t="s">
        <v>162</v>
      </c>
      <c r="AG857" t="s">
        <v>104</v>
      </c>
      <c r="AH857" t="s">
        <v>105</v>
      </c>
      <c r="AI857">
        <v>0</v>
      </c>
      <c r="AJ857">
        <v>1</v>
      </c>
      <c r="AK857">
        <v>0</v>
      </c>
      <c r="AL857">
        <v>0</v>
      </c>
      <c r="AM857">
        <v>0</v>
      </c>
      <c r="AN857">
        <v>0</v>
      </c>
      <c r="AO857">
        <v>0</v>
      </c>
      <c r="AP857">
        <v>0</v>
      </c>
      <c r="BA857" t="s">
        <v>106</v>
      </c>
      <c r="BB857" t="e">
        <f ca="1">- Useful but _xludf.not as good as a regular degree</f>
        <v>#NAME?</v>
      </c>
      <c r="BD857" t="e">
        <f ca="1">- Project Management / Accountancy - Tourism / Restaurant _xludf.and hotel Management</f>
        <v>#NAME?</v>
      </c>
      <c r="BE857">
        <v>0</v>
      </c>
      <c r="BF857">
        <v>0</v>
      </c>
      <c r="BG857">
        <v>1</v>
      </c>
      <c r="BH857">
        <v>1</v>
      </c>
      <c r="BI857">
        <v>0</v>
      </c>
      <c r="BJ857">
        <v>0</v>
      </c>
      <c r="BK857">
        <v>0</v>
      </c>
      <c r="BL857">
        <v>0</v>
      </c>
      <c r="BN857" t="s">
        <v>106</v>
      </c>
      <c r="BQ857" t="e">
        <f ca="1">- Do _xludf.not _xludf.count towards a recognized qualification - Cannot afford the courses</f>
        <v>#NAME?</v>
      </c>
      <c r="BR857">
        <v>0</v>
      </c>
      <c r="BS857">
        <v>1</v>
      </c>
      <c r="BT857">
        <v>0</v>
      </c>
      <c r="BU857">
        <v>0</v>
      </c>
      <c r="BV857">
        <v>1</v>
      </c>
      <c r="BW857">
        <v>0</v>
      </c>
      <c r="BX857" t="s">
        <v>107</v>
      </c>
      <c r="BY857" t="e">
        <f ca="1">- _xludf.not worth the _xludf.time _xludf.or money spent on it - Difficult to access</f>
        <v>#NAME?</v>
      </c>
      <c r="BZ857">
        <v>0</v>
      </c>
      <c r="CA857">
        <v>1</v>
      </c>
      <c r="CB857">
        <v>0</v>
      </c>
      <c r="CC857">
        <v>1</v>
      </c>
      <c r="CD857">
        <v>0</v>
      </c>
      <c r="CE857" t="e">
        <f ca="1">- Facebook groups/pages  - Friends</f>
        <v>#NAME?</v>
      </c>
      <c r="CF857">
        <v>1</v>
      </c>
      <c r="CG857">
        <v>0</v>
      </c>
      <c r="CH857">
        <v>0</v>
      </c>
      <c r="CI857">
        <v>0</v>
      </c>
      <c r="CJ857">
        <v>0</v>
      </c>
      <c r="CK857">
        <v>1</v>
      </c>
      <c r="CL857">
        <v>0</v>
      </c>
      <c r="CN857" t="s">
        <v>108</v>
      </c>
      <c r="CO857" t="s">
        <v>109</v>
      </c>
      <c r="CP857" t="s">
        <v>110</v>
      </c>
      <c r="CQ857">
        <v>3468137</v>
      </c>
      <c r="CR857" t="s">
        <v>2180</v>
      </c>
      <c r="CS857" t="s">
        <v>2181</v>
      </c>
      <c r="CT857">
        <v>856</v>
      </c>
    </row>
    <row r="858" spans="1:98">
      <c r="A858">
        <v>857</v>
      </c>
      <c r="B858" t="s">
        <v>1628</v>
      </c>
      <c r="C858">
        <v>23</v>
      </c>
      <c r="D858" t="s">
        <v>98</v>
      </c>
      <c r="E858" t="s">
        <v>99</v>
      </c>
      <c r="F858" t="s">
        <v>100</v>
      </c>
      <c r="G858" t="s">
        <v>101</v>
      </c>
      <c r="H858" t="s">
        <v>102</v>
      </c>
      <c r="U858" t="s">
        <v>162</v>
      </c>
      <c r="AG858" t="s">
        <v>104</v>
      </c>
      <c r="AH858" t="s">
        <v>105</v>
      </c>
      <c r="AI858">
        <v>0</v>
      </c>
      <c r="AJ858">
        <v>1</v>
      </c>
      <c r="AK858">
        <v>0</v>
      </c>
      <c r="AL858">
        <v>0</v>
      </c>
      <c r="AM858">
        <v>0</v>
      </c>
      <c r="AN858">
        <v>0</v>
      </c>
      <c r="AO858">
        <v>0</v>
      </c>
      <c r="AP858">
        <v>0</v>
      </c>
      <c r="BA858" t="s">
        <v>106</v>
      </c>
      <c r="BB858" t="e">
        <f ca="1">- Useful but _xludf.not as good as a regular degree</f>
        <v>#NAME?</v>
      </c>
      <c r="BD858" t="e">
        <f ca="1">- Project Management / Accountancy - Nursing / medical care</f>
        <v>#NAME?</v>
      </c>
      <c r="BE858">
        <v>0</v>
      </c>
      <c r="BF858">
        <v>0</v>
      </c>
      <c r="BG858">
        <v>1</v>
      </c>
      <c r="BH858">
        <v>0</v>
      </c>
      <c r="BI858">
        <v>1</v>
      </c>
      <c r="BJ858">
        <v>0</v>
      </c>
      <c r="BK858">
        <v>0</v>
      </c>
      <c r="BL858">
        <v>0</v>
      </c>
      <c r="BN858" t="s">
        <v>106</v>
      </c>
      <c r="BQ858" t="e">
        <f ca="1">- _xludf.not available in subjects I want to study - Donâ€™t know how to _xludf.find/enroll in a suitable program</f>
        <v>#NAME?</v>
      </c>
      <c r="BR858">
        <v>1</v>
      </c>
      <c r="BS858">
        <v>0</v>
      </c>
      <c r="BT858">
        <v>0</v>
      </c>
      <c r="BU858">
        <v>1</v>
      </c>
      <c r="BV858">
        <v>0</v>
      </c>
      <c r="BW858">
        <v>0</v>
      </c>
      <c r="BX858" t="s">
        <v>107</v>
      </c>
      <c r="BY858" t="s">
        <v>139</v>
      </c>
      <c r="BZ858">
        <v>1</v>
      </c>
      <c r="CA858">
        <v>0</v>
      </c>
      <c r="CB858">
        <v>0</v>
      </c>
      <c r="CC858">
        <v>0</v>
      </c>
      <c r="CD858">
        <v>1</v>
      </c>
      <c r="CE858" t="e">
        <f ca="1">- Facebook groups/pages  - Friends</f>
        <v>#NAME?</v>
      </c>
      <c r="CF858">
        <v>1</v>
      </c>
      <c r="CG858">
        <v>0</v>
      </c>
      <c r="CH858">
        <v>0</v>
      </c>
      <c r="CI858">
        <v>0</v>
      </c>
      <c r="CJ858">
        <v>0</v>
      </c>
      <c r="CK858">
        <v>1</v>
      </c>
      <c r="CL858">
        <v>0</v>
      </c>
      <c r="CN858" t="s">
        <v>108</v>
      </c>
      <c r="CO858" t="s">
        <v>109</v>
      </c>
      <c r="CP858" t="s">
        <v>110</v>
      </c>
      <c r="CQ858">
        <v>3468138</v>
      </c>
      <c r="CR858" t="s">
        <v>2182</v>
      </c>
      <c r="CS858" t="s">
        <v>2183</v>
      </c>
      <c r="CT858">
        <v>857</v>
      </c>
    </row>
    <row r="859" spans="1:98">
      <c r="A859">
        <v>858</v>
      </c>
      <c r="B859" t="s">
        <v>1628</v>
      </c>
      <c r="C859">
        <v>19</v>
      </c>
      <c r="D859" t="s">
        <v>148</v>
      </c>
      <c r="E859" t="s">
        <v>99</v>
      </c>
      <c r="F859" t="s">
        <v>100</v>
      </c>
      <c r="G859" t="s">
        <v>101</v>
      </c>
      <c r="H859" t="s">
        <v>102</v>
      </c>
      <c r="U859" t="s">
        <v>162</v>
      </c>
      <c r="AG859" t="s">
        <v>104</v>
      </c>
      <c r="AH859" t="s">
        <v>121</v>
      </c>
      <c r="AI859">
        <v>0</v>
      </c>
      <c r="AJ859">
        <v>0</v>
      </c>
      <c r="AK859">
        <v>1</v>
      </c>
      <c r="AL859">
        <v>0</v>
      </c>
      <c r="AM859">
        <v>0</v>
      </c>
      <c r="AN859">
        <v>0</v>
      </c>
      <c r="AO859">
        <v>0</v>
      </c>
      <c r="AP859">
        <v>0</v>
      </c>
      <c r="AQ859" t="s">
        <v>1621</v>
      </c>
      <c r="BA859" t="s">
        <v>127</v>
      </c>
      <c r="BB859" t="e">
        <f ca="1">- Useful but _xludf.not as good as a regular degree</f>
        <v>#NAME?</v>
      </c>
      <c r="BD859" t="e">
        <f ca="1">- Tourism / Restaurant _xludf.and hotel Management - Nursing / medical care</f>
        <v>#NAME?</v>
      </c>
      <c r="BE859">
        <v>0</v>
      </c>
      <c r="BF859">
        <v>0</v>
      </c>
      <c r="BG859">
        <v>0</v>
      </c>
      <c r="BH859">
        <v>1</v>
      </c>
      <c r="BI859">
        <v>1</v>
      </c>
      <c r="BJ859">
        <v>0</v>
      </c>
      <c r="BK859">
        <v>0</v>
      </c>
      <c r="BL859">
        <v>0</v>
      </c>
      <c r="BN859" t="s">
        <v>106</v>
      </c>
      <c r="BQ859" t="e">
        <f ca="1">- Do _xludf.not _xludf.count towards a recognized qualification - Donâ€™t know how to _xludf.find/enroll in a suitable program</f>
        <v>#NAME?</v>
      </c>
      <c r="BR859">
        <v>0</v>
      </c>
      <c r="BS859">
        <v>1</v>
      </c>
      <c r="BT859">
        <v>0</v>
      </c>
      <c r="BU859">
        <v>1</v>
      </c>
      <c r="BV859">
        <v>0</v>
      </c>
      <c r="BW859">
        <v>0</v>
      </c>
      <c r="BX859" t="s">
        <v>243</v>
      </c>
      <c r="BY859" t="s">
        <v>139</v>
      </c>
      <c r="BZ859">
        <v>1</v>
      </c>
      <c r="CA859">
        <v>0</v>
      </c>
      <c r="CB859">
        <v>0</v>
      </c>
      <c r="CC859">
        <v>0</v>
      </c>
      <c r="CD859">
        <v>1</v>
      </c>
      <c r="CE859" t="e">
        <f ca="1">- Facebook groups/pages  - Teachers</f>
        <v>#NAME?</v>
      </c>
      <c r="CF859">
        <v>0</v>
      </c>
      <c r="CG859">
        <v>0</v>
      </c>
      <c r="CH859">
        <v>1</v>
      </c>
      <c r="CI859">
        <v>0</v>
      </c>
      <c r="CJ859">
        <v>0</v>
      </c>
      <c r="CK859">
        <v>1</v>
      </c>
      <c r="CL859">
        <v>0</v>
      </c>
      <c r="CN859" t="s">
        <v>108</v>
      </c>
      <c r="CO859" t="s">
        <v>109</v>
      </c>
      <c r="CP859" t="s">
        <v>110</v>
      </c>
      <c r="CQ859">
        <v>3468160</v>
      </c>
      <c r="CR859" t="s">
        <v>2184</v>
      </c>
      <c r="CS859" t="s">
        <v>2185</v>
      </c>
      <c r="CT859">
        <v>858</v>
      </c>
    </row>
    <row r="860" spans="1:98">
      <c r="A860">
        <v>859</v>
      </c>
      <c r="B860" t="s">
        <v>1628</v>
      </c>
      <c r="C860">
        <v>22</v>
      </c>
      <c r="D860" t="s">
        <v>148</v>
      </c>
      <c r="E860" t="s">
        <v>99</v>
      </c>
      <c r="F860" t="s">
        <v>100</v>
      </c>
      <c r="G860" t="s">
        <v>101</v>
      </c>
      <c r="H860" t="s">
        <v>102</v>
      </c>
      <c r="U860" t="s">
        <v>162</v>
      </c>
      <c r="AG860" t="s">
        <v>104</v>
      </c>
      <c r="AH860" t="s">
        <v>105</v>
      </c>
      <c r="AI860">
        <v>0</v>
      </c>
      <c r="AJ860">
        <v>1</v>
      </c>
      <c r="AK860">
        <v>0</v>
      </c>
      <c r="AL860">
        <v>0</v>
      </c>
      <c r="AM860">
        <v>0</v>
      </c>
      <c r="AN860">
        <v>0</v>
      </c>
      <c r="AO860">
        <v>0</v>
      </c>
      <c r="AP860">
        <v>0</v>
      </c>
      <c r="BA860" t="s">
        <v>127</v>
      </c>
      <c r="BB860" t="e">
        <f ca="1">- Useful but _xludf.not as good as a regular degree</f>
        <v>#NAME?</v>
      </c>
      <c r="BD860" t="e">
        <f ca="1">- Project Management / Accountancy - Tourism / Restaurant _xludf.and hotel Management</f>
        <v>#NAME?</v>
      </c>
      <c r="BE860">
        <v>0</v>
      </c>
      <c r="BF860">
        <v>0</v>
      </c>
      <c r="BG860">
        <v>1</v>
      </c>
      <c r="BH860">
        <v>1</v>
      </c>
      <c r="BI860">
        <v>0</v>
      </c>
      <c r="BJ860">
        <v>0</v>
      </c>
      <c r="BK860">
        <v>0</v>
      </c>
      <c r="BL860">
        <v>0</v>
      </c>
      <c r="BN860" t="s">
        <v>106</v>
      </c>
      <c r="BQ860" t="e">
        <f ca="1">- No internet connection / computer - Do _xludf.not _xludf.count towards a recognized qualification</f>
        <v>#NAME?</v>
      </c>
      <c r="BR860">
        <v>0</v>
      </c>
      <c r="BS860">
        <v>1</v>
      </c>
      <c r="BT860">
        <v>1</v>
      </c>
      <c r="BU860">
        <v>0</v>
      </c>
      <c r="BV860">
        <v>0</v>
      </c>
      <c r="BW860">
        <v>0</v>
      </c>
      <c r="BX860" t="s">
        <v>107</v>
      </c>
      <c r="BY860" t="s">
        <v>139</v>
      </c>
      <c r="BZ860">
        <v>1</v>
      </c>
      <c r="CA860">
        <v>0</v>
      </c>
      <c r="CB860">
        <v>0</v>
      </c>
      <c r="CC860">
        <v>0</v>
      </c>
      <c r="CD860">
        <v>1</v>
      </c>
      <c r="CE860" t="e">
        <f ca="1">- Facebook groups/pages DUBARAH</f>
        <v>#NAME?</v>
      </c>
      <c r="CF860">
        <v>0</v>
      </c>
      <c r="CG860">
        <v>1</v>
      </c>
      <c r="CH860">
        <v>0</v>
      </c>
      <c r="CI860">
        <v>0</v>
      </c>
      <c r="CJ860">
        <v>0</v>
      </c>
      <c r="CK860">
        <v>1</v>
      </c>
      <c r="CL860">
        <v>0</v>
      </c>
      <c r="CN860" t="s">
        <v>108</v>
      </c>
      <c r="CO860" t="s">
        <v>109</v>
      </c>
      <c r="CP860" t="s">
        <v>110</v>
      </c>
      <c r="CQ860">
        <v>3468163</v>
      </c>
      <c r="CR860" t="s">
        <v>2186</v>
      </c>
      <c r="CS860" t="s">
        <v>2187</v>
      </c>
      <c r="CT860">
        <v>859</v>
      </c>
    </row>
    <row r="861" spans="1:98">
      <c r="A861">
        <v>860</v>
      </c>
      <c r="B861" t="s">
        <v>1628</v>
      </c>
      <c r="C861">
        <v>21</v>
      </c>
      <c r="D861" t="s">
        <v>98</v>
      </c>
      <c r="E861" t="s">
        <v>99</v>
      </c>
      <c r="F861" t="s">
        <v>100</v>
      </c>
      <c r="G861" t="s">
        <v>101</v>
      </c>
      <c r="H861" t="s">
        <v>102</v>
      </c>
      <c r="U861" t="s">
        <v>162</v>
      </c>
      <c r="AG861" t="s">
        <v>104</v>
      </c>
      <c r="AH861" t="s">
        <v>105</v>
      </c>
      <c r="AI861">
        <v>0</v>
      </c>
      <c r="AJ861">
        <v>1</v>
      </c>
      <c r="AK861">
        <v>0</v>
      </c>
      <c r="AL861">
        <v>0</v>
      </c>
      <c r="AM861">
        <v>0</v>
      </c>
      <c r="AN861">
        <v>0</v>
      </c>
      <c r="AO861">
        <v>0</v>
      </c>
      <c r="AP861">
        <v>0</v>
      </c>
      <c r="BA861" t="s">
        <v>106</v>
      </c>
      <c r="BB861" t="e">
        <f ca="1">- Useful but _xludf.not as good as a regular degree</f>
        <v>#NAME?</v>
      </c>
      <c r="BD861" t="e">
        <f ca="1">- Project Management / Accountancy - Nursing / medical care</f>
        <v>#NAME?</v>
      </c>
      <c r="BE861">
        <v>0</v>
      </c>
      <c r="BF861">
        <v>0</v>
      </c>
      <c r="BG861">
        <v>1</v>
      </c>
      <c r="BH861">
        <v>0</v>
      </c>
      <c r="BI861">
        <v>1</v>
      </c>
      <c r="BJ861">
        <v>0</v>
      </c>
      <c r="BK861">
        <v>0</v>
      </c>
      <c r="BL861">
        <v>0</v>
      </c>
      <c r="BN861" t="s">
        <v>106</v>
      </c>
      <c r="BQ861" t="e">
        <f ca="1">- No internet connection / computer - Do _xludf.not _xludf.count towards a recognized qualification</f>
        <v>#NAME?</v>
      </c>
      <c r="BR861">
        <v>0</v>
      </c>
      <c r="BS861">
        <v>1</v>
      </c>
      <c r="BT861">
        <v>1</v>
      </c>
      <c r="BU861">
        <v>0</v>
      </c>
      <c r="BV861">
        <v>0</v>
      </c>
      <c r="BW861">
        <v>0</v>
      </c>
      <c r="BX861" t="s">
        <v>107</v>
      </c>
      <c r="BY861" t="s">
        <v>139</v>
      </c>
      <c r="BZ861">
        <v>1</v>
      </c>
      <c r="CA861">
        <v>0</v>
      </c>
      <c r="CB861">
        <v>0</v>
      </c>
      <c r="CC861">
        <v>0</v>
      </c>
      <c r="CD861">
        <v>1</v>
      </c>
      <c r="CE861" t="e">
        <f ca="1">- Facebook groups/pages  - Friends</f>
        <v>#NAME?</v>
      </c>
      <c r="CF861">
        <v>1</v>
      </c>
      <c r="CG861">
        <v>0</v>
      </c>
      <c r="CH861">
        <v>0</v>
      </c>
      <c r="CI861">
        <v>0</v>
      </c>
      <c r="CJ861">
        <v>0</v>
      </c>
      <c r="CK861">
        <v>1</v>
      </c>
      <c r="CL861">
        <v>0</v>
      </c>
      <c r="CN861" t="s">
        <v>108</v>
      </c>
      <c r="CO861" t="s">
        <v>109</v>
      </c>
      <c r="CP861" t="s">
        <v>110</v>
      </c>
      <c r="CQ861">
        <v>3468171</v>
      </c>
      <c r="CR861" t="s">
        <v>2188</v>
      </c>
      <c r="CS861" t="s">
        <v>2189</v>
      </c>
      <c r="CT861">
        <v>860</v>
      </c>
    </row>
    <row r="862" spans="1:98">
      <c r="A862">
        <v>861</v>
      </c>
      <c r="B862" t="s">
        <v>1628</v>
      </c>
      <c r="C862">
        <v>20</v>
      </c>
      <c r="D862" t="s">
        <v>98</v>
      </c>
      <c r="E862" t="s">
        <v>99</v>
      </c>
      <c r="F862" t="s">
        <v>100</v>
      </c>
      <c r="G862" t="s">
        <v>101</v>
      </c>
      <c r="H862" t="s">
        <v>102</v>
      </c>
      <c r="U862" t="s">
        <v>162</v>
      </c>
      <c r="AG862" t="s">
        <v>104</v>
      </c>
      <c r="AH862" t="s">
        <v>105</v>
      </c>
      <c r="AI862">
        <v>0</v>
      </c>
      <c r="AJ862">
        <v>1</v>
      </c>
      <c r="AK862">
        <v>0</v>
      </c>
      <c r="AL862">
        <v>0</v>
      </c>
      <c r="AM862">
        <v>0</v>
      </c>
      <c r="AN862">
        <v>0</v>
      </c>
      <c r="AO862">
        <v>0</v>
      </c>
      <c r="AP862">
        <v>0</v>
      </c>
      <c r="BA862" t="s">
        <v>106</v>
      </c>
      <c r="BB862" t="e">
        <f ca="1">- Useful but _xludf.not as good as a regular degree</f>
        <v>#NAME?</v>
      </c>
      <c r="BD862" t="e">
        <f ca="1">- I am _xludf.not interested in vocational education</f>
        <v>#NAME?</v>
      </c>
      <c r="BE862">
        <v>1</v>
      </c>
      <c r="BF862">
        <v>0</v>
      </c>
      <c r="BG862">
        <v>0</v>
      </c>
      <c r="BH862">
        <v>0</v>
      </c>
      <c r="BI862">
        <v>0</v>
      </c>
      <c r="BJ862">
        <v>0</v>
      </c>
      <c r="BK862">
        <v>0</v>
      </c>
      <c r="BL862">
        <v>0</v>
      </c>
      <c r="BN862" t="s">
        <v>106</v>
      </c>
      <c r="BQ862" t="e">
        <f ca="1">- _xludf.not available in subjects I want to study - Donâ€™t know how to _xludf.find/enroll in a suitable program</f>
        <v>#NAME?</v>
      </c>
      <c r="BR862">
        <v>1</v>
      </c>
      <c r="BS862">
        <v>0</v>
      </c>
      <c r="BT862">
        <v>0</v>
      </c>
      <c r="BU862">
        <v>1</v>
      </c>
      <c r="BV862">
        <v>0</v>
      </c>
      <c r="BW862">
        <v>0</v>
      </c>
      <c r="BX862" t="s">
        <v>107</v>
      </c>
      <c r="BY862" t="e">
        <f ca="1">- Useful but _xludf.not as good as going to university  - Difficult to access</f>
        <v>#NAME?</v>
      </c>
      <c r="BZ862">
        <v>1</v>
      </c>
      <c r="CA862">
        <v>0</v>
      </c>
      <c r="CB862">
        <v>0</v>
      </c>
      <c r="CC862">
        <v>1</v>
      </c>
      <c r="CD862">
        <v>0</v>
      </c>
      <c r="CE862" t="e">
        <f ca="1">- Facebook groups/pages DUBARAH</f>
        <v>#NAME?</v>
      </c>
      <c r="CF862">
        <v>0</v>
      </c>
      <c r="CG862">
        <v>1</v>
      </c>
      <c r="CH862">
        <v>0</v>
      </c>
      <c r="CI862">
        <v>0</v>
      </c>
      <c r="CJ862">
        <v>0</v>
      </c>
      <c r="CK862">
        <v>1</v>
      </c>
      <c r="CL862">
        <v>0</v>
      </c>
      <c r="CN862" t="s">
        <v>108</v>
      </c>
      <c r="CO862" t="s">
        <v>109</v>
      </c>
      <c r="CP862" t="s">
        <v>110</v>
      </c>
      <c r="CQ862">
        <v>3468174</v>
      </c>
      <c r="CR862" t="s">
        <v>2190</v>
      </c>
      <c r="CS862" t="s">
        <v>2191</v>
      </c>
      <c r="CT862">
        <v>861</v>
      </c>
    </row>
    <row r="863" spans="1:98">
      <c r="A863">
        <v>862</v>
      </c>
      <c r="B863" t="s">
        <v>1628</v>
      </c>
      <c r="C863">
        <v>24</v>
      </c>
      <c r="D863" t="s">
        <v>98</v>
      </c>
      <c r="E863" t="s">
        <v>227</v>
      </c>
      <c r="F863" t="s">
        <v>149</v>
      </c>
      <c r="G863" t="s">
        <v>101</v>
      </c>
      <c r="H863" t="s">
        <v>102</v>
      </c>
      <c r="U863" t="s">
        <v>162</v>
      </c>
      <c r="AG863" t="s">
        <v>104</v>
      </c>
      <c r="AH863" t="s">
        <v>105</v>
      </c>
      <c r="AI863">
        <v>0</v>
      </c>
      <c r="AJ863">
        <v>1</v>
      </c>
      <c r="AK863">
        <v>0</v>
      </c>
      <c r="AL863">
        <v>0</v>
      </c>
      <c r="AM863">
        <v>0</v>
      </c>
      <c r="AN863">
        <v>0</v>
      </c>
      <c r="AO863">
        <v>0</v>
      </c>
      <c r="AP863">
        <v>0</v>
      </c>
      <c r="BA863" t="s">
        <v>127</v>
      </c>
      <c r="BB863" t="e">
        <f ca="1">- Useful but _xludf.not as good as a regular degree</f>
        <v>#NAME?</v>
      </c>
      <c r="BD863" t="e">
        <f ca="1">- Project Management / Accountancy - Tourism / Restaurant _xludf.and hotel Management</f>
        <v>#NAME?</v>
      </c>
      <c r="BE863">
        <v>0</v>
      </c>
      <c r="BF863">
        <v>0</v>
      </c>
      <c r="BG863">
        <v>1</v>
      </c>
      <c r="BH863">
        <v>1</v>
      </c>
      <c r="BI863">
        <v>0</v>
      </c>
      <c r="BJ863">
        <v>0</v>
      </c>
      <c r="BK863">
        <v>0</v>
      </c>
      <c r="BL863">
        <v>0</v>
      </c>
      <c r="BN863" t="s">
        <v>106</v>
      </c>
      <c r="BQ863" t="e">
        <f ca="1">- No internet connection / computer - Do _xludf.not _xludf.count towards a recognized qualification</f>
        <v>#NAME?</v>
      </c>
      <c r="BR863">
        <v>0</v>
      </c>
      <c r="BS863">
        <v>1</v>
      </c>
      <c r="BT863">
        <v>1</v>
      </c>
      <c r="BU863">
        <v>0</v>
      </c>
      <c r="BV863">
        <v>0</v>
      </c>
      <c r="BW863">
        <v>0</v>
      </c>
      <c r="BX863" t="s">
        <v>107</v>
      </c>
      <c r="BY863" t="e">
        <f ca="1">- Useful but _xludf.not as good as going to university  - Difficult to access</f>
        <v>#NAME?</v>
      </c>
      <c r="BZ863">
        <v>1</v>
      </c>
      <c r="CA863">
        <v>0</v>
      </c>
      <c r="CB863">
        <v>0</v>
      </c>
      <c r="CC863">
        <v>1</v>
      </c>
      <c r="CD863">
        <v>0</v>
      </c>
      <c r="CE863" t="e">
        <f ca="1">- Facebook groups/pages  - Friends</f>
        <v>#NAME?</v>
      </c>
      <c r="CF863">
        <v>1</v>
      </c>
      <c r="CG863">
        <v>0</v>
      </c>
      <c r="CH863">
        <v>0</v>
      </c>
      <c r="CI863">
        <v>0</v>
      </c>
      <c r="CJ863">
        <v>0</v>
      </c>
      <c r="CK863">
        <v>1</v>
      </c>
      <c r="CL863">
        <v>0</v>
      </c>
      <c r="CN863" t="s">
        <v>108</v>
      </c>
      <c r="CO863" t="s">
        <v>109</v>
      </c>
      <c r="CP863" t="s">
        <v>110</v>
      </c>
      <c r="CQ863">
        <v>3468186</v>
      </c>
      <c r="CR863" t="s">
        <v>2192</v>
      </c>
      <c r="CS863" t="s">
        <v>2193</v>
      </c>
      <c r="CT863">
        <v>862</v>
      </c>
    </row>
    <row r="864" spans="1:98">
      <c r="A864">
        <v>863</v>
      </c>
      <c r="B864" t="s">
        <v>1628</v>
      </c>
      <c r="C864">
        <v>20</v>
      </c>
      <c r="D864" t="s">
        <v>98</v>
      </c>
      <c r="E864" t="s">
        <v>99</v>
      </c>
      <c r="F864" t="s">
        <v>100</v>
      </c>
      <c r="G864" t="s">
        <v>101</v>
      </c>
      <c r="H864" t="s">
        <v>102</v>
      </c>
      <c r="U864" t="s">
        <v>121</v>
      </c>
      <c r="W864" t="s">
        <v>246</v>
      </c>
      <c r="AG864" t="s">
        <v>104</v>
      </c>
      <c r="AH864" t="s">
        <v>105</v>
      </c>
      <c r="AI864">
        <v>0</v>
      </c>
      <c r="AJ864">
        <v>1</v>
      </c>
      <c r="AK864">
        <v>0</v>
      </c>
      <c r="AL864">
        <v>0</v>
      </c>
      <c r="AM864">
        <v>0</v>
      </c>
      <c r="AN864">
        <v>0</v>
      </c>
      <c r="AO864">
        <v>0</v>
      </c>
      <c r="AP864">
        <v>0</v>
      </c>
      <c r="BA864" t="s">
        <v>127</v>
      </c>
      <c r="BB864" t="e">
        <f ca="1">- Useful but _xludf.not as good as a regular degree</f>
        <v>#NAME?</v>
      </c>
      <c r="BD864" t="e">
        <f ca="1">- I am _xludf.not interested in vocational education</f>
        <v>#NAME?</v>
      </c>
      <c r="BE864">
        <v>1</v>
      </c>
      <c r="BF864">
        <v>0</v>
      </c>
      <c r="BG864">
        <v>0</v>
      </c>
      <c r="BH864">
        <v>0</v>
      </c>
      <c r="BI864">
        <v>0</v>
      </c>
      <c r="BJ864">
        <v>0</v>
      </c>
      <c r="BK864">
        <v>0</v>
      </c>
      <c r="BL864">
        <v>0</v>
      </c>
      <c r="BN864" t="s">
        <v>106</v>
      </c>
      <c r="BQ864" t="e">
        <f ca="1">- No internet connection / computer - Do _xludf.not _xludf.count towards a recognized qualification</f>
        <v>#NAME?</v>
      </c>
      <c r="BR864">
        <v>0</v>
      </c>
      <c r="BS864">
        <v>1</v>
      </c>
      <c r="BT864">
        <v>1</v>
      </c>
      <c r="BU864">
        <v>0</v>
      </c>
      <c r="BV864">
        <v>0</v>
      </c>
      <c r="BW864">
        <v>0</v>
      </c>
      <c r="BX864" t="s">
        <v>107</v>
      </c>
      <c r="BY864" t="s">
        <v>139</v>
      </c>
      <c r="BZ864">
        <v>1</v>
      </c>
      <c r="CA864">
        <v>0</v>
      </c>
      <c r="CB864">
        <v>0</v>
      </c>
      <c r="CC864">
        <v>0</v>
      </c>
      <c r="CD864">
        <v>1</v>
      </c>
      <c r="CE864" t="e">
        <f ca="1">- Facebook groups/pages  - Friends</f>
        <v>#NAME?</v>
      </c>
      <c r="CF864">
        <v>1</v>
      </c>
      <c r="CG864">
        <v>0</v>
      </c>
      <c r="CH864">
        <v>0</v>
      </c>
      <c r="CI864">
        <v>0</v>
      </c>
      <c r="CJ864">
        <v>0</v>
      </c>
      <c r="CK864">
        <v>1</v>
      </c>
      <c r="CL864">
        <v>0</v>
      </c>
      <c r="CN864" t="s">
        <v>108</v>
      </c>
      <c r="CO864" t="s">
        <v>109</v>
      </c>
      <c r="CP864" t="s">
        <v>110</v>
      </c>
      <c r="CQ864">
        <v>3468192</v>
      </c>
      <c r="CR864" t="s">
        <v>2194</v>
      </c>
      <c r="CS864" t="s">
        <v>2195</v>
      </c>
      <c r="CT864">
        <v>863</v>
      </c>
    </row>
    <row r="865" spans="1:98">
      <c r="A865">
        <v>864</v>
      </c>
      <c r="B865" t="s">
        <v>1628</v>
      </c>
      <c r="C865">
        <v>22</v>
      </c>
      <c r="D865" t="s">
        <v>148</v>
      </c>
      <c r="E865" t="s">
        <v>99</v>
      </c>
      <c r="F865" t="s">
        <v>100</v>
      </c>
      <c r="G865" t="s">
        <v>101</v>
      </c>
      <c r="H865" t="s">
        <v>102</v>
      </c>
      <c r="U865" t="s">
        <v>121</v>
      </c>
      <c r="W865" t="s">
        <v>246</v>
      </c>
      <c r="AG865" t="s">
        <v>104</v>
      </c>
      <c r="AH865" t="s">
        <v>105</v>
      </c>
      <c r="AI865">
        <v>0</v>
      </c>
      <c r="AJ865">
        <v>1</v>
      </c>
      <c r="AK865">
        <v>0</v>
      </c>
      <c r="AL865">
        <v>0</v>
      </c>
      <c r="AM865">
        <v>0</v>
      </c>
      <c r="AN865">
        <v>0</v>
      </c>
      <c r="AO865">
        <v>0</v>
      </c>
      <c r="AP865">
        <v>0</v>
      </c>
      <c r="BA865" t="s">
        <v>127</v>
      </c>
      <c r="BB865" t="e">
        <f ca="1">- Useful but _xludf.not as good as a regular degree</f>
        <v>#NAME?</v>
      </c>
      <c r="BD865" t="e">
        <f ca="1">- I am _xludf.not interested in vocational education</f>
        <v>#NAME?</v>
      </c>
      <c r="BE865">
        <v>1</v>
      </c>
      <c r="BF865">
        <v>0</v>
      </c>
      <c r="BG865">
        <v>0</v>
      </c>
      <c r="BH865">
        <v>0</v>
      </c>
      <c r="BI865">
        <v>0</v>
      </c>
      <c r="BJ865">
        <v>0</v>
      </c>
      <c r="BK865">
        <v>0</v>
      </c>
      <c r="BL865">
        <v>0</v>
      </c>
      <c r="BN865" t="s">
        <v>106</v>
      </c>
      <c r="BQ865" t="e">
        <f ca="1">- _xludf.not available in subjects I want to study - Cannot afford the courses</f>
        <v>#NAME?</v>
      </c>
      <c r="BR865">
        <v>1</v>
      </c>
      <c r="BS865">
        <v>0</v>
      </c>
      <c r="BT865">
        <v>0</v>
      </c>
      <c r="BU865">
        <v>0</v>
      </c>
      <c r="BV865">
        <v>1</v>
      </c>
      <c r="BW865">
        <v>0</v>
      </c>
      <c r="BX865" t="s">
        <v>107</v>
      </c>
      <c r="BY865" t="e">
        <f ca="1">- _xludf.not worth the _xludf.time _xludf.or money spent on it - Too Difficult to study alone</f>
        <v>#NAME?</v>
      </c>
      <c r="BZ865">
        <v>0</v>
      </c>
      <c r="CA865">
        <v>1</v>
      </c>
      <c r="CB865">
        <v>0</v>
      </c>
      <c r="CC865">
        <v>0</v>
      </c>
      <c r="CD865">
        <v>1</v>
      </c>
      <c r="CE865" t="e">
        <f ca="1">- Facebook groups/pages  - Friends</f>
        <v>#NAME?</v>
      </c>
      <c r="CF865">
        <v>1</v>
      </c>
      <c r="CG865">
        <v>0</v>
      </c>
      <c r="CH865">
        <v>0</v>
      </c>
      <c r="CI865">
        <v>0</v>
      </c>
      <c r="CJ865">
        <v>0</v>
      </c>
      <c r="CK865">
        <v>1</v>
      </c>
      <c r="CL865">
        <v>0</v>
      </c>
      <c r="CN865" t="s">
        <v>108</v>
      </c>
      <c r="CO865" t="s">
        <v>109</v>
      </c>
      <c r="CP865" t="s">
        <v>110</v>
      </c>
      <c r="CQ865">
        <v>3468195</v>
      </c>
      <c r="CR865" t="s">
        <v>2196</v>
      </c>
      <c r="CS865" t="s">
        <v>2197</v>
      </c>
      <c r="CT865">
        <v>864</v>
      </c>
    </row>
    <row r="866" spans="1:98">
      <c r="A866">
        <v>865</v>
      </c>
      <c r="B866" t="s">
        <v>1628</v>
      </c>
      <c r="C866">
        <v>20</v>
      </c>
      <c r="D866" t="s">
        <v>148</v>
      </c>
      <c r="E866" t="s">
        <v>99</v>
      </c>
      <c r="F866" t="s">
        <v>100</v>
      </c>
      <c r="G866" t="s">
        <v>101</v>
      </c>
      <c r="H866" t="s">
        <v>102</v>
      </c>
      <c r="U866" t="s">
        <v>103</v>
      </c>
      <c r="AG866" t="s">
        <v>104</v>
      </c>
      <c r="AH866" t="s">
        <v>105</v>
      </c>
      <c r="AI866">
        <v>0</v>
      </c>
      <c r="AJ866">
        <v>1</v>
      </c>
      <c r="AK866">
        <v>0</v>
      </c>
      <c r="AL866">
        <v>0</v>
      </c>
      <c r="AM866">
        <v>0</v>
      </c>
      <c r="AN866">
        <v>0</v>
      </c>
      <c r="AO866">
        <v>0</v>
      </c>
      <c r="AP866">
        <v>0</v>
      </c>
      <c r="BA866" t="s">
        <v>106</v>
      </c>
      <c r="BB866" t="e">
        <f ca="1">- Useful but _xludf.not as good as a regular degree</f>
        <v>#NAME?</v>
      </c>
      <c r="BD866" t="e">
        <f ca="1">- Project Management / Accountancy - Nursing / medical care</f>
        <v>#NAME?</v>
      </c>
      <c r="BE866">
        <v>0</v>
      </c>
      <c r="BF866">
        <v>0</v>
      </c>
      <c r="BG866">
        <v>1</v>
      </c>
      <c r="BH866">
        <v>0</v>
      </c>
      <c r="BI866">
        <v>1</v>
      </c>
      <c r="BJ866">
        <v>0</v>
      </c>
      <c r="BK866">
        <v>0</v>
      </c>
      <c r="BL866">
        <v>0</v>
      </c>
      <c r="BN866" t="s">
        <v>106</v>
      </c>
      <c r="BQ866" t="e">
        <f ca="1">- No internet connection / computer - Cannot afford the courses</f>
        <v>#NAME?</v>
      </c>
      <c r="BR866">
        <v>0</v>
      </c>
      <c r="BS866">
        <v>0</v>
      </c>
      <c r="BT866">
        <v>1</v>
      </c>
      <c r="BU866">
        <v>0</v>
      </c>
      <c r="BV866">
        <v>1</v>
      </c>
      <c r="BW866">
        <v>0</v>
      </c>
      <c r="BX866" t="s">
        <v>107</v>
      </c>
      <c r="BY866" t="e">
        <f ca="1">- Useful but _xludf.not as good as going to university  - Difficult to access</f>
        <v>#NAME?</v>
      </c>
      <c r="BZ866">
        <v>1</v>
      </c>
      <c r="CA866">
        <v>0</v>
      </c>
      <c r="CB866">
        <v>0</v>
      </c>
      <c r="CC866">
        <v>1</v>
      </c>
      <c r="CD866">
        <v>0</v>
      </c>
      <c r="CE866" t="e">
        <f ca="1">- Facebook groups/pages  - Friends</f>
        <v>#NAME?</v>
      </c>
      <c r="CF866">
        <v>1</v>
      </c>
      <c r="CG866">
        <v>0</v>
      </c>
      <c r="CH866">
        <v>0</v>
      </c>
      <c r="CI866">
        <v>0</v>
      </c>
      <c r="CJ866">
        <v>0</v>
      </c>
      <c r="CK866">
        <v>1</v>
      </c>
      <c r="CL866">
        <v>0</v>
      </c>
      <c r="CN866" t="s">
        <v>108</v>
      </c>
      <c r="CO866" t="s">
        <v>109</v>
      </c>
      <c r="CP866" t="s">
        <v>110</v>
      </c>
      <c r="CQ866">
        <v>3468202</v>
      </c>
      <c r="CR866" t="s">
        <v>2198</v>
      </c>
      <c r="CS866" t="s">
        <v>2199</v>
      </c>
      <c r="CT866">
        <v>865</v>
      </c>
    </row>
    <row r="867" spans="1:98">
      <c r="A867">
        <v>866</v>
      </c>
      <c r="B867" t="s">
        <v>1628</v>
      </c>
      <c r="C867">
        <v>20</v>
      </c>
      <c r="D867" t="s">
        <v>98</v>
      </c>
      <c r="E867" t="s">
        <v>227</v>
      </c>
      <c r="F867" t="s">
        <v>100</v>
      </c>
      <c r="G867" t="s">
        <v>101</v>
      </c>
      <c r="H867" t="s">
        <v>102</v>
      </c>
      <c r="U867" t="s">
        <v>103</v>
      </c>
      <c r="AG867" t="s">
        <v>104</v>
      </c>
      <c r="AH867" t="s">
        <v>105</v>
      </c>
      <c r="AI867">
        <v>0</v>
      </c>
      <c r="AJ867">
        <v>1</v>
      </c>
      <c r="AK867">
        <v>0</v>
      </c>
      <c r="AL867">
        <v>0</v>
      </c>
      <c r="AM867">
        <v>0</v>
      </c>
      <c r="AN867">
        <v>0</v>
      </c>
      <c r="AO867">
        <v>0</v>
      </c>
      <c r="AP867">
        <v>0</v>
      </c>
      <c r="BA867" t="s">
        <v>106</v>
      </c>
      <c r="BB867" t="e">
        <f ca="1">- Useful but _xludf.not as good as a regular degree</f>
        <v>#NAME?</v>
      </c>
      <c r="BD867" t="e">
        <f ca="1">- Project Management / Accountancy - Nursing / medical care</f>
        <v>#NAME?</v>
      </c>
      <c r="BE867">
        <v>0</v>
      </c>
      <c r="BF867">
        <v>0</v>
      </c>
      <c r="BG867">
        <v>1</v>
      </c>
      <c r="BH867">
        <v>0</v>
      </c>
      <c r="BI867">
        <v>1</v>
      </c>
      <c r="BJ867">
        <v>0</v>
      </c>
      <c r="BK867">
        <v>0</v>
      </c>
      <c r="BL867">
        <v>0</v>
      </c>
      <c r="BN867" t="s">
        <v>106</v>
      </c>
      <c r="BQ867" t="e">
        <f ca="1">- Do _xludf.not _xludf.count towards a recognized qualification - _xludf.not available in _xludf.Arabic</f>
        <v>#NAME?</v>
      </c>
      <c r="BR867">
        <v>0</v>
      </c>
      <c r="BS867">
        <v>1</v>
      </c>
      <c r="BT867">
        <v>0</v>
      </c>
      <c r="BU867">
        <v>0</v>
      </c>
      <c r="BV867">
        <v>0</v>
      </c>
      <c r="BW867">
        <v>1</v>
      </c>
      <c r="BX867" t="s">
        <v>107</v>
      </c>
      <c r="BY867" t="s">
        <v>139</v>
      </c>
      <c r="BZ867">
        <v>1</v>
      </c>
      <c r="CA867">
        <v>0</v>
      </c>
      <c r="CB867">
        <v>0</v>
      </c>
      <c r="CC867">
        <v>0</v>
      </c>
      <c r="CD867">
        <v>1</v>
      </c>
      <c r="CE867" t="e">
        <f ca="1">- Facebook groups/pages  - Friends</f>
        <v>#NAME?</v>
      </c>
      <c r="CF867">
        <v>1</v>
      </c>
      <c r="CG867">
        <v>0</v>
      </c>
      <c r="CH867">
        <v>0</v>
      </c>
      <c r="CI867">
        <v>0</v>
      </c>
      <c r="CJ867">
        <v>0</v>
      </c>
      <c r="CK867">
        <v>1</v>
      </c>
      <c r="CL867">
        <v>0</v>
      </c>
      <c r="CN867" t="s">
        <v>108</v>
      </c>
      <c r="CO867" t="s">
        <v>109</v>
      </c>
      <c r="CP867" t="s">
        <v>110</v>
      </c>
      <c r="CQ867">
        <v>3468207</v>
      </c>
      <c r="CR867" t="s">
        <v>2200</v>
      </c>
      <c r="CS867" t="s">
        <v>2201</v>
      </c>
      <c r="CT867">
        <v>866</v>
      </c>
    </row>
    <row r="868" spans="1:98">
      <c r="A868">
        <v>867</v>
      </c>
      <c r="B868" t="s">
        <v>1628</v>
      </c>
      <c r="C868">
        <v>23</v>
      </c>
      <c r="D868" t="s">
        <v>98</v>
      </c>
      <c r="E868" t="s">
        <v>99</v>
      </c>
      <c r="F868" t="s">
        <v>100</v>
      </c>
      <c r="G868" t="s">
        <v>101</v>
      </c>
      <c r="H868" t="s">
        <v>102</v>
      </c>
      <c r="U868" t="s">
        <v>121</v>
      </c>
      <c r="W868" t="s">
        <v>246</v>
      </c>
      <c r="AG868" t="s">
        <v>104</v>
      </c>
      <c r="AH868" t="s">
        <v>105</v>
      </c>
      <c r="AI868">
        <v>0</v>
      </c>
      <c r="AJ868">
        <v>1</v>
      </c>
      <c r="AK868">
        <v>0</v>
      </c>
      <c r="AL868">
        <v>0</v>
      </c>
      <c r="AM868">
        <v>0</v>
      </c>
      <c r="AN868">
        <v>0</v>
      </c>
      <c r="AO868">
        <v>0</v>
      </c>
      <c r="AP868">
        <v>0</v>
      </c>
      <c r="BA868" t="s">
        <v>127</v>
      </c>
      <c r="BB868" t="e">
        <f ca="1">- Useful but _xludf.not as good as a regular degree</f>
        <v>#NAME?</v>
      </c>
      <c r="BD868" t="e">
        <f ca="1">- I am _xludf.not interested in vocational education</f>
        <v>#NAME?</v>
      </c>
      <c r="BE868">
        <v>1</v>
      </c>
      <c r="BF868">
        <v>0</v>
      </c>
      <c r="BG868">
        <v>0</v>
      </c>
      <c r="BH868">
        <v>0</v>
      </c>
      <c r="BI868">
        <v>0</v>
      </c>
      <c r="BJ868">
        <v>0</v>
      </c>
      <c r="BK868">
        <v>0</v>
      </c>
      <c r="BL868">
        <v>0</v>
      </c>
      <c r="BN868" t="s">
        <v>106</v>
      </c>
      <c r="BQ868" t="e">
        <f ca="1">- No internet connection / computer - Do _xludf.not _xludf.count towards a recognized qualification</f>
        <v>#NAME?</v>
      </c>
      <c r="BR868">
        <v>0</v>
      </c>
      <c r="BS868">
        <v>1</v>
      </c>
      <c r="BT868">
        <v>1</v>
      </c>
      <c r="BU868">
        <v>0</v>
      </c>
      <c r="BV868">
        <v>0</v>
      </c>
      <c r="BW868">
        <v>0</v>
      </c>
      <c r="BX868" t="s">
        <v>107</v>
      </c>
      <c r="BY868" t="s">
        <v>139</v>
      </c>
      <c r="BZ868">
        <v>1</v>
      </c>
      <c r="CA868">
        <v>0</v>
      </c>
      <c r="CB868">
        <v>0</v>
      </c>
      <c r="CC868">
        <v>0</v>
      </c>
      <c r="CD868">
        <v>1</v>
      </c>
      <c r="CE868" t="e">
        <f ca="1">- Facebook groups/pages  - Friends</f>
        <v>#NAME?</v>
      </c>
      <c r="CF868">
        <v>1</v>
      </c>
      <c r="CG868">
        <v>0</v>
      </c>
      <c r="CH868">
        <v>0</v>
      </c>
      <c r="CI868">
        <v>0</v>
      </c>
      <c r="CJ868">
        <v>0</v>
      </c>
      <c r="CK868">
        <v>1</v>
      </c>
      <c r="CL868">
        <v>0</v>
      </c>
      <c r="CN868" t="s">
        <v>108</v>
      </c>
      <c r="CO868" t="s">
        <v>109</v>
      </c>
      <c r="CP868" t="s">
        <v>110</v>
      </c>
      <c r="CQ868">
        <v>3468211</v>
      </c>
      <c r="CR868" t="s">
        <v>2202</v>
      </c>
      <c r="CS868" t="s">
        <v>2203</v>
      </c>
      <c r="CT868">
        <v>867</v>
      </c>
    </row>
    <row r="869" spans="1:98">
      <c r="A869">
        <v>868</v>
      </c>
      <c r="B869" t="s">
        <v>1628</v>
      </c>
      <c r="C869">
        <v>23</v>
      </c>
      <c r="D869" t="s">
        <v>148</v>
      </c>
      <c r="E869" t="s">
        <v>99</v>
      </c>
      <c r="F869" t="s">
        <v>100</v>
      </c>
      <c r="G869" t="s">
        <v>101</v>
      </c>
      <c r="H869" t="s">
        <v>102</v>
      </c>
      <c r="U869" t="s">
        <v>162</v>
      </c>
      <c r="AG869" t="s">
        <v>104</v>
      </c>
      <c r="AH869" t="s">
        <v>105</v>
      </c>
      <c r="AI869">
        <v>0</v>
      </c>
      <c r="AJ869">
        <v>1</v>
      </c>
      <c r="AK869">
        <v>0</v>
      </c>
      <c r="AL869">
        <v>0</v>
      </c>
      <c r="AM869">
        <v>0</v>
      </c>
      <c r="AN869">
        <v>0</v>
      </c>
      <c r="AO869">
        <v>0</v>
      </c>
      <c r="AP869">
        <v>0</v>
      </c>
      <c r="BA869" t="s">
        <v>106</v>
      </c>
      <c r="BB869" t="e">
        <f ca="1">- Useful but _xludf.not as good as a regular degree</f>
        <v>#NAME?</v>
      </c>
      <c r="BD869" t="e">
        <f ca="1">- I am _xludf.not interested in vocational education</f>
        <v>#NAME?</v>
      </c>
      <c r="BE869">
        <v>1</v>
      </c>
      <c r="BF869">
        <v>0</v>
      </c>
      <c r="BG869">
        <v>0</v>
      </c>
      <c r="BH869">
        <v>0</v>
      </c>
      <c r="BI869">
        <v>0</v>
      </c>
      <c r="BJ869">
        <v>0</v>
      </c>
      <c r="BK869">
        <v>0</v>
      </c>
      <c r="BL869">
        <v>0</v>
      </c>
      <c r="BN869" t="s">
        <v>106</v>
      </c>
      <c r="BQ869" t="e">
        <f ca="1">- No internet connection / computer - Do _xludf.not _xludf.count towards a recognized qualification</f>
        <v>#NAME?</v>
      </c>
      <c r="BR869">
        <v>0</v>
      </c>
      <c r="BS869">
        <v>1</v>
      </c>
      <c r="BT869">
        <v>1</v>
      </c>
      <c r="BU869">
        <v>0</v>
      </c>
      <c r="BV869">
        <v>0</v>
      </c>
      <c r="BW869">
        <v>0</v>
      </c>
      <c r="BX869" t="s">
        <v>107</v>
      </c>
      <c r="BY869" t="e">
        <f ca="1">- Useful but _xludf.not as good as going to university  - Difficult to access</f>
        <v>#NAME?</v>
      </c>
      <c r="BZ869">
        <v>1</v>
      </c>
      <c r="CA869">
        <v>0</v>
      </c>
      <c r="CB869">
        <v>0</v>
      </c>
      <c r="CC869">
        <v>1</v>
      </c>
      <c r="CD869">
        <v>0</v>
      </c>
      <c r="CE869" t="e">
        <f ca="1">- Facebook groups/pages  - Friends</f>
        <v>#NAME?</v>
      </c>
      <c r="CF869">
        <v>1</v>
      </c>
      <c r="CG869">
        <v>0</v>
      </c>
      <c r="CH869">
        <v>0</v>
      </c>
      <c r="CI869">
        <v>0</v>
      </c>
      <c r="CJ869">
        <v>0</v>
      </c>
      <c r="CK869">
        <v>1</v>
      </c>
      <c r="CL869">
        <v>0</v>
      </c>
      <c r="CN869" t="s">
        <v>108</v>
      </c>
      <c r="CO869" t="s">
        <v>109</v>
      </c>
      <c r="CP869" t="s">
        <v>110</v>
      </c>
      <c r="CQ869">
        <v>3468217</v>
      </c>
      <c r="CR869" t="s">
        <v>2204</v>
      </c>
      <c r="CS869" t="s">
        <v>2205</v>
      </c>
      <c r="CT869">
        <v>868</v>
      </c>
    </row>
    <row r="870" spans="1:98">
      <c r="A870">
        <v>869</v>
      </c>
      <c r="B870" t="s">
        <v>1628</v>
      </c>
      <c r="C870">
        <v>19</v>
      </c>
      <c r="D870" t="s">
        <v>148</v>
      </c>
      <c r="E870" t="s">
        <v>99</v>
      </c>
      <c r="F870" t="s">
        <v>100</v>
      </c>
      <c r="G870" t="s">
        <v>101</v>
      </c>
      <c r="H870" t="s">
        <v>102</v>
      </c>
      <c r="U870" t="s">
        <v>162</v>
      </c>
      <c r="AG870" t="s">
        <v>104</v>
      </c>
      <c r="AH870" t="s">
        <v>105</v>
      </c>
      <c r="AI870">
        <v>0</v>
      </c>
      <c r="AJ870">
        <v>1</v>
      </c>
      <c r="AK870">
        <v>0</v>
      </c>
      <c r="AL870">
        <v>0</v>
      </c>
      <c r="AM870">
        <v>0</v>
      </c>
      <c r="AN870">
        <v>0</v>
      </c>
      <c r="AO870">
        <v>0</v>
      </c>
      <c r="AP870">
        <v>0</v>
      </c>
      <c r="BA870" t="s">
        <v>127</v>
      </c>
      <c r="BB870" t="e">
        <f ca="1">- Useful but _xludf.not as good as a regular degree</f>
        <v>#NAME?</v>
      </c>
      <c r="BD870" t="e">
        <f ca="1">- Tourism / Restaurant _xludf.and hotel Management - Nursing / medical care</f>
        <v>#NAME?</v>
      </c>
      <c r="BE870">
        <v>0</v>
      </c>
      <c r="BF870">
        <v>0</v>
      </c>
      <c r="BG870">
        <v>0</v>
      </c>
      <c r="BH870">
        <v>1</v>
      </c>
      <c r="BI870">
        <v>1</v>
      </c>
      <c r="BJ870">
        <v>0</v>
      </c>
      <c r="BK870">
        <v>0</v>
      </c>
      <c r="BL870">
        <v>0</v>
      </c>
      <c r="BN870" t="s">
        <v>106</v>
      </c>
      <c r="BQ870" t="e">
        <f ca="1">- Do _xludf.not _xludf.count towards a recognized qualification - Donâ€™t know how to _xludf.find/enroll in a suitable program</f>
        <v>#NAME?</v>
      </c>
      <c r="BR870">
        <v>0</v>
      </c>
      <c r="BS870">
        <v>1</v>
      </c>
      <c r="BT870">
        <v>0</v>
      </c>
      <c r="BU870">
        <v>1</v>
      </c>
      <c r="BV870">
        <v>0</v>
      </c>
      <c r="BW870">
        <v>0</v>
      </c>
      <c r="BX870" t="s">
        <v>107</v>
      </c>
      <c r="BY870" t="e">
        <f ca="1">- _xludf.not worth the _xludf.time _xludf.or money spent on it - Difficult to access</f>
        <v>#NAME?</v>
      </c>
      <c r="BZ870">
        <v>0</v>
      </c>
      <c r="CA870">
        <v>1</v>
      </c>
      <c r="CB870">
        <v>0</v>
      </c>
      <c r="CC870">
        <v>1</v>
      </c>
      <c r="CD870">
        <v>0</v>
      </c>
      <c r="CE870" t="e">
        <f ca="1">- Friends - Teachers</f>
        <v>#NAME?</v>
      </c>
      <c r="CF870">
        <v>1</v>
      </c>
      <c r="CG870">
        <v>0</v>
      </c>
      <c r="CH870">
        <v>1</v>
      </c>
      <c r="CI870">
        <v>0</v>
      </c>
      <c r="CJ870">
        <v>0</v>
      </c>
      <c r="CK870">
        <v>0</v>
      </c>
      <c r="CL870">
        <v>0</v>
      </c>
      <c r="CN870" t="s">
        <v>108</v>
      </c>
      <c r="CO870" t="s">
        <v>109</v>
      </c>
      <c r="CP870" t="s">
        <v>110</v>
      </c>
      <c r="CQ870">
        <v>3468220</v>
      </c>
      <c r="CR870" t="s">
        <v>2206</v>
      </c>
      <c r="CS870" t="s">
        <v>2207</v>
      </c>
      <c r="CT870">
        <v>869</v>
      </c>
    </row>
    <row r="871" spans="1:98">
      <c r="A871">
        <v>870</v>
      </c>
      <c r="B871" t="s">
        <v>1628</v>
      </c>
      <c r="C871">
        <v>23</v>
      </c>
      <c r="D871" t="s">
        <v>148</v>
      </c>
      <c r="E871" t="s">
        <v>227</v>
      </c>
      <c r="F871" t="s">
        <v>100</v>
      </c>
      <c r="G871" t="s">
        <v>101</v>
      </c>
      <c r="H871" t="s">
        <v>102</v>
      </c>
      <c r="U871" t="s">
        <v>162</v>
      </c>
      <c r="AG871" t="s">
        <v>104</v>
      </c>
      <c r="AH871" t="s">
        <v>105</v>
      </c>
      <c r="AI871">
        <v>0</v>
      </c>
      <c r="AJ871">
        <v>1</v>
      </c>
      <c r="AK871">
        <v>0</v>
      </c>
      <c r="AL871">
        <v>0</v>
      </c>
      <c r="AM871">
        <v>0</v>
      </c>
      <c r="AN871">
        <v>0</v>
      </c>
      <c r="AO871">
        <v>0</v>
      </c>
      <c r="AP871">
        <v>0</v>
      </c>
      <c r="BA871" t="s">
        <v>127</v>
      </c>
      <c r="BB871" t="e">
        <f ca="1">- Useful but _xludf.not as good as a regular degree</f>
        <v>#NAME?</v>
      </c>
      <c r="BD871" t="e">
        <f ca="1">- I am _xludf.not interested in vocational education</f>
        <v>#NAME?</v>
      </c>
      <c r="BE871">
        <v>1</v>
      </c>
      <c r="BF871">
        <v>0</v>
      </c>
      <c r="BG871">
        <v>0</v>
      </c>
      <c r="BH871">
        <v>0</v>
      </c>
      <c r="BI871">
        <v>0</v>
      </c>
      <c r="BJ871">
        <v>0</v>
      </c>
      <c r="BK871">
        <v>0</v>
      </c>
      <c r="BL871">
        <v>0</v>
      </c>
      <c r="BN871" t="s">
        <v>106</v>
      </c>
      <c r="BQ871" t="e">
        <f ca="1">- Do _xludf.not _xludf.count towards a recognized qualification - Cannot afford the courses</f>
        <v>#NAME?</v>
      </c>
      <c r="BR871">
        <v>0</v>
      </c>
      <c r="BS871">
        <v>1</v>
      </c>
      <c r="BT871">
        <v>0</v>
      </c>
      <c r="BU871">
        <v>0</v>
      </c>
      <c r="BV871">
        <v>1</v>
      </c>
      <c r="BW871">
        <v>0</v>
      </c>
      <c r="BX871" t="s">
        <v>107</v>
      </c>
      <c r="BY871" t="e">
        <f ca="1">- _xludf.not worth the _xludf.time _xludf.or money spent on it - Difficult to access</f>
        <v>#NAME?</v>
      </c>
      <c r="BZ871">
        <v>0</v>
      </c>
      <c r="CA871">
        <v>1</v>
      </c>
      <c r="CB871">
        <v>0</v>
      </c>
      <c r="CC871">
        <v>1</v>
      </c>
      <c r="CD871">
        <v>0</v>
      </c>
      <c r="CE871" t="e">
        <f ca="1">- Facebook groups/pages  - Friends</f>
        <v>#NAME?</v>
      </c>
      <c r="CF871">
        <v>1</v>
      </c>
      <c r="CG871">
        <v>0</v>
      </c>
      <c r="CH871">
        <v>0</v>
      </c>
      <c r="CI871">
        <v>0</v>
      </c>
      <c r="CJ871">
        <v>0</v>
      </c>
      <c r="CK871">
        <v>1</v>
      </c>
      <c r="CL871">
        <v>0</v>
      </c>
      <c r="CN871" t="s">
        <v>108</v>
      </c>
      <c r="CO871" t="s">
        <v>109</v>
      </c>
      <c r="CP871" t="s">
        <v>110</v>
      </c>
      <c r="CQ871">
        <v>3468223</v>
      </c>
      <c r="CR871" t="s">
        <v>2208</v>
      </c>
      <c r="CS871" t="s">
        <v>2209</v>
      </c>
      <c r="CT871">
        <v>870</v>
      </c>
    </row>
    <row r="872" spans="1:98">
      <c r="A872">
        <v>871</v>
      </c>
      <c r="B872" t="s">
        <v>1628</v>
      </c>
      <c r="C872">
        <v>22</v>
      </c>
      <c r="D872" t="s">
        <v>98</v>
      </c>
      <c r="E872" t="s">
        <v>227</v>
      </c>
      <c r="F872" t="s">
        <v>100</v>
      </c>
      <c r="G872" t="s">
        <v>101</v>
      </c>
      <c r="H872" t="s">
        <v>102</v>
      </c>
      <c r="U872" t="s">
        <v>162</v>
      </c>
      <c r="AG872" t="s">
        <v>104</v>
      </c>
      <c r="AH872" t="s">
        <v>105</v>
      </c>
      <c r="AI872">
        <v>0</v>
      </c>
      <c r="AJ872">
        <v>1</v>
      </c>
      <c r="AK872">
        <v>0</v>
      </c>
      <c r="AL872">
        <v>0</v>
      </c>
      <c r="AM872">
        <v>0</v>
      </c>
      <c r="AN872">
        <v>0</v>
      </c>
      <c r="AO872">
        <v>0</v>
      </c>
      <c r="AP872">
        <v>0</v>
      </c>
      <c r="BA872" t="s">
        <v>106</v>
      </c>
      <c r="BB872" t="e">
        <f ca="1">- Useful but _xludf.not as good as a regular degree</f>
        <v>#NAME?</v>
      </c>
      <c r="BD872" t="e">
        <f ca="1">- Project Management / Accountancy - Nursing / medical care</f>
        <v>#NAME?</v>
      </c>
      <c r="BE872">
        <v>0</v>
      </c>
      <c r="BF872">
        <v>0</v>
      </c>
      <c r="BG872">
        <v>1</v>
      </c>
      <c r="BH872">
        <v>0</v>
      </c>
      <c r="BI872">
        <v>1</v>
      </c>
      <c r="BJ872">
        <v>0</v>
      </c>
      <c r="BK872">
        <v>0</v>
      </c>
      <c r="BL872">
        <v>0</v>
      </c>
      <c r="BN872" t="s">
        <v>106</v>
      </c>
      <c r="BQ872" t="e">
        <f ca="1">- No internet connection / computer - Do _xludf.not _xludf.count towards a recognized qualification</f>
        <v>#NAME?</v>
      </c>
      <c r="BR872">
        <v>0</v>
      </c>
      <c r="BS872">
        <v>1</v>
      </c>
      <c r="BT872">
        <v>1</v>
      </c>
      <c r="BU872">
        <v>0</v>
      </c>
      <c r="BV872">
        <v>0</v>
      </c>
      <c r="BW872">
        <v>0</v>
      </c>
      <c r="BX872" t="s">
        <v>107</v>
      </c>
      <c r="BY872" t="e">
        <f ca="1">- Useful but _xludf.not as good as going to university  - Difficult to access</f>
        <v>#NAME?</v>
      </c>
      <c r="BZ872">
        <v>1</v>
      </c>
      <c r="CA872">
        <v>0</v>
      </c>
      <c r="CB872">
        <v>0</v>
      </c>
      <c r="CC872">
        <v>1</v>
      </c>
      <c r="CD872">
        <v>0</v>
      </c>
      <c r="CE872" t="e">
        <f ca="1">- Facebook groups/pages  - Friends</f>
        <v>#NAME?</v>
      </c>
      <c r="CF872">
        <v>1</v>
      </c>
      <c r="CG872">
        <v>0</v>
      </c>
      <c r="CH872">
        <v>0</v>
      </c>
      <c r="CI872">
        <v>0</v>
      </c>
      <c r="CJ872">
        <v>0</v>
      </c>
      <c r="CK872">
        <v>1</v>
      </c>
      <c r="CL872">
        <v>0</v>
      </c>
      <c r="CN872" t="s">
        <v>108</v>
      </c>
      <c r="CO872" t="s">
        <v>109</v>
      </c>
      <c r="CP872" t="s">
        <v>110</v>
      </c>
      <c r="CQ872">
        <v>3468229</v>
      </c>
      <c r="CR872" t="s">
        <v>2210</v>
      </c>
      <c r="CS872" t="s">
        <v>2211</v>
      </c>
      <c r="CT872">
        <v>871</v>
      </c>
    </row>
    <row r="873" spans="1:98">
      <c r="A873">
        <v>872</v>
      </c>
      <c r="B873" t="s">
        <v>1628</v>
      </c>
      <c r="C873">
        <v>23</v>
      </c>
      <c r="D873" t="s">
        <v>98</v>
      </c>
      <c r="E873" t="s">
        <v>99</v>
      </c>
      <c r="F873" t="s">
        <v>100</v>
      </c>
      <c r="G873" t="s">
        <v>101</v>
      </c>
      <c r="H873" t="s">
        <v>102</v>
      </c>
      <c r="U873" t="s">
        <v>162</v>
      </c>
      <c r="AG873" t="s">
        <v>116</v>
      </c>
      <c r="AH873" t="s">
        <v>105</v>
      </c>
      <c r="AI873">
        <v>0</v>
      </c>
      <c r="AJ873">
        <v>1</v>
      </c>
      <c r="AK873">
        <v>0</v>
      </c>
      <c r="AL873">
        <v>0</v>
      </c>
      <c r="AM873">
        <v>0</v>
      </c>
      <c r="AN873">
        <v>0</v>
      </c>
      <c r="AO873">
        <v>0</v>
      </c>
      <c r="AP873">
        <v>0</v>
      </c>
      <c r="BA873" t="s">
        <v>127</v>
      </c>
      <c r="BB873" t="e">
        <f ca="1">- Useful but _xludf.not as good as a regular degree</f>
        <v>#NAME?</v>
      </c>
      <c r="BD873" t="e">
        <f ca="1">- Project Management / Accountancy - Nursing / medical care</f>
        <v>#NAME?</v>
      </c>
      <c r="BE873">
        <v>0</v>
      </c>
      <c r="BF873">
        <v>0</v>
      </c>
      <c r="BG873">
        <v>1</v>
      </c>
      <c r="BH873">
        <v>0</v>
      </c>
      <c r="BI873">
        <v>1</v>
      </c>
      <c r="BJ873">
        <v>0</v>
      </c>
      <c r="BK873">
        <v>0</v>
      </c>
      <c r="BL873">
        <v>0</v>
      </c>
      <c r="BN873" t="s">
        <v>106</v>
      </c>
      <c r="BQ873" t="e">
        <f ca="1">- No internet connection / computer - Do _xludf.not _xludf.count towards a recognized qualification</f>
        <v>#NAME?</v>
      </c>
      <c r="BR873">
        <v>0</v>
      </c>
      <c r="BS873">
        <v>1</v>
      </c>
      <c r="BT873">
        <v>1</v>
      </c>
      <c r="BU873">
        <v>0</v>
      </c>
      <c r="BV873">
        <v>0</v>
      </c>
      <c r="BW873">
        <v>0</v>
      </c>
      <c r="BX873" t="s">
        <v>107</v>
      </c>
      <c r="BY873" t="s">
        <v>139</v>
      </c>
      <c r="BZ873">
        <v>1</v>
      </c>
      <c r="CA873">
        <v>0</v>
      </c>
      <c r="CB873">
        <v>0</v>
      </c>
      <c r="CC873">
        <v>0</v>
      </c>
      <c r="CD873">
        <v>1</v>
      </c>
      <c r="CE873" t="e">
        <f ca="1">- Facebook groups/pages  - Friends</f>
        <v>#NAME?</v>
      </c>
      <c r="CF873">
        <v>1</v>
      </c>
      <c r="CG873">
        <v>0</v>
      </c>
      <c r="CH873">
        <v>0</v>
      </c>
      <c r="CI873">
        <v>0</v>
      </c>
      <c r="CJ873">
        <v>0</v>
      </c>
      <c r="CK873">
        <v>1</v>
      </c>
      <c r="CL873">
        <v>0</v>
      </c>
      <c r="CN873" t="s">
        <v>108</v>
      </c>
      <c r="CO873" t="s">
        <v>109</v>
      </c>
      <c r="CP873" t="s">
        <v>110</v>
      </c>
      <c r="CQ873">
        <v>3468257</v>
      </c>
      <c r="CR873" t="s">
        <v>2212</v>
      </c>
      <c r="CS873" t="s">
        <v>2213</v>
      </c>
      <c r="CT873">
        <v>872</v>
      </c>
    </row>
    <row r="874" spans="1:98">
      <c r="A874">
        <v>873</v>
      </c>
      <c r="B874" t="s">
        <v>1628</v>
      </c>
      <c r="C874">
        <v>23</v>
      </c>
      <c r="D874" t="s">
        <v>98</v>
      </c>
      <c r="E874" t="s">
        <v>99</v>
      </c>
      <c r="F874" t="s">
        <v>100</v>
      </c>
      <c r="G874" t="s">
        <v>101</v>
      </c>
      <c r="H874" t="s">
        <v>102</v>
      </c>
      <c r="U874" t="s">
        <v>162</v>
      </c>
      <c r="AG874" t="s">
        <v>104</v>
      </c>
      <c r="AH874" t="s">
        <v>105</v>
      </c>
      <c r="AI874">
        <v>0</v>
      </c>
      <c r="AJ874">
        <v>1</v>
      </c>
      <c r="AK874">
        <v>0</v>
      </c>
      <c r="AL874">
        <v>0</v>
      </c>
      <c r="AM874">
        <v>0</v>
      </c>
      <c r="AN874">
        <v>0</v>
      </c>
      <c r="AO874">
        <v>0</v>
      </c>
      <c r="AP874">
        <v>0</v>
      </c>
      <c r="BA874" t="s">
        <v>127</v>
      </c>
      <c r="BB874" t="e">
        <f ca="1">- Useful but _xludf.not as good as a regular degree</f>
        <v>#NAME?</v>
      </c>
      <c r="BD874" t="e">
        <f ca="1">- I am _xludf.not interested in vocational education</f>
        <v>#NAME?</v>
      </c>
      <c r="BE874">
        <v>1</v>
      </c>
      <c r="BF874">
        <v>0</v>
      </c>
      <c r="BG874">
        <v>0</v>
      </c>
      <c r="BH874">
        <v>0</v>
      </c>
      <c r="BI874">
        <v>0</v>
      </c>
      <c r="BJ874">
        <v>0</v>
      </c>
      <c r="BK874">
        <v>0</v>
      </c>
      <c r="BL874">
        <v>0</v>
      </c>
      <c r="BN874" t="s">
        <v>106</v>
      </c>
      <c r="BQ874" t="e">
        <f ca="1">- No internet connection / computer - Do _xludf.not _xludf.count towards a recognized qualification</f>
        <v>#NAME?</v>
      </c>
      <c r="BR874">
        <v>0</v>
      </c>
      <c r="BS874">
        <v>1</v>
      </c>
      <c r="BT874">
        <v>1</v>
      </c>
      <c r="BU874">
        <v>0</v>
      </c>
      <c r="BV874">
        <v>0</v>
      </c>
      <c r="BW874">
        <v>0</v>
      </c>
      <c r="BX874" t="s">
        <v>107</v>
      </c>
      <c r="BY874" t="e">
        <f ca="1">- Useful but _xludf.not as good as going to university  - Difficult to access</f>
        <v>#NAME?</v>
      </c>
      <c r="BZ874">
        <v>1</v>
      </c>
      <c r="CA874">
        <v>0</v>
      </c>
      <c r="CB874">
        <v>0</v>
      </c>
      <c r="CC874">
        <v>1</v>
      </c>
      <c r="CD874">
        <v>0</v>
      </c>
      <c r="CE874" t="e">
        <f ca="1">- Facebook groups/pages  - Friends</f>
        <v>#NAME?</v>
      </c>
      <c r="CF874">
        <v>1</v>
      </c>
      <c r="CG874">
        <v>0</v>
      </c>
      <c r="CH874">
        <v>0</v>
      </c>
      <c r="CI874">
        <v>0</v>
      </c>
      <c r="CJ874">
        <v>0</v>
      </c>
      <c r="CK874">
        <v>1</v>
      </c>
      <c r="CL874">
        <v>0</v>
      </c>
      <c r="CN874" t="s">
        <v>108</v>
      </c>
      <c r="CO874" t="s">
        <v>109</v>
      </c>
      <c r="CP874" t="s">
        <v>110</v>
      </c>
      <c r="CQ874">
        <v>3468268</v>
      </c>
      <c r="CR874" t="s">
        <v>2214</v>
      </c>
      <c r="CS874" t="s">
        <v>2215</v>
      </c>
      <c r="CT874">
        <v>873</v>
      </c>
    </row>
    <row r="875" spans="1:98">
      <c r="A875">
        <v>874</v>
      </c>
      <c r="B875" t="s">
        <v>1628</v>
      </c>
      <c r="C875">
        <v>21</v>
      </c>
      <c r="D875" t="s">
        <v>98</v>
      </c>
      <c r="E875" t="s">
        <v>99</v>
      </c>
      <c r="F875" t="s">
        <v>100</v>
      </c>
      <c r="G875" t="s">
        <v>101</v>
      </c>
      <c r="H875" t="s">
        <v>102</v>
      </c>
      <c r="U875" t="s">
        <v>162</v>
      </c>
      <c r="AG875" t="s">
        <v>104</v>
      </c>
      <c r="AH875" t="s">
        <v>105</v>
      </c>
      <c r="AI875">
        <v>0</v>
      </c>
      <c r="AJ875">
        <v>1</v>
      </c>
      <c r="AK875">
        <v>0</v>
      </c>
      <c r="AL875">
        <v>0</v>
      </c>
      <c r="AM875">
        <v>0</v>
      </c>
      <c r="AN875">
        <v>0</v>
      </c>
      <c r="AO875">
        <v>0</v>
      </c>
      <c r="AP875">
        <v>0</v>
      </c>
      <c r="BA875" t="s">
        <v>106</v>
      </c>
      <c r="BB875" t="e">
        <f ca="1">- Useful but _xludf.not as good as a regular degree</f>
        <v>#NAME?</v>
      </c>
      <c r="BD875" t="e">
        <f ca="1">- Tourism / Restaurant _xludf.and hotel Management</f>
        <v>#NAME?</v>
      </c>
      <c r="BE875">
        <v>0</v>
      </c>
      <c r="BF875">
        <v>0</v>
      </c>
      <c r="BG875">
        <v>0</v>
      </c>
      <c r="BH875">
        <v>1</v>
      </c>
      <c r="BI875">
        <v>0</v>
      </c>
      <c r="BJ875">
        <v>0</v>
      </c>
      <c r="BK875">
        <v>0</v>
      </c>
      <c r="BL875">
        <v>0</v>
      </c>
      <c r="BN875" t="s">
        <v>106</v>
      </c>
      <c r="BQ875" t="e">
        <f ca="1">- No internet connection / computer - Do _xludf.not _xludf.count towards a recognized qualification</f>
        <v>#NAME?</v>
      </c>
      <c r="BR875">
        <v>0</v>
      </c>
      <c r="BS875">
        <v>1</v>
      </c>
      <c r="BT875">
        <v>1</v>
      </c>
      <c r="BU875">
        <v>0</v>
      </c>
      <c r="BV875">
        <v>0</v>
      </c>
      <c r="BW875">
        <v>0</v>
      </c>
      <c r="BX875" t="s">
        <v>107</v>
      </c>
      <c r="BY875" t="s">
        <v>139</v>
      </c>
      <c r="BZ875">
        <v>1</v>
      </c>
      <c r="CA875">
        <v>0</v>
      </c>
      <c r="CB875">
        <v>0</v>
      </c>
      <c r="CC875">
        <v>0</v>
      </c>
      <c r="CD875">
        <v>1</v>
      </c>
      <c r="CE875" t="e">
        <f ca="1">- Facebook groups/pages  - Friends</f>
        <v>#NAME?</v>
      </c>
      <c r="CF875">
        <v>1</v>
      </c>
      <c r="CG875">
        <v>0</v>
      </c>
      <c r="CH875">
        <v>0</v>
      </c>
      <c r="CI875">
        <v>0</v>
      </c>
      <c r="CJ875">
        <v>0</v>
      </c>
      <c r="CK875">
        <v>1</v>
      </c>
      <c r="CL875">
        <v>0</v>
      </c>
      <c r="CN875" t="s">
        <v>108</v>
      </c>
      <c r="CO875" t="s">
        <v>109</v>
      </c>
      <c r="CP875" t="s">
        <v>110</v>
      </c>
      <c r="CQ875">
        <v>3468290</v>
      </c>
      <c r="CR875" t="s">
        <v>2216</v>
      </c>
      <c r="CS875" t="s">
        <v>2217</v>
      </c>
      <c r="CT875">
        <v>874</v>
      </c>
    </row>
    <row r="876" spans="1:98">
      <c r="A876">
        <v>875</v>
      </c>
      <c r="B876" t="s">
        <v>1628</v>
      </c>
      <c r="C876">
        <v>19</v>
      </c>
      <c r="D876" t="s">
        <v>148</v>
      </c>
      <c r="E876" t="s">
        <v>99</v>
      </c>
      <c r="F876" t="s">
        <v>136</v>
      </c>
      <c r="G876" t="s">
        <v>113</v>
      </c>
      <c r="J876" t="s">
        <v>176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1</v>
      </c>
      <c r="R876">
        <v>1</v>
      </c>
      <c r="X876" t="s">
        <v>151</v>
      </c>
      <c r="Y876">
        <v>0</v>
      </c>
      <c r="Z876">
        <v>0</v>
      </c>
      <c r="AA876">
        <v>0</v>
      </c>
      <c r="AB876">
        <v>1</v>
      </c>
      <c r="AC876">
        <v>1</v>
      </c>
      <c r="AD876">
        <v>0</v>
      </c>
      <c r="AE876">
        <v>0</v>
      </c>
      <c r="AG876" t="s">
        <v>124</v>
      </c>
      <c r="AH876" t="s">
        <v>121</v>
      </c>
      <c r="AI876">
        <v>0</v>
      </c>
      <c r="AJ876">
        <v>0</v>
      </c>
      <c r="AK876">
        <v>1</v>
      </c>
      <c r="AL876">
        <v>0</v>
      </c>
      <c r="AM876">
        <v>0</v>
      </c>
      <c r="AN876">
        <v>0</v>
      </c>
      <c r="AO876">
        <v>0</v>
      </c>
      <c r="AP876">
        <v>0</v>
      </c>
      <c r="AQ876" t="s">
        <v>2218</v>
      </c>
      <c r="BA876" t="s">
        <v>106</v>
      </c>
      <c r="BB876" t="e">
        <f ca="1">- Useful but _xludf.not as good as a regular degree</f>
        <v>#NAME?</v>
      </c>
      <c r="BD876" t="e">
        <f ca="1">- Tourism / Restaurant _xludf.and hotel Management - Nursing / medical care</f>
        <v>#NAME?</v>
      </c>
      <c r="BE876">
        <v>0</v>
      </c>
      <c r="BF876">
        <v>0</v>
      </c>
      <c r="BG876">
        <v>0</v>
      </c>
      <c r="BH876">
        <v>1</v>
      </c>
      <c r="BI876">
        <v>1</v>
      </c>
      <c r="BJ876">
        <v>0</v>
      </c>
      <c r="BK876">
        <v>0</v>
      </c>
      <c r="BL876">
        <v>0</v>
      </c>
      <c r="BN876" t="s">
        <v>106</v>
      </c>
      <c r="BQ876" t="e">
        <f ca="1">- No internet connection / computer - Do _xludf.not _xludf.count towards a recognized qualification</f>
        <v>#NAME?</v>
      </c>
      <c r="BR876">
        <v>0</v>
      </c>
      <c r="BS876">
        <v>1</v>
      </c>
      <c r="BT876">
        <v>1</v>
      </c>
      <c r="BU876">
        <v>0</v>
      </c>
      <c r="BV876">
        <v>0</v>
      </c>
      <c r="BW876">
        <v>0</v>
      </c>
      <c r="BX876" t="s">
        <v>107</v>
      </c>
      <c r="BY876" t="s">
        <v>205</v>
      </c>
      <c r="BZ876">
        <v>0</v>
      </c>
      <c r="CA876">
        <v>0</v>
      </c>
      <c r="CB876">
        <v>0</v>
      </c>
      <c r="CC876">
        <v>1</v>
      </c>
      <c r="CD876">
        <v>1</v>
      </c>
      <c r="CE876" t="e">
        <f ca="1">- Facebook groups/pages  - Friends</f>
        <v>#NAME?</v>
      </c>
      <c r="CF876">
        <v>1</v>
      </c>
      <c r="CG876">
        <v>0</v>
      </c>
      <c r="CH876">
        <v>0</v>
      </c>
      <c r="CI876">
        <v>0</v>
      </c>
      <c r="CJ876">
        <v>0</v>
      </c>
      <c r="CK876">
        <v>1</v>
      </c>
      <c r="CL876">
        <v>0</v>
      </c>
      <c r="CN876" t="s">
        <v>108</v>
      </c>
      <c r="CO876" t="s">
        <v>109</v>
      </c>
      <c r="CP876" t="s">
        <v>110</v>
      </c>
      <c r="CQ876">
        <v>3468297</v>
      </c>
      <c r="CR876" t="s">
        <v>2219</v>
      </c>
      <c r="CS876" t="s">
        <v>2220</v>
      </c>
      <c r="CT876">
        <v>875</v>
      </c>
    </row>
    <row r="877" spans="1:98">
      <c r="A877">
        <v>876</v>
      </c>
      <c r="B877" t="s">
        <v>1628</v>
      </c>
      <c r="C877">
        <v>21</v>
      </c>
      <c r="D877" t="s">
        <v>148</v>
      </c>
      <c r="E877" t="s">
        <v>142</v>
      </c>
      <c r="F877" t="s">
        <v>100</v>
      </c>
      <c r="G877" t="s">
        <v>101</v>
      </c>
      <c r="H877" t="s">
        <v>102</v>
      </c>
      <c r="U877" t="s">
        <v>162</v>
      </c>
      <c r="AG877" t="s">
        <v>104</v>
      </c>
      <c r="AH877" t="s">
        <v>105</v>
      </c>
      <c r="AI877">
        <v>0</v>
      </c>
      <c r="AJ877">
        <v>1</v>
      </c>
      <c r="AK877">
        <v>0</v>
      </c>
      <c r="AL877">
        <v>0</v>
      </c>
      <c r="AM877">
        <v>0</v>
      </c>
      <c r="AN877">
        <v>0</v>
      </c>
      <c r="AO877">
        <v>0</v>
      </c>
      <c r="AP877">
        <v>0</v>
      </c>
      <c r="BA877" t="s">
        <v>106</v>
      </c>
      <c r="BB877" t="e">
        <f ca="1">- Very Useful _xludf.and provides a job opportunity _xludf.right away.</f>
        <v>#NAME?</v>
      </c>
      <c r="BD877" t="e">
        <f ca="1">- Tourism / Restaurant _xludf.and hotel Management - Nursing / medical care</f>
        <v>#NAME?</v>
      </c>
      <c r="BE877">
        <v>0</v>
      </c>
      <c r="BF877">
        <v>0</v>
      </c>
      <c r="BG877">
        <v>0</v>
      </c>
      <c r="BH877">
        <v>1</v>
      </c>
      <c r="BI877">
        <v>1</v>
      </c>
      <c r="BJ877">
        <v>0</v>
      </c>
      <c r="BK877">
        <v>0</v>
      </c>
      <c r="BL877">
        <v>0</v>
      </c>
      <c r="BN877" t="s">
        <v>106</v>
      </c>
      <c r="BQ877" t="e">
        <f ca="1">- No internet connection / computer - Do _xludf.not _xludf.count towards a recognized qualification</f>
        <v>#NAME?</v>
      </c>
      <c r="BR877">
        <v>0</v>
      </c>
      <c r="BS877">
        <v>1</v>
      </c>
      <c r="BT877">
        <v>1</v>
      </c>
      <c r="BU877">
        <v>0</v>
      </c>
      <c r="BV877">
        <v>0</v>
      </c>
      <c r="BW877">
        <v>0</v>
      </c>
      <c r="BX877" t="s">
        <v>107</v>
      </c>
      <c r="BY877" t="s">
        <v>139</v>
      </c>
      <c r="BZ877">
        <v>1</v>
      </c>
      <c r="CA877">
        <v>0</v>
      </c>
      <c r="CB877">
        <v>0</v>
      </c>
      <c r="CC877">
        <v>0</v>
      </c>
      <c r="CD877">
        <v>1</v>
      </c>
      <c r="CE877" t="e">
        <f ca="1">- Facebook groups/pages  - Friends</f>
        <v>#NAME?</v>
      </c>
      <c r="CF877">
        <v>1</v>
      </c>
      <c r="CG877">
        <v>0</v>
      </c>
      <c r="CH877">
        <v>0</v>
      </c>
      <c r="CI877">
        <v>0</v>
      </c>
      <c r="CJ877">
        <v>0</v>
      </c>
      <c r="CK877">
        <v>1</v>
      </c>
      <c r="CL877">
        <v>0</v>
      </c>
      <c r="CN877" t="s">
        <v>108</v>
      </c>
      <c r="CO877" t="s">
        <v>109</v>
      </c>
      <c r="CP877" t="s">
        <v>110</v>
      </c>
      <c r="CQ877">
        <v>3468317</v>
      </c>
      <c r="CR877" t="s">
        <v>2221</v>
      </c>
      <c r="CS877" t="s">
        <v>2222</v>
      </c>
      <c r="CT877">
        <v>876</v>
      </c>
    </row>
    <row r="878" spans="1:98">
      <c r="A878">
        <v>877</v>
      </c>
      <c r="B878" t="s">
        <v>1628</v>
      </c>
      <c r="C878">
        <v>26</v>
      </c>
      <c r="D878" t="s">
        <v>98</v>
      </c>
      <c r="E878" t="s">
        <v>99</v>
      </c>
      <c r="F878" t="s">
        <v>149</v>
      </c>
      <c r="G878" t="s">
        <v>113</v>
      </c>
      <c r="J878" t="s">
        <v>176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1</v>
      </c>
      <c r="R878">
        <v>1</v>
      </c>
      <c r="X878" t="s">
        <v>2101</v>
      </c>
      <c r="Y878">
        <v>0</v>
      </c>
      <c r="Z878">
        <v>0</v>
      </c>
      <c r="AA878">
        <v>0</v>
      </c>
      <c r="AB878">
        <v>1</v>
      </c>
      <c r="AC878">
        <v>1</v>
      </c>
      <c r="AD878">
        <v>1</v>
      </c>
      <c r="AE878">
        <v>0</v>
      </c>
      <c r="AG878" t="s">
        <v>124</v>
      </c>
      <c r="AH878" t="s">
        <v>117</v>
      </c>
      <c r="AI878">
        <v>0</v>
      </c>
      <c r="AJ878">
        <v>1</v>
      </c>
      <c r="AK878">
        <v>0</v>
      </c>
      <c r="AL878">
        <v>0</v>
      </c>
      <c r="AM878">
        <v>1</v>
      </c>
      <c r="AN878">
        <v>0</v>
      </c>
      <c r="AO878">
        <v>0</v>
      </c>
      <c r="AP878">
        <v>0</v>
      </c>
      <c r="BA878" t="s">
        <v>106</v>
      </c>
      <c r="BB878" t="e">
        <f ca="1">- Very Useful _xludf.and provides a job opportunity _xludf.right away.</f>
        <v>#NAME?</v>
      </c>
      <c r="BD878" t="e">
        <f ca="1">- Construction (builder, carpenter, electrician, blacksmith) - Mechanics _xludf.and machinery</f>
        <v>#NAME?</v>
      </c>
      <c r="BE878">
        <v>0</v>
      </c>
      <c r="BF878">
        <v>0</v>
      </c>
      <c r="BG878">
        <v>0</v>
      </c>
      <c r="BH878">
        <v>0</v>
      </c>
      <c r="BI878">
        <v>0</v>
      </c>
      <c r="BJ878">
        <v>1</v>
      </c>
      <c r="BK878">
        <v>1</v>
      </c>
      <c r="BL878">
        <v>0</v>
      </c>
      <c r="BN878" t="s">
        <v>106</v>
      </c>
      <c r="BQ878" t="e">
        <f ca="1">- Do _xludf.not _xludf.count towards a recognized qualification - Cannot afford the courses</f>
        <v>#NAME?</v>
      </c>
      <c r="BR878">
        <v>0</v>
      </c>
      <c r="BS878">
        <v>1</v>
      </c>
      <c r="BT878">
        <v>0</v>
      </c>
      <c r="BU878">
        <v>0</v>
      </c>
      <c r="BV878">
        <v>1</v>
      </c>
      <c r="BW878">
        <v>0</v>
      </c>
      <c r="BX878" t="s">
        <v>107</v>
      </c>
      <c r="BY878" t="e">
        <f ca="1">- Useful but _xludf.not as good as going to university  - Difficult to access</f>
        <v>#NAME?</v>
      </c>
      <c r="BZ878">
        <v>1</v>
      </c>
      <c r="CA878">
        <v>0</v>
      </c>
      <c r="CB878">
        <v>0</v>
      </c>
      <c r="CC878">
        <v>1</v>
      </c>
      <c r="CD878">
        <v>0</v>
      </c>
      <c r="CE878" t="e">
        <f ca="1">- Facebook groups/pages  - Friends</f>
        <v>#NAME?</v>
      </c>
      <c r="CF878">
        <v>1</v>
      </c>
      <c r="CG878">
        <v>0</v>
      </c>
      <c r="CH878">
        <v>0</v>
      </c>
      <c r="CI878">
        <v>0</v>
      </c>
      <c r="CJ878">
        <v>0</v>
      </c>
      <c r="CK878">
        <v>1</v>
      </c>
      <c r="CL878">
        <v>0</v>
      </c>
      <c r="CN878" t="s">
        <v>108</v>
      </c>
      <c r="CO878" t="s">
        <v>109</v>
      </c>
      <c r="CP878" t="s">
        <v>110</v>
      </c>
      <c r="CQ878">
        <v>3468461</v>
      </c>
      <c r="CR878" t="s">
        <v>2223</v>
      </c>
      <c r="CS878" t="s">
        <v>2224</v>
      </c>
      <c r="CT878">
        <v>877</v>
      </c>
    </row>
    <row r="879" spans="1:98">
      <c r="A879">
        <v>878</v>
      </c>
      <c r="B879" t="s">
        <v>1628</v>
      </c>
      <c r="C879">
        <v>25</v>
      </c>
      <c r="D879" t="s">
        <v>98</v>
      </c>
      <c r="E879" t="s">
        <v>166</v>
      </c>
      <c r="F879" t="s">
        <v>344</v>
      </c>
      <c r="G879" t="s">
        <v>113</v>
      </c>
      <c r="J879" t="s">
        <v>228</v>
      </c>
      <c r="K879">
        <v>0</v>
      </c>
      <c r="L879">
        <v>0</v>
      </c>
      <c r="M879">
        <v>0</v>
      </c>
      <c r="N879">
        <v>1</v>
      </c>
      <c r="O879">
        <v>0</v>
      </c>
      <c r="P879">
        <v>0</v>
      </c>
      <c r="Q879">
        <v>1</v>
      </c>
      <c r="R879">
        <v>0</v>
      </c>
      <c r="X879" t="s">
        <v>2101</v>
      </c>
      <c r="Y879">
        <v>0</v>
      </c>
      <c r="Z879">
        <v>0</v>
      </c>
      <c r="AA879">
        <v>0</v>
      </c>
      <c r="AB879">
        <v>1</v>
      </c>
      <c r="AC879">
        <v>1</v>
      </c>
      <c r="AD879">
        <v>1</v>
      </c>
      <c r="AE879">
        <v>0</v>
      </c>
      <c r="AG879" t="s">
        <v>124</v>
      </c>
      <c r="AH879" t="s">
        <v>105</v>
      </c>
      <c r="AI879">
        <v>0</v>
      </c>
      <c r="AJ879">
        <v>1</v>
      </c>
      <c r="AK879">
        <v>0</v>
      </c>
      <c r="AL879">
        <v>0</v>
      </c>
      <c r="AM879">
        <v>0</v>
      </c>
      <c r="AN879">
        <v>0</v>
      </c>
      <c r="AO879">
        <v>0</v>
      </c>
      <c r="AP879">
        <v>0</v>
      </c>
      <c r="BA879" t="s">
        <v>106</v>
      </c>
      <c r="BB879" t="e">
        <f ca="1">- Useful but _xludf.not as good as a regular degree</f>
        <v>#NAME?</v>
      </c>
      <c r="BD879" t="e">
        <f ca="1">- Project Management / Accountancy - Nursing / medical care</f>
        <v>#NAME?</v>
      </c>
      <c r="BE879">
        <v>0</v>
      </c>
      <c r="BF879">
        <v>0</v>
      </c>
      <c r="BG879">
        <v>1</v>
      </c>
      <c r="BH879">
        <v>0</v>
      </c>
      <c r="BI879">
        <v>1</v>
      </c>
      <c r="BJ879">
        <v>0</v>
      </c>
      <c r="BK879">
        <v>0</v>
      </c>
      <c r="BL879">
        <v>0</v>
      </c>
      <c r="BN879" t="s">
        <v>106</v>
      </c>
      <c r="BQ879" t="e">
        <f ca="1">- No internet connection / computer - Do _xludf.not _xludf.count towards a recognized qualification</f>
        <v>#NAME?</v>
      </c>
      <c r="BR879">
        <v>0</v>
      </c>
      <c r="BS879">
        <v>1</v>
      </c>
      <c r="BT879">
        <v>1</v>
      </c>
      <c r="BU879">
        <v>0</v>
      </c>
      <c r="BV879">
        <v>0</v>
      </c>
      <c r="BW879">
        <v>0</v>
      </c>
      <c r="BX879" t="s">
        <v>107</v>
      </c>
      <c r="BY879" t="s">
        <v>139</v>
      </c>
      <c r="BZ879">
        <v>1</v>
      </c>
      <c r="CA879">
        <v>0</v>
      </c>
      <c r="CB879">
        <v>0</v>
      </c>
      <c r="CC879">
        <v>0</v>
      </c>
      <c r="CD879">
        <v>1</v>
      </c>
      <c r="CE879" t="e">
        <f ca="1">- Facebook groups/pages  - Friends</f>
        <v>#NAME?</v>
      </c>
      <c r="CF879">
        <v>1</v>
      </c>
      <c r="CG879">
        <v>0</v>
      </c>
      <c r="CH879">
        <v>0</v>
      </c>
      <c r="CI879">
        <v>0</v>
      </c>
      <c r="CJ879">
        <v>0</v>
      </c>
      <c r="CK879">
        <v>1</v>
      </c>
      <c r="CL879">
        <v>0</v>
      </c>
      <c r="CN879" t="s">
        <v>108</v>
      </c>
      <c r="CO879" t="s">
        <v>109</v>
      </c>
      <c r="CP879" t="s">
        <v>110</v>
      </c>
      <c r="CQ879">
        <v>3468473</v>
      </c>
      <c r="CR879" t="s">
        <v>2225</v>
      </c>
      <c r="CS879" t="s">
        <v>2226</v>
      </c>
      <c r="CT879">
        <v>878</v>
      </c>
    </row>
    <row r="880" spans="1:98">
      <c r="A880">
        <v>879</v>
      </c>
      <c r="B880" t="s">
        <v>1628</v>
      </c>
      <c r="C880">
        <v>24</v>
      </c>
      <c r="D880" t="s">
        <v>98</v>
      </c>
      <c r="E880" t="s">
        <v>99</v>
      </c>
      <c r="F880" t="s">
        <v>100</v>
      </c>
      <c r="G880" t="s">
        <v>113</v>
      </c>
      <c r="J880" t="s">
        <v>374</v>
      </c>
      <c r="K880">
        <v>0</v>
      </c>
      <c r="L880">
        <v>0</v>
      </c>
      <c r="M880">
        <v>1</v>
      </c>
      <c r="N880">
        <v>1</v>
      </c>
      <c r="O880">
        <v>0</v>
      </c>
      <c r="P880">
        <v>0</v>
      </c>
      <c r="Q880">
        <v>0</v>
      </c>
      <c r="R880">
        <v>0</v>
      </c>
      <c r="X880" t="s">
        <v>2101</v>
      </c>
      <c r="Y880">
        <v>0</v>
      </c>
      <c r="Z880">
        <v>0</v>
      </c>
      <c r="AA880">
        <v>0</v>
      </c>
      <c r="AB880">
        <v>1</v>
      </c>
      <c r="AC880">
        <v>1</v>
      </c>
      <c r="AD880">
        <v>1</v>
      </c>
      <c r="AE880">
        <v>0</v>
      </c>
      <c r="AG880" t="s">
        <v>124</v>
      </c>
      <c r="AH880" t="s">
        <v>105</v>
      </c>
      <c r="AI880">
        <v>0</v>
      </c>
      <c r="AJ880">
        <v>1</v>
      </c>
      <c r="AK880">
        <v>0</v>
      </c>
      <c r="AL880">
        <v>0</v>
      </c>
      <c r="AM880">
        <v>0</v>
      </c>
      <c r="AN880">
        <v>0</v>
      </c>
      <c r="AO880">
        <v>0</v>
      </c>
      <c r="AP880">
        <v>0</v>
      </c>
      <c r="BA880" t="s">
        <v>106</v>
      </c>
      <c r="BB880" t="e">
        <f ca="1">- Useful but _xludf.not as good as a regular degree</f>
        <v>#NAME?</v>
      </c>
      <c r="BD880" t="s">
        <v>624</v>
      </c>
      <c r="BE880">
        <v>0</v>
      </c>
      <c r="BF880">
        <v>0</v>
      </c>
      <c r="BG880">
        <v>0</v>
      </c>
      <c r="BH880">
        <v>1</v>
      </c>
      <c r="BI880">
        <v>0</v>
      </c>
      <c r="BJ880">
        <v>0</v>
      </c>
      <c r="BK880">
        <v>0</v>
      </c>
      <c r="BL880">
        <v>1</v>
      </c>
      <c r="BN880" t="s">
        <v>106</v>
      </c>
      <c r="BQ880" t="e">
        <f ca="1">- No internet connection / computer - Cannot afford the courses</f>
        <v>#NAME?</v>
      </c>
      <c r="BR880">
        <v>0</v>
      </c>
      <c r="BS880">
        <v>0</v>
      </c>
      <c r="BT880">
        <v>1</v>
      </c>
      <c r="BU880">
        <v>0</v>
      </c>
      <c r="BV880">
        <v>1</v>
      </c>
      <c r="BW880">
        <v>0</v>
      </c>
      <c r="BX880" t="s">
        <v>107</v>
      </c>
      <c r="BY880" t="e">
        <f ca="1">- Useful but _xludf.not as good as going to university  - Difficult to access</f>
        <v>#NAME?</v>
      </c>
      <c r="BZ880">
        <v>1</v>
      </c>
      <c r="CA880">
        <v>0</v>
      </c>
      <c r="CB880">
        <v>0</v>
      </c>
      <c r="CC880">
        <v>1</v>
      </c>
      <c r="CD880">
        <v>0</v>
      </c>
      <c r="CE880" t="e">
        <f ca="1">- Facebook groups/pages  - Friends</f>
        <v>#NAME?</v>
      </c>
      <c r="CF880">
        <v>1</v>
      </c>
      <c r="CG880">
        <v>0</v>
      </c>
      <c r="CH880">
        <v>0</v>
      </c>
      <c r="CI880">
        <v>0</v>
      </c>
      <c r="CJ880">
        <v>0</v>
      </c>
      <c r="CK880">
        <v>1</v>
      </c>
      <c r="CL880">
        <v>0</v>
      </c>
      <c r="CN880" t="s">
        <v>108</v>
      </c>
      <c r="CO880" t="s">
        <v>109</v>
      </c>
      <c r="CP880" t="s">
        <v>110</v>
      </c>
      <c r="CQ880">
        <v>3468476</v>
      </c>
      <c r="CR880" t="s">
        <v>2227</v>
      </c>
      <c r="CS880" t="s">
        <v>2228</v>
      </c>
      <c r="CT880">
        <v>879</v>
      </c>
    </row>
    <row r="881" spans="1:98">
      <c r="A881">
        <v>880</v>
      </c>
      <c r="B881" t="s">
        <v>1628</v>
      </c>
      <c r="C881">
        <v>20</v>
      </c>
      <c r="D881" t="s">
        <v>98</v>
      </c>
      <c r="E881" t="s">
        <v>99</v>
      </c>
      <c r="F881" t="s">
        <v>136</v>
      </c>
      <c r="G881" t="s">
        <v>113</v>
      </c>
      <c r="J881" t="s">
        <v>742</v>
      </c>
      <c r="K881">
        <v>0</v>
      </c>
      <c r="L881">
        <v>0</v>
      </c>
      <c r="M881">
        <v>0</v>
      </c>
      <c r="N881">
        <v>0</v>
      </c>
      <c r="O881">
        <v>1</v>
      </c>
      <c r="P881">
        <v>0</v>
      </c>
      <c r="Q881">
        <v>1</v>
      </c>
      <c r="R881">
        <v>0</v>
      </c>
      <c r="X881" t="s">
        <v>2229</v>
      </c>
      <c r="Y881">
        <v>1</v>
      </c>
      <c r="Z881">
        <v>0</v>
      </c>
      <c r="AA881">
        <v>0</v>
      </c>
      <c r="AB881">
        <v>1</v>
      </c>
      <c r="AC881">
        <v>0</v>
      </c>
      <c r="AD881">
        <v>1</v>
      </c>
      <c r="AE881">
        <v>0</v>
      </c>
      <c r="AG881" t="s">
        <v>124</v>
      </c>
      <c r="AH881" t="s">
        <v>125</v>
      </c>
      <c r="AI881">
        <v>1</v>
      </c>
      <c r="AJ881">
        <v>0</v>
      </c>
      <c r="AK881">
        <v>0</v>
      </c>
      <c r="AL881">
        <v>0</v>
      </c>
      <c r="AM881">
        <v>0</v>
      </c>
      <c r="AN881">
        <v>0</v>
      </c>
      <c r="AO881">
        <v>0</v>
      </c>
      <c r="AP881">
        <v>0</v>
      </c>
      <c r="AR881" t="s">
        <v>106</v>
      </c>
      <c r="AS881" t="e">
        <f ca="1">- Retrieving papers is expensive _xludf.now _xludf.and I Do _xludf.not have the money - have to go in person but can _xludf.not go _xludf.for security reasons</f>
        <v>#NAME?</v>
      </c>
      <c r="AT881">
        <v>0</v>
      </c>
      <c r="AU881">
        <v>1</v>
      </c>
      <c r="AV881">
        <v>0</v>
      </c>
      <c r="AW881">
        <v>0</v>
      </c>
      <c r="AX881">
        <v>1</v>
      </c>
      <c r="AY881">
        <v>0</v>
      </c>
      <c r="BA881" t="s">
        <v>106</v>
      </c>
      <c r="BB881" t="e">
        <f ca="1">- Useful but _xludf.not as good as a regular degree</f>
        <v>#NAME?</v>
      </c>
      <c r="BD881" t="e">
        <f ca="1">- Mechanics _xludf.and machineryAgriculture</f>
        <v>#NAME?</v>
      </c>
      <c r="BE881">
        <v>0</v>
      </c>
      <c r="BF881">
        <v>0</v>
      </c>
      <c r="BG881">
        <v>0</v>
      </c>
      <c r="BH881">
        <v>0</v>
      </c>
      <c r="BI881">
        <v>0</v>
      </c>
      <c r="BJ881">
        <v>0</v>
      </c>
      <c r="BK881">
        <v>1</v>
      </c>
      <c r="BL881">
        <v>1</v>
      </c>
      <c r="BN881" t="s">
        <v>106</v>
      </c>
      <c r="BQ881" t="e">
        <f ca="1">- No internet connection / computer - Do _xludf.not _xludf.count towards a recognized qualification</f>
        <v>#NAME?</v>
      </c>
      <c r="BR881">
        <v>0</v>
      </c>
      <c r="BS881">
        <v>1</v>
      </c>
      <c r="BT881">
        <v>1</v>
      </c>
      <c r="BU881">
        <v>0</v>
      </c>
      <c r="BV881">
        <v>0</v>
      </c>
      <c r="BW881">
        <v>0</v>
      </c>
      <c r="BX881" t="s">
        <v>107</v>
      </c>
      <c r="BY881" t="e">
        <f ca="1">- Useful but _xludf.not as good as going to university  - Difficult to access</f>
        <v>#NAME?</v>
      </c>
      <c r="BZ881">
        <v>1</v>
      </c>
      <c r="CA881">
        <v>0</v>
      </c>
      <c r="CB881">
        <v>0</v>
      </c>
      <c r="CC881">
        <v>1</v>
      </c>
      <c r="CD881">
        <v>0</v>
      </c>
      <c r="CE881" t="e">
        <f ca="1">- Facebook groups/pages  - Friends</f>
        <v>#NAME?</v>
      </c>
      <c r="CF881">
        <v>1</v>
      </c>
      <c r="CG881">
        <v>0</v>
      </c>
      <c r="CH881">
        <v>0</v>
      </c>
      <c r="CI881">
        <v>0</v>
      </c>
      <c r="CJ881">
        <v>0</v>
      </c>
      <c r="CK881">
        <v>1</v>
      </c>
      <c r="CL881">
        <v>0</v>
      </c>
      <c r="CN881" t="s">
        <v>108</v>
      </c>
      <c r="CO881" t="s">
        <v>109</v>
      </c>
      <c r="CP881" t="s">
        <v>110</v>
      </c>
      <c r="CQ881">
        <v>3468482</v>
      </c>
      <c r="CR881" s="1" t="s">
        <v>2230</v>
      </c>
      <c r="CS881" t="s">
        <v>2231</v>
      </c>
      <c r="CT881">
        <v>880</v>
      </c>
    </row>
    <row r="882" spans="1:98">
      <c r="A882">
        <v>881</v>
      </c>
      <c r="B882" t="s">
        <v>1628</v>
      </c>
      <c r="C882">
        <v>24</v>
      </c>
      <c r="D882" t="s">
        <v>98</v>
      </c>
      <c r="E882" t="s">
        <v>99</v>
      </c>
      <c r="F882" t="s">
        <v>344</v>
      </c>
      <c r="G882" t="s">
        <v>113</v>
      </c>
      <c r="J882" t="s">
        <v>176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1</v>
      </c>
      <c r="R882">
        <v>1</v>
      </c>
      <c r="X882" t="s">
        <v>138</v>
      </c>
      <c r="Y882">
        <v>0</v>
      </c>
      <c r="Z882">
        <v>0</v>
      </c>
      <c r="AA882">
        <v>0</v>
      </c>
      <c r="AB882">
        <v>1</v>
      </c>
      <c r="AC882">
        <v>0</v>
      </c>
      <c r="AD882">
        <v>1</v>
      </c>
      <c r="AE882">
        <v>0</v>
      </c>
      <c r="AG882" t="s">
        <v>124</v>
      </c>
      <c r="AH882" t="s">
        <v>105</v>
      </c>
      <c r="AI882">
        <v>0</v>
      </c>
      <c r="AJ882">
        <v>1</v>
      </c>
      <c r="AK882">
        <v>0</v>
      </c>
      <c r="AL882">
        <v>0</v>
      </c>
      <c r="AM882">
        <v>0</v>
      </c>
      <c r="AN882">
        <v>0</v>
      </c>
      <c r="AO882">
        <v>0</v>
      </c>
      <c r="AP882">
        <v>0</v>
      </c>
      <c r="BA882" t="s">
        <v>106</v>
      </c>
      <c r="BB882" t="e">
        <f ca="1">- Useful but _xludf.not as good as a regular degree</f>
        <v>#NAME?</v>
      </c>
      <c r="BD882" t="e">
        <f ca="1">- Project Management / Accountancy - Nursing / medical care</f>
        <v>#NAME?</v>
      </c>
      <c r="BE882">
        <v>0</v>
      </c>
      <c r="BF882">
        <v>0</v>
      </c>
      <c r="BG882">
        <v>1</v>
      </c>
      <c r="BH882">
        <v>0</v>
      </c>
      <c r="BI882">
        <v>1</v>
      </c>
      <c r="BJ882">
        <v>0</v>
      </c>
      <c r="BK882">
        <v>0</v>
      </c>
      <c r="BL882">
        <v>0</v>
      </c>
      <c r="BN882" t="s">
        <v>106</v>
      </c>
      <c r="BQ882" t="e">
        <f ca="1">- No internet connection / computer - Cannot afford the courses</f>
        <v>#NAME?</v>
      </c>
      <c r="BR882">
        <v>0</v>
      </c>
      <c r="BS882">
        <v>0</v>
      </c>
      <c r="BT882">
        <v>1</v>
      </c>
      <c r="BU882">
        <v>0</v>
      </c>
      <c r="BV882">
        <v>1</v>
      </c>
      <c r="BW882">
        <v>0</v>
      </c>
      <c r="BX882" t="s">
        <v>107</v>
      </c>
      <c r="BY882" t="e">
        <f ca="1">- Useful but _xludf.not as good as going to university  - Difficult to access</f>
        <v>#NAME?</v>
      </c>
      <c r="BZ882">
        <v>1</v>
      </c>
      <c r="CA882">
        <v>0</v>
      </c>
      <c r="CB882">
        <v>0</v>
      </c>
      <c r="CC882">
        <v>1</v>
      </c>
      <c r="CD882">
        <v>0</v>
      </c>
      <c r="CE882" t="e">
        <f ca="1">- Facebook groups/pages  - Friends</f>
        <v>#NAME?</v>
      </c>
      <c r="CF882">
        <v>1</v>
      </c>
      <c r="CG882">
        <v>0</v>
      </c>
      <c r="CH882">
        <v>0</v>
      </c>
      <c r="CI882">
        <v>0</v>
      </c>
      <c r="CJ882">
        <v>0</v>
      </c>
      <c r="CK882">
        <v>1</v>
      </c>
      <c r="CL882">
        <v>0</v>
      </c>
      <c r="CN882" t="s">
        <v>108</v>
      </c>
      <c r="CO882" t="s">
        <v>109</v>
      </c>
      <c r="CP882" t="s">
        <v>110</v>
      </c>
      <c r="CQ882">
        <v>3468488</v>
      </c>
      <c r="CR882" s="1" t="s">
        <v>2232</v>
      </c>
      <c r="CS882" t="s">
        <v>2233</v>
      </c>
      <c r="CT882">
        <v>881</v>
      </c>
    </row>
    <row r="883" spans="1:98">
      <c r="A883">
        <v>882</v>
      </c>
      <c r="B883" t="s">
        <v>1628</v>
      </c>
      <c r="C883">
        <v>23</v>
      </c>
      <c r="D883" t="s">
        <v>98</v>
      </c>
      <c r="E883" t="s">
        <v>99</v>
      </c>
      <c r="F883" t="s">
        <v>136</v>
      </c>
      <c r="G883" t="s">
        <v>113</v>
      </c>
      <c r="J883" t="s">
        <v>374</v>
      </c>
      <c r="K883">
        <v>0</v>
      </c>
      <c r="L883">
        <v>0</v>
      </c>
      <c r="M883">
        <v>1</v>
      </c>
      <c r="N883">
        <v>1</v>
      </c>
      <c r="O883">
        <v>0</v>
      </c>
      <c r="P883">
        <v>0</v>
      </c>
      <c r="Q883">
        <v>0</v>
      </c>
      <c r="R883">
        <v>0</v>
      </c>
      <c r="X883" t="s">
        <v>2234</v>
      </c>
      <c r="Y883">
        <v>1</v>
      </c>
      <c r="Z883">
        <v>0</v>
      </c>
      <c r="AA883">
        <v>0</v>
      </c>
      <c r="AB883">
        <v>1</v>
      </c>
      <c r="AC883">
        <v>1</v>
      </c>
      <c r="AD883">
        <v>1</v>
      </c>
      <c r="AE883">
        <v>0</v>
      </c>
      <c r="AG883" t="s">
        <v>124</v>
      </c>
      <c r="AH883" t="s">
        <v>125</v>
      </c>
      <c r="AI883">
        <v>1</v>
      </c>
      <c r="AJ883">
        <v>0</v>
      </c>
      <c r="AK883">
        <v>0</v>
      </c>
      <c r="AL883">
        <v>0</v>
      </c>
      <c r="AM883">
        <v>0</v>
      </c>
      <c r="AN883">
        <v>0</v>
      </c>
      <c r="AO883">
        <v>0</v>
      </c>
      <c r="AP883">
        <v>0</v>
      </c>
      <c r="AR883" t="s">
        <v>106</v>
      </c>
      <c r="AS883" t="e">
        <f ca="1">- Retrieving papers is expensive _xludf.now _xludf.and I Do _xludf.not have the money - have to go in person but can _xludf.not go _xludf.for security reasons</f>
        <v>#NAME?</v>
      </c>
      <c r="AT883">
        <v>0</v>
      </c>
      <c r="AU883">
        <v>1</v>
      </c>
      <c r="AV883">
        <v>0</v>
      </c>
      <c r="AW883">
        <v>0</v>
      </c>
      <c r="AX883">
        <v>1</v>
      </c>
      <c r="AY883">
        <v>0</v>
      </c>
      <c r="BA883" t="s">
        <v>106</v>
      </c>
      <c r="BB883" t="e">
        <f ca="1">- Useful but _xludf.not as good as a regular degree</f>
        <v>#NAME?</v>
      </c>
      <c r="BD883" t="e">
        <f ca="1">- Mechanics _xludf.and machineryAgriculture</f>
        <v>#NAME?</v>
      </c>
      <c r="BE883">
        <v>0</v>
      </c>
      <c r="BF883">
        <v>0</v>
      </c>
      <c r="BG883">
        <v>0</v>
      </c>
      <c r="BH883">
        <v>0</v>
      </c>
      <c r="BI883">
        <v>0</v>
      </c>
      <c r="BJ883">
        <v>0</v>
      </c>
      <c r="BK883">
        <v>1</v>
      </c>
      <c r="BL883">
        <v>1</v>
      </c>
      <c r="BN883" t="s">
        <v>106</v>
      </c>
      <c r="BQ883" t="e">
        <f ca="1">- No internet connection / computer - Cannot afford the courses</f>
        <v>#NAME?</v>
      </c>
      <c r="BR883">
        <v>0</v>
      </c>
      <c r="BS883">
        <v>0</v>
      </c>
      <c r="BT883">
        <v>1</v>
      </c>
      <c r="BU883">
        <v>0</v>
      </c>
      <c r="BV883">
        <v>1</v>
      </c>
      <c r="BW883">
        <v>0</v>
      </c>
      <c r="BX883" t="s">
        <v>107</v>
      </c>
      <c r="BY883" t="e">
        <f ca="1">- Useful but _xludf.not as good as going to university  - Difficult to access</f>
        <v>#NAME?</v>
      </c>
      <c r="BZ883">
        <v>1</v>
      </c>
      <c r="CA883">
        <v>0</v>
      </c>
      <c r="CB883">
        <v>0</v>
      </c>
      <c r="CC883">
        <v>1</v>
      </c>
      <c r="CD883">
        <v>0</v>
      </c>
      <c r="CE883" t="e">
        <f ca="1">- Facebook groups/pages  - Friends</f>
        <v>#NAME?</v>
      </c>
      <c r="CF883">
        <v>1</v>
      </c>
      <c r="CG883">
        <v>0</v>
      </c>
      <c r="CH883">
        <v>0</v>
      </c>
      <c r="CI883">
        <v>0</v>
      </c>
      <c r="CJ883">
        <v>0</v>
      </c>
      <c r="CK883">
        <v>1</v>
      </c>
      <c r="CL883">
        <v>0</v>
      </c>
      <c r="CN883" t="s">
        <v>108</v>
      </c>
      <c r="CO883" t="s">
        <v>109</v>
      </c>
      <c r="CP883" t="s">
        <v>110</v>
      </c>
      <c r="CQ883">
        <v>3468490</v>
      </c>
      <c r="CR883" t="s">
        <v>2235</v>
      </c>
      <c r="CS883" t="s">
        <v>2236</v>
      </c>
      <c r="CT883">
        <v>882</v>
      </c>
    </row>
    <row r="884" spans="1:98">
      <c r="A884">
        <v>883</v>
      </c>
      <c r="B884" t="s">
        <v>1628</v>
      </c>
      <c r="C884">
        <v>27</v>
      </c>
      <c r="D884" t="s">
        <v>98</v>
      </c>
      <c r="E884" t="s">
        <v>227</v>
      </c>
      <c r="F884" t="s">
        <v>149</v>
      </c>
      <c r="G884" t="s">
        <v>113</v>
      </c>
      <c r="J884" t="s">
        <v>176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1</v>
      </c>
      <c r="R884">
        <v>1</v>
      </c>
      <c r="X884" t="s">
        <v>2101</v>
      </c>
      <c r="Y884">
        <v>0</v>
      </c>
      <c r="Z884">
        <v>0</v>
      </c>
      <c r="AA884">
        <v>0</v>
      </c>
      <c r="AB884">
        <v>1</v>
      </c>
      <c r="AC884">
        <v>1</v>
      </c>
      <c r="AD884">
        <v>1</v>
      </c>
      <c r="AE884">
        <v>0</v>
      </c>
      <c r="AG884" t="s">
        <v>124</v>
      </c>
      <c r="AH884" t="s">
        <v>117</v>
      </c>
      <c r="AI884">
        <v>0</v>
      </c>
      <c r="AJ884">
        <v>1</v>
      </c>
      <c r="AK884">
        <v>0</v>
      </c>
      <c r="AL884">
        <v>0</v>
      </c>
      <c r="AM884">
        <v>1</v>
      </c>
      <c r="AN884">
        <v>0</v>
      </c>
      <c r="AO884">
        <v>0</v>
      </c>
      <c r="AP884">
        <v>0</v>
      </c>
      <c r="BA884" t="s">
        <v>106</v>
      </c>
      <c r="BB884" t="e">
        <f ca="1">- Useful but _xludf.not as good as a regular degree</f>
        <v>#NAME?</v>
      </c>
      <c r="BD884" t="e">
        <f ca="1">- Project Management / Accountancy - Tourism / Restaurant _xludf.and hotel Management</f>
        <v>#NAME?</v>
      </c>
      <c r="BE884">
        <v>0</v>
      </c>
      <c r="BF884">
        <v>0</v>
      </c>
      <c r="BG884">
        <v>1</v>
      </c>
      <c r="BH884">
        <v>1</v>
      </c>
      <c r="BI884">
        <v>0</v>
      </c>
      <c r="BJ884">
        <v>0</v>
      </c>
      <c r="BK884">
        <v>0</v>
      </c>
      <c r="BL884">
        <v>0</v>
      </c>
      <c r="BN884" t="s">
        <v>106</v>
      </c>
      <c r="BQ884" t="e">
        <f ca="1">- No internet connection / computer - Cannot afford the courses</f>
        <v>#NAME?</v>
      </c>
      <c r="BR884">
        <v>0</v>
      </c>
      <c r="BS884">
        <v>0</v>
      </c>
      <c r="BT884">
        <v>1</v>
      </c>
      <c r="BU884">
        <v>0</v>
      </c>
      <c r="BV884">
        <v>1</v>
      </c>
      <c r="BW884">
        <v>0</v>
      </c>
      <c r="BX884" t="s">
        <v>107</v>
      </c>
      <c r="BY884" t="e">
        <f ca="1">- _xludf.not worth the _xludf.time _xludf.or money spent on it - Useful but _xludf.not as good as going to university</f>
        <v>#NAME?</v>
      </c>
      <c r="BZ884">
        <v>1</v>
      </c>
      <c r="CA884">
        <v>1</v>
      </c>
      <c r="CB884">
        <v>0</v>
      </c>
      <c r="CC884">
        <v>0</v>
      </c>
      <c r="CD884">
        <v>0</v>
      </c>
      <c r="CE884" t="e">
        <f ca="1">- Facebook groups/pages  - Friends</f>
        <v>#NAME?</v>
      </c>
      <c r="CF884">
        <v>1</v>
      </c>
      <c r="CG884">
        <v>0</v>
      </c>
      <c r="CH884">
        <v>0</v>
      </c>
      <c r="CI884">
        <v>0</v>
      </c>
      <c r="CJ884">
        <v>0</v>
      </c>
      <c r="CK884">
        <v>1</v>
      </c>
      <c r="CL884">
        <v>0</v>
      </c>
      <c r="CN884" t="s">
        <v>108</v>
      </c>
      <c r="CO884" t="s">
        <v>109</v>
      </c>
      <c r="CP884" t="s">
        <v>110</v>
      </c>
      <c r="CQ884">
        <v>3468494</v>
      </c>
      <c r="CR884" t="s">
        <v>2237</v>
      </c>
      <c r="CS884" t="s">
        <v>2238</v>
      </c>
      <c r="CT884">
        <v>883</v>
      </c>
    </row>
    <row r="885" spans="1:98">
      <c r="A885">
        <v>884</v>
      </c>
      <c r="B885" t="s">
        <v>1628</v>
      </c>
      <c r="C885">
        <v>26</v>
      </c>
      <c r="D885" t="s">
        <v>98</v>
      </c>
      <c r="E885" t="s">
        <v>227</v>
      </c>
      <c r="F885" t="s">
        <v>149</v>
      </c>
      <c r="G885" t="s">
        <v>113</v>
      </c>
      <c r="J885" t="s">
        <v>228</v>
      </c>
      <c r="K885">
        <v>0</v>
      </c>
      <c r="L885">
        <v>0</v>
      </c>
      <c r="M885">
        <v>0</v>
      </c>
      <c r="N885">
        <v>1</v>
      </c>
      <c r="O885">
        <v>0</v>
      </c>
      <c r="P885">
        <v>0</v>
      </c>
      <c r="Q885">
        <v>1</v>
      </c>
      <c r="R885">
        <v>0</v>
      </c>
      <c r="X885" t="s">
        <v>138</v>
      </c>
      <c r="Y885">
        <v>0</v>
      </c>
      <c r="Z885">
        <v>0</v>
      </c>
      <c r="AA885">
        <v>0</v>
      </c>
      <c r="AB885">
        <v>1</v>
      </c>
      <c r="AC885">
        <v>0</v>
      </c>
      <c r="AD885">
        <v>1</v>
      </c>
      <c r="AE885">
        <v>0</v>
      </c>
      <c r="AG885" t="s">
        <v>124</v>
      </c>
      <c r="AH885" t="s">
        <v>117</v>
      </c>
      <c r="AI885">
        <v>0</v>
      </c>
      <c r="AJ885">
        <v>1</v>
      </c>
      <c r="AK885">
        <v>0</v>
      </c>
      <c r="AL885">
        <v>0</v>
      </c>
      <c r="AM885">
        <v>1</v>
      </c>
      <c r="AN885">
        <v>0</v>
      </c>
      <c r="AO885">
        <v>0</v>
      </c>
      <c r="AP885">
        <v>0</v>
      </c>
      <c r="BA885" t="s">
        <v>106</v>
      </c>
      <c r="BB885" t="e">
        <f ca="1">- Useful but _xludf.not as good as a regular degree</f>
        <v>#NAME?</v>
      </c>
      <c r="BD885" t="e">
        <f ca="1">- Project Management / Accountancy - Nursing / medical care</f>
        <v>#NAME?</v>
      </c>
      <c r="BE885">
        <v>0</v>
      </c>
      <c r="BF885">
        <v>0</v>
      </c>
      <c r="BG885">
        <v>1</v>
      </c>
      <c r="BH885">
        <v>0</v>
      </c>
      <c r="BI885">
        <v>1</v>
      </c>
      <c r="BJ885">
        <v>0</v>
      </c>
      <c r="BK885">
        <v>0</v>
      </c>
      <c r="BL885">
        <v>0</v>
      </c>
      <c r="BN885" t="s">
        <v>106</v>
      </c>
      <c r="BQ885" t="e">
        <f ca="1">- No internet connection / computer - Do _xludf.not _xludf.count towards a recognized qualification</f>
        <v>#NAME?</v>
      </c>
      <c r="BR885">
        <v>0</v>
      </c>
      <c r="BS885">
        <v>1</v>
      </c>
      <c r="BT885">
        <v>1</v>
      </c>
      <c r="BU885">
        <v>0</v>
      </c>
      <c r="BV885">
        <v>0</v>
      </c>
      <c r="BW885">
        <v>0</v>
      </c>
      <c r="BX885" t="s">
        <v>107</v>
      </c>
      <c r="BY885" t="e">
        <f ca="1">- Useful but _xludf.not as good as going to university  - Difficult to access</f>
        <v>#NAME?</v>
      </c>
      <c r="BZ885">
        <v>1</v>
      </c>
      <c r="CA885">
        <v>0</v>
      </c>
      <c r="CB885">
        <v>0</v>
      </c>
      <c r="CC885">
        <v>1</v>
      </c>
      <c r="CD885">
        <v>0</v>
      </c>
      <c r="CE885" t="e">
        <f ca="1">- Facebook groups/pages  - Friends</f>
        <v>#NAME?</v>
      </c>
      <c r="CF885">
        <v>1</v>
      </c>
      <c r="CG885">
        <v>0</v>
      </c>
      <c r="CH885">
        <v>0</v>
      </c>
      <c r="CI885">
        <v>0</v>
      </c>
      <c r="CJ885">
        <v>0</v>
      </c>
      <c r="CK885">
        <v>1</v>
      </c>
      <c r="CL885">
        <v>0</v>
      </c>
      <c r="CN885" t="s">
        <v>108</v>
      </c>
      <c r="CO885" t="s">
        <v>109</v>
      </c>
      <c r="CP885" t="s">
        <v>110</v>
      </c>
      <c r="CQ885">
        <v>3468496</v>
      </c>
      <c r="CR885" t="s">
        <v>2239</v>
      </c>
      <c r="CS885" t="s">
        <v>2240</v>
      </c>
      <c r="CT885">
        <v>884</v>
      </c>
    </row>
    <row r="886" spans="1:98">
      <c r="A886">
        <v>885</v>
      </c>
      <c r="B886" t="s">
        <v>1628</v>
      </c>
      <c r="C886">
        <v>26</v>
      </c>
      <c r="D886" t="s">
        <v>98</v>
      </c>
      <c r="E886" t="s">
        <v>285</v>
      </c>
      <c r="F886" t="s">
        <v>344</v>
      </c>
      <c r="G886" t="s">
        <v>113</v>
      </c>
      <c r="J886" t="s">
        <v>167</v>
      </c>
      <c r="K886">
        <v>0</v>
      </c>
      <c r="L886">
        <v>0</v>
      </c>
      <c r="M886">
        <v>0</v>
      </c>
      <c r="N886">
        <v>1</v>
      </c>
      <c r="O886">
        <v>1</v>
      </c>
      <c r="P886">
        <v>0</v>
      </c>
      <c r="Q886">
        <v>0</v>
      </c>
      <c r="R886">
        <v>0</v>
      </c>
      <c r="X886" t="s">
        <v>2101</v>
      </c>
      <c r="Y886">
        <v>0</v>
      </c>
      <c r="Z886">
        <v>0</v>
      </c>
      <c r="AA886">
        <v>0</v>
      </c>
      <c r="AB886">
        <v>1</v>
      </c>
      <c r="AC886">
        <v>1</v>
      </c>
      <c r="AD886">
        <v>1</v>
      </c>
      <c r="AE886">
        <v>0</v>
      </c>
      <c r="AG886" t="s">
        <v>124</v>
      </c>
      <c r="AH886" t="s">
        <v>117</v>
      </c>
      <c r="AI886">
        <v>0</v>
      </c>
      <c r="AJ886">
        <v>1</v>
      </c>
      <c r="AK886">
        <v>0</v>
      </c>
      <c r="AL886">
        <v>0</v>
      </c>
      <c r="AM886">
        <v>1</v>
      </c>
      <c r="AN886">
        <v>0</v>
      </c>
      <c r="AO886">
        <v>0</v>
      </c>
      <c r="AP886">
        <v>0</v>
      </c>
      <c r="BA886" t="s">
        <v>127</v>
      </c>
      <c r="BB886" t="e">
        <f ca="1">- Very Useful _xludf.and provides a job opportunity _xludf.right away.</f>
        <v>#NAME?</v>
      </c>
      <c r="BD886" t="e">
        <f ca="1">- Mechanics _xludf.and machineryAgriculture</f>
        <v>#NAME?</v>
      </c>
      <c r="BE886">
        <v>0</v>
      </c>
      <c r="BF886">
        <v>0</v>
      </c>
      <c r="BG886">
        <v>0</v>
      </c>
      <c r="BH886">
        <v>0</v>
      </c>
      <c r="BI886">
        <v>0</v>
      </c>
      <c r="BJ886">
        <v>0</v>
      </c>
      <c r="BK886">
        <v>1</v>
      </c>
      <c r="BL886">
        <v>1</v>
      </c>
      <c r="BN886" t="s">
        <v>106</v>
      </c>
      <c r="BQ886" t="e">
        <f ca="1">- Do _xludf.not _xludf.count towards a recognized qualification - Cannot afford the courses</f>
        <v>#NAME?</v>
      </c>
      <c r="BR886">
        <v>0</v>
      </c>
      <c r="BS886">
        <v>1</v>
      </c>
      <c r="BT886">
        <v>0</v>
      </c>
      <c r="BU886">
        <v>0</v>
      </c>
      <c r="BV886">
        <v>1</v>
      </c>
      <c r="BW886">
        <v>0</v>
      </c>
      <c r="BX886" t="s">
        <v>107</v>
      </c>
      <c r="BY886" t="e">
        <f ca="1">- Useful but _xludf.not as good as going to university  - Difficult to access</f>
        <v>#NAME?</v>
      </c>
      <c r="BZ886">
        <v>1</v>
      </c>
      <c r="CA886">
        <v>0</v>
      </c>
      <c r="CB886">
        <v>0</v>
      </c>
      <c r="CC886">
        <v>1</v>
      </c>
      <c r="CD886">
        <v>0</v>
      </c>
      <c r="CE886" t="e">
        <f ca="1">- Facebook groups/pages  - Twitter - Friends - Teachers</f>
        <v>#NAME?</v>
      </c>
      <c r="CF886">
        <v>1</v>
      </c>
      <c r="CG886">
        <v>0</v>
      </c>
      <c r="CH886">
        <v>1</v>
      </c>
      <c r="CI886">
        <v>0</v>
      </c>
      <c r="CJ886">
        <v>1</v>
      </c>
      <c r="CK886">
        <v>1</v>
      </c>
      <c r="CL886">
        <v>0</v>
      </c>
      <c r="CN886" t="s">
        <v>108</v>
      </c>
      <c r="CO886" t="s">
        <v>109</v>
      </c>
      <c r="CP886" t="s">
        <v>110</v>
      </c>
      <c r="CQ886">
        <v>3468508</v>
      </c>
      <c r="CR886" t="s">
        <v>2241</v>
      </c>
      <c r="CS886" t="s">
        <v>2242</v>
      </c>
      <c r="CT886">
        <v>885</v>
      </c>
    </row>
    <row r="887" spans="1:98">
      <c r="A887">
        <v>886</v>
      </c>
      <c r="B887" t="s">
        <v>1628</v>
      </c>
      <c r="C887">
        <v>25</v>
      </c>
      <c r="D887" t="s">
        <v>98</v>
      </c>
      <c r="E887" t="s">
        <v>99</v>
      </c>
      <c r="F887" t="s">
        <v>344</v>
      </c>
      <c r="G887" t="s">
        <v>113</v>
      </c>
      <c r="J887" t="s">
        <v>132</v>
      </c>
      <c r="K887">
        <v>0</v>
      </c>
      <c r="L887">
        <v>0</v>
      </c>
      <c r="M887">
        <v>1</v>
      </c>
      <c r="N887">
        <v>0</v>
      </c>
      <c r="O887">
        <v>0</v>
      </c>
      <c r="P887">
        <v>0</v>
      </c>
      <c r="Q887">
        <v>1</v>
      </c>
      <c r="R887">
        <v>0</v>
      </c>
      <c r="X887" t="s">
        <v>2101</v>
      </c>
      <c r="Y887">
        <v>0</v>
      </c>
      <c r="Z887">
        <v>0</v>
      </c>
      <c r="AA887">
        <v>0</v>
      </c>
      <c r="AB887">
        <v>1</v>
      </c>
      <c r="AC887">
        <v>1</v>
      </c>
      <c r="AD887">
        <v>1</v>
      </c>
      <c r="AE887">
        <v>0</v>
      </c>
      <c r="AG887" t="s">
        <v>124</v>
      </c>
      <c r="AH887" t="s">
        <v>105</v>
      </c>
      <c r="AI887">
        <v>0</v>
      </c>
      <c r="AJ887">
        <v>1</v>
      </c>
      <c r="AK887">
        <v>0</v>
      </c>
      <c r="AL887">
        <v>0</v>
      </c>
      <c r="AM887">
        <v>0</v>
      </c>
      <c r="AN887">
        <v>0</v>
      </c>
      <c r="AO887">
        <v>0</v>
      </c>
      <c r="AP887">
        <v>0</v>
      </c>
      <c r="BA887" t="s">
        <v>106</v>
      </c>
      <c r="BB887" t="e">
        <f ca="1">- Useful but _xludf.not as good as a regular degree</f>
        <v>#NAME?</v>
      </c>
      <c r="BD887" t="e">
        <f ca="1">- Nursing / medical care   Other</f>
        <v>#NAME?</v>
      </c>
      <c r="BE887">
        <v>0</v>
      </c>
      <c r="BF887">
        <v>1</v>
      </c>
      <c r="BG887">
        <v>0</v>
      </c>
      <c r="BH887">
        <v>0</v>
      </c>
      <c r="BI887">
        <v>1</v>
      </c>
      <c r="BJ887">
        <v>0</v>
      </c>
      <c r="BK887">
        <v>0</v>
      </c>
      <c r="BL887">
        <v>0</v>
      </c>
      <c r="BM887" s="2" t="s">
        <v>2243</v>
      </c>
      <c r="BN887" t="s">
        <v>106</v>
      </c>
      <c r="BQ887" t="e">
        <f ca="1">- No internet connection / computer - Do _xludf.not _xludf.count towards a recognized qualification</f>
        <v>#NAME?</v>
      </c>
      <c r="BR887">
        <v>0</v>
      </c>
      <c r="BS887">
        <v>1</v>
      </c>
      <c r="BT887">
        <v>1</v>
      </c>
      <c r="BU887">
        <v>0</v>
      </c>
      <c r="BV887">
        <v>0</v>
      </c>
      <c r="BW887">
        <v>0</v>
      </c>
      <c r="BX887" t="s">
        <v>107</v>
      </c>
      <c r="BY887" t="e">
        <f ca="1">- Useful but _xludf.not as good as going to university  - Difficult to access</f>
        <v>#NAME?</v>
      </c>
      <c r="BZ887">
        <v>1</v>
      </c>
      <c r="CA887">
        <v>0</v>
      </c>
      <c r="CB887">
        <v>0</v>
      </c>
      <c r="CC887">
        <v>1</v>
      </c>
      <c r="CD887">
        <v>0</v>
      </c>
      <c r="CE887" t="e">
        <f ca="1">- Facebook groups/pages  - Friends</f>
        <v>#NAME?</v>
      </c>
      <c r="CF887">
        <v>1</v>
      </c>
      <c r="CG887">
        <v>0</v>
      </c>
      <c r="CH887">
        <v>0</v>
      </c>
      <c r="CI887">
        <v>0</v>
      </c>
      <c r="CJ887">
        <v>0</v>
      </c>
      <c r="CK887">
        <v>1</v>
      </c>
      <c r="CL887">
        <v>0</v>
      </c>
      <c r="CN887" t="s">
        <v>108</v>
      </c>
      <c r="CO887" t="s">
        <v>109</v>
      </c>
      <c r="CP887" t="s">
        <v>110</v>
      </c>
      <c r="CQ887">
        <v>3468521</v>
      </c>
      <c r="CR887" s="1" t="s">
        <v>2244</v>
      </c>
      <c r="CS887" t="s">
        <v>2245</v>
      </c>
      <c r="CT887">
        <v>886</v>
      </c>
    </row>
    <row r="888" spans="1:98">
      <c r="A888">
        <v>887</v>
      </c>
      <c r="B888" t="s">
        <v>1628</v>
      </c>
      <c r="C888">
        <v>23</v>
      </c>
      <c r="D888" t="s">
        <v>98</v>
      </c>
      <c r="E888" t="s">
        <v>166</v>
      </c>
      <c r="F888" t="s">
        <v>344</v>
      </c>
      <c r="G888" t="s">
        <v>113</v>
      </c>
      <c r="J888" t="s">
        <v>137</v>
      </c>
      <c r="K888">
        <v>0</v>
      </c>
      <c r="L888">
        <v>0</v>
      </c>
      <c r="M888">
        <v>0</v>
      </c>
      <c r="N888">
        <v>1</v>
      </c>
      <c r="O888">
        <v>0</v>
      </c>
      <c r="P888">
        <v>1</v>
      </c>
      <c r="Q888">
        <v>0</v>
      </c>
      <c r="R888">
        <v>0</v>
      </c>
      <c r="X888" t="s">
        <v>2101</v>
      </c>
      <c r="Y888">
        <v>0</v>
      </c>
      <c r="Z888">
        <v>0</v>
      </c>
      <c r="AA888">
        <v>0</v>
      </c>
      <c r="AB888">
        <v>1</v>
      </c>
      <c r="AC888">
        <v>1</v>
      </c>
      <c r="AD888">
        <v>1</v>
      </c>
      <c r="AE888">
        <v>0</v>
      </c>
      <c r="AG888" t="s">
        <v>124</v>
      </c>
      <c r="AH888" t="s">
        <v>105</v>
      </c>
      <c r="AI888">
        <v>0</v>
      </c>
      <c r="AJ888">
        <v>1</v>
      </c>
      <c r="AK888">
        <v>0</v>
      </c>
      <c r="AL888">
        <v>0</v>
      </c>
      <c r="AM888">
        <v>0</v>
      </c>
      <c r="AN888">
        <v>0</v>
      </c>
      <c r="AO888">
        <v>0</v>
      </c>
      <c r="AP888">
        <v>0</v>
      </c>
      <c r="BA888" t="s">
        <v>106</v>
      </c>
      <c r="BB888" t="e">
        <f ca="1">- Useful but _xludf.not as good as a regular degree</f>
        <v>#NAME?</v>
      </c>
      <c r="BD888" t="e">
        <f ca="1">- Project Management / Accountancy - Tourism / Restaurant _xludf.and hotel Management</f>
        <v>#NAME?</v>
      </c>
      <c r="BE888">
        <v>0</v>
      </c>
      <c r="BF888">
        <v>0</v>
      </c>
      <c r="BG888">
        <v>1</v>
      </c>
      <c r="BH888">
        <v>1</v>
      </c>
      <c r="BI888">
        <v>0</v>
      </c>
      <c r="BJ888">
        <v>0</v>
      </c>
      <c r="BK888">
        <v>0</v>
      </c>
      <c r="BL888">
        <v>0</v>
      </c>
      <c r="BN888" t="s">
        <v>106</v>
      </c>
      <c r="BQ888" t="e">
        <f ca="1">- No internet connection / computer - Cannot afford the courses</f>
        <v>#NAME?</v>
      </c>
      <c r="BR888">
        <v>0</v>
      </c>
      <c r="BS888">
        <v>0</v>
      </c>
      <c r="BT888">
        <v>1</v>
      </c>
      <c r="BU888">
        <v>0</v>
      </c>
      <c r="BV888">
        <v>1</v>
      </c>
      <c r="BW888">
        <v>0</v>
      </c>
      <c r="BX888" t="s">
        <v>107</v>
      </c>
      <c r="BY888" t="e">
        <f ca="1">- Useful but _xludf.not as good as going to university  - Difficult to access</f>
        <v>#NAME?</v>
      </c>
      <c r="BZ888">
        <v>1</v>
      </c>
      <c r="CA888">
        <v>0</v>
      </c>
      <c r="CB888">
        <v>0</v>
      </c>
      <c r="CC888">
        <v>1</v>
      </c>
      <c r="CD888">
        <v>0</v>
      </c>
      <c r="CE888" t="e">
        <f ca="1">- Facebook groups/pages  - Friends</f>
        <v>#NAME?</v>
      </c>
      <c r="CF888">
        <v>1</v>
      </c>
      <c r="CG888">
        <v>0</v>
      </c>
      <c r="CH888">
        <v>0</v>
      </c>
      <c r="CI888">
        <v>0</v>
      </c>
      <c r="CJ888">
        <v>0</v>
      </c>
      <c r="CK888">
        <v>1</v>
      </c>
      <c r="CL888">
        <v>0</v>
      </c>
      <c r="CN888" t="s">
        <v>108</v>
      </c>
      <c r="CO888" t="s">
        <v>109</v>
      </c>
      <c r="CP888" t="s">
        <v>110</v>
      </c>
      <c r="CQ888">
        <v>3468549</v>
      </c>
      <c r="CR888" t="s">
        <v>2246</v>
      </c>
      <c r="CS888" t="s">
        <v>2247</v>
      </c>
      <c r="CT888">
        <v>887</v>
      </c>
    </row>
    <row r="889" spans="1:98">
      <c r="A889">
        <v>888</v>
      </c>
      <c r="B889" t="s">
        <v>1628</v>
      </c>
      <c r="C889">
        <v>22</v>
      </c>
      <c r="D889" t="s">
        <v>98</v>
      </c>
      <c r="E889" t="s">
        <v>99</v>
      </c>
      <c r="F889" t="s">
        <v>100</v>
      </c>
      <c r="G889" t="s">
        <v>113</v>
      </c>
      <c r="J889" t="s">
        <v>263</v>
      </c>
      <c r="K889">
        <v>0</v>
      </c>
      <c r="L889">
        <v>0</v>
      </c>
      <c r="M889">
        <v>0</v>
      </c>
      <c r="N889">
        <v>0</v>
      </c>
      <c r="O889">
        <v>1</v>
      </c>
      <c r="P889">
        <v>1</v>
      </c>
      <c r="Q889">
        <v>0</v>
      </c>
      <c r="R889">
        <v>0</v>
      </c>
      <c r="X889" t="s">
        <v>2104</v>
      </c>
      <c r="Y889">
        <v>0</v>
      </c>
      <c r="Z889">
        <v>1</v>
      </c>
      <c r="AA889">
        <v>0</v>
      </c>
      <c r="AB889">
        <v>1</v>
      </c>
      <c r="AC889">
        <v>1</v>
      </c>
      <c r="AD889">
        <v>1</v>
      </c>
      <c r="AE889">
        <v>0</v>
      </c>
      <c r="AG889" t="s">
        <v>124</v>
      </c>
      <c r="AH889" t="s">
        <v>121</v>
      </c>
      <c r="AI889">
        <v>0</v>
      </c>
      <c r="AJ889">
        <v>0</v>
      </c>
      <c r="AK889">
        <v>1</v>
      </c>
      <c r="AL889">
        <v>0</v>
      </c>
      <c r="AM889">
        <v>0</v>
      </c>
      <c r="AN889">
        <v>0</v>
      </c>
      <c r="AO889">
        <v>0</v>
      </c>
      <c r="AP889">
        <v>0</v>
      </c>
      <c r="AQ889" t="s">
        <v>2218</v>
      </c>
      <c r="BA889" t="s">
        <v>106</v>
      </c>
      <c r="BB889" t="e">
        <f ca="1">- Very Useful _xludf.and provides a job opportunity _xludf.right away.</f>
        <v>#NAME?</v>
      </c>
      <c r="BD889" t="e">
        <f ca="1">- Construction (builder, carpenter, electrician, blacksmith) - Mechanics _xludf.and machinery</f>
        <v>#NAME?</v>
      </c>
      <c r="BE889">
        <v>0</v>
      </c>
      <c r="BF889">
        <v>0</v>
      </c>
      <c r="BG889">
        <v>0</v>
      </c>
      <c r="BH889">
        <v>0</v>
      </c>
      <c r="BI889">
        <v>0</v>
      </c>
      <c r="BJ889">
        <v>1</v>
      </c>
      <c r="BK889">
        <v>1</v>
      </c>
      <c r="BL889">
        <v>0</v>
      </c>
      <c r="BN889" t="s">
        <v>106</v>
      </c>
      <c r="BQ889" t="e">
        <f ca="1">- Do _xludf.not _xludf.count towards a recognized qualification - Cannot afford the courses</f>
        <v>#NAME?</v>
      </c>
      <c r="BR889">
        <v>0</v>
      </c>
      <c r="BS889">
        <v>1</v>
      </c>
      <c r="BT889">
        <v>0</v>
      </c>
      <c r="BU889">
        <v>0</v>
      </c>
      <c r="BV889">
        <v>1</v>
      </c>
      <c r="BW889">
        <v>0</v>
      </c>
      <c r="BX889" t="s">
        <v>107</v>
      </c>
      <c r="BY889" t="s">
        <v>205</v>
      </c>
      <c r="BZ889">
        <v>0</v>
      </c>
      <c r="CA889">
        <v>0</v>
      </c>
      <c r="CB889">
        <v>0</v>
      </c>
      <c r="CC889">
        <v>1</v>
      </c>
      <c r="CD889">
        <v>1</v>
      </c>
      <c r="CE889" t="e">
        <f ca="1">- Facebook groups/pages  - Friends</f>
        <v>#NAME?</v>
      </c>
      <c r="CF889">
        <v>1</v>
      </c>
      <c r="CG889">
        <v>0</v>
      </c>
      <c r="CH889">
        <v>0</v>
      </c>
      <c r="CI889">
        <v>0</v>
      </c>
      <c r="CJ889">
        <v>0</v>
      </c>
      <c r="CK889">
        <v>1</v>
      </c>
      <c r="CL889">
        <v>0</v>
      </c>
      <c r="CN889" t="s">
        <v>108</v>
      </c>
      <c r="CO889" t="s">
        <v>109</v>
      </c>
      <c r="CP889" t="s">
        <v>110</v>
      </c>
      <c r="CQ889">
        <v>3468575</v>
      </c>
      <c r="CR889" t="s">
        <v>2248</v>
      </c>
      <c r="CS889" t="s">
        <v>2249</v>
      </c>
      <c r="CT889">
        <v>888</v>
      </c>
    </row>
    <row r="890" spans="1:98">
      <c r="A890">
        <v>889</v>
      </c>
      <c r="B890" t="s">
        <v>1628</v>
      </c>
      <c r="C890">
        <v>17</v>
      </c>
      <c r="D890" t="s">
        <v>98</v>
      </c>
      <c r="E890" t="s">
        <v>99</v>
      </c>
      <c r="F890" t="s">
        <v>136</v>
      </c>
      <c r="G890" t="s">
        <v>113</v>
      </c>
      <c r="J890" t="s">
        <v>167</v>
      </c>
      <c r="K890">
        <v>0</v>
      </c>
      <c r="L890">
        <v>0</v>
      </c>
      <c r="M890">
        <v>0</v>
      </c>
      <c r="N890">
        <v>1</v>
      </c>
      <c r="O890">
        <v>1</v>
      </c>
      <c r="P890">
        <v>0</v>
      </c>
      <c r="Q890">
        <v>0</v>
      </c>
      <c r="R890">
        <v>0</v>
      </c>
      <c r="X890" t="s">
        <v>2101</v>
      </c>
      <c r="Y890">
        <v>0</v>
      </c>
      <c r="Z890">
        <v>0</v>
      </c>
      <c r="AA890">
        <v>0</v>
      </c>
      <c r="AB890">
        <v>1</v>
      </c>
      <c r="AC890">
        <v>1</v>
      </c>
      <c r="AD890">
        <v>1</v>
      </c>
      <c r="AE890">
        <v>0</v>
      </c>
      <c r="AG890" t="s">
        <v>124</v>
      </c>
      <c r="AH890" t="s">
        <v>125</v>
      </c>
      <c r="AI890">
        <v>1</v>
      </c>
      <c r="AJ890">
        <v>0</v>
      </c>
      <c r="AK890">
        <v>0</v>
      </c>
      <c r="AL890">
        <v>0</v>
      </c>
      <c r="AM890">
        <v>0</v>
      </c>
      <c r="AN890">
        <v>0</v>
      </c>
      <c r="AO890">
        <v>0</v>
      </c>
      <c r="AP890">
        <v>0</v>
      </c>
      <c r="AR890" t="s">
        <v>106</v>
      </c>
      <c r="AS890" t="e">
        <f ca="1">- Retrieving papers is expensive _xludf.now _xludf.and I Do _xludf.not have the money - Donâ€™t have family in Syria to _xludf.help me - have to go in person but can _xludf.not go _xludf.for security reasons - School, college _xludf.or directorate out of service</f>
        <v>#NAME?</v>
      </c>
      <c r="AT890">
        <v>1</v>
      </c>
      <c r="AU890">
        <v>1</v>
      </c>
      <c r="AV890">
        <v>0</v>
      </c>
      <c r="AW890">
        <v>1</v>
      </c>
      <c r="AX890">
        <v>1</v>
      </c>
      <c r="AY890">
        <v>0</v>
      </c>
      <c r="BA890" t="s">
        <v>106</v>
      </c>
      <c r="BB890" t="e">
        <f ca="1">- Very Useful _xludf.and provides a job opportunity _xludf.right away.</f>
        <v>#NAME?</v>
      </c>
      <c r="BD890" t="e">
        <f ca="1">- Project Management / Accountancy - Tourism / Restaurant _xludf.and hotel Management</f>
        <v>#NAME?</v>
      </c>
      <c r="BE890">
        <v>0</v>
      </c>
      <c r="BF890">
        <v>0</v>
      </c>
      <c r="BG890">
        <v>1</v>
      </c>
      <c r="BH890">
        <v>1</v>
      </c>
      <c r="BI890">
        <v>0</v>
      </c>
      <c r="BJ890">
        <v>0</v>
      </c>
      <c r="BK890">
        <v>0</v>
      </c>
      <c r="BL890">
        <v>0</v>
      </c>
      <c r="BN890" t="s">
        <v>106</v>
      </c>
      <c r="BQ890" t="e">
        <f ca="1">- No internet connection / computer - Do _xludf.not _xludf.count towards a recognized qualification</f>
        <v>#NAME?</v>
      </c>
      <c r="BR890">
        <v>0</v>
      </c>
      <c r="BS890">
        <v>1</v>
      </c>
      <c r="BT890">
        <v>1</v>
      </c>
      <c r="BU890">
        <v>0</v>
      </c>
      <c r="BV890">
        <v>0</v>
      </c>
      <c r="BW890">
        <v>0</v>
      </c>
      <c r="BX890" t="s">
        <v>107</v>
      </c>
      <c r="BY890" t="e">
        <f ca="1">- Useful but _xludf.not as good as going to university  - Difficult to access</f>
        <v>#NAME?</v>
      </c>
      <c r="BZ890">
        <v>1</v>
      </c>
      <c r="CA890">
        <v>0</v>
      </c>
      <c r="CB890">
        <v>0</v>
      </c>
      <c r="CC890">
        <v>1</v>
      </c>
      <c r="CD890">
        <v>0</v>
      </c>
      <c r="CE890" t="e">
        <f ca="1">- Facebook groups/pages  - Friends</f>
        <v>#NAME?</v>
      </c>
      <c r="CF890">
        <v>1</v>
      </c>
      <c r="CG890">
        <v>0</v>
      </c>
      <c r="CH890">
        <v>0</v>
      </c>
      <c r="CI890">
        <v>0</v>
      </c>
      <c r="CJ890">
        <v>0</v>
      </c>
      <c r="CK890">
        <v>1</v>
      </c>
      <c r="CL890">
        <v>0</v>
      </c>
      <c r="CN890" t="s">
        <v>108</v>
      </c>
      <c r="CO890" t="s">
        <v>109</v>
      </c>
      <c r="CP890" t="s">
        <v>110</v>
      </c>
      <c r="CQ890">
        <v>3468584</v>
      </c>
      <c r="CR890" t="s">
        <v>2250</v>
      </c>
      <c r="CS890" t="s">
        <v>2251</v>
      </c>
      <c r="CT890">
        <v>889</v>
      </c>
    </row>
    <row r="891" spans="1:98">
      <c r="A891">
        <v>890</v>
      </c>
      <c r="B891" t="s">
        <v>1628</v>
      </c>
      <c r="C891">
        <v>18</v>
      </c>
      <c r="D891" t="s">
        <v>98</v>
      </c>
      <c r="E891" t="s">
        <v>99</v>
      </c>
      <c r="F891" t="s">
        <v>136</v>
      </c>
      <c r="G891" t="s">
        <v>113</v>
      </c>
      <c r="J891" t="s">
        <v>137</v>
      </c>
      <c r="K891">
        <v>0</v>
      </c>
      <c r="L891">
        <v>0</v>
      </c>
      <c r="M891">
        <v>0</v>
      </c>
      <c r="N891">
        <v>1</v>
      </c>
      <c r="O891">
        <v>0</v>
      </c>
      <c r="P891">
        <v>1</v>
      </c>
      <c r="Q891">
        <v>0</v>
      </c>
      <c r="R891">
        <v>0</v>
      </c>
      <c r="X891" t="s">
        <v>2252</v>
      </c>
      <c r="Y891">
        <v>0</v>
      </c>
      <c r="Z891">
        <v>1</v>
      </c>
      <c r="AA891">
        <v>0</v>
      </c>
      <c r="AB891">
        <v>1</v>
      </c>
      <c r="AC891">
        <v>0</v>
      </c>
      <c r="AD891">
        <v>1</v>
      </c>
      <c r="AE891">
        <v>0</v>
      </c>
      <c r="AG891" t="s">
        <v>124</v>
      </c>
      <c r="AH891" t="s">
        <v>125</v>
      </c>
      <c r="AI891">
        <v>1</v>
      </c>
      <c r="AJ891">
        <v>0</v>
      </c>
      <c r="AK891">
        <v>0</v>
      </c>
      <c r="AL891">
        <v>0</v>
      </c>
      <c r="AM891">
        <v>0</v>
      </c>
      <c r="AN891">
        <v>0</v>
      </c>
      <c r="AO891">
        <v>0</v>
      </c>
      <c r="AP891">
        <v>0</v>
      </c>
      <c r="AR891" t="s">
        <v>106</v>
      </c>
      <c r="AS891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891">
        <v>1</v>
      </c>
      <c r="AU891">
        <v>1</v>
      </c>
      <c r="AV891">
        <v>0</v>
      </c>
      <c r="AW891">
        <v>0</v>
      </c>
      <c r="AX891">
        <v>1</v>
      </c>
      <c r="AY891">
        <v>0</v>
      </c>
      <c r="BA891" t="s">
        <v>106</v>
      </c>
      <c r="BB891" t="e">
        <f ca="1">- Very Useful _xludf.and provides a job opportunity _xludf.right away.</f>
        <v>#NAME?</v>
      </c>
      <c r="BD891" t="e">
        <f ca="1">- Mechanics _xludf.and machineryAgriculture</f>
        <v>#NAME?</v>
      </c>
      <c r="BE891">
        <v>0</v>
      </c>
      <c r="BF891">
        <v>0</v>
      </c>
      <c r="BG891">
        <v>0</v>
      </c>
      <c r="BH891">
        <v>0</v>
      </c>
      <c r="BI891">
        <v>0</v>
      </c>
      <c r="BJ891">
        <v>0</v>
      </c>
      <c r="BK891">
        <v>1</v>
      </c>
      <c r="BL891">
        <v>1</v>
      </c>
      <c r="BN891" t="s">
        <v>106</v>
      </c>
      <c r="BQ891" t="e">
        <f ca="1">- No internet connection / computer - Cannot afford the courses</f>
        <v>#NAME?</v>
      </c>
      <c r="BR891">
        <v>0</v>
      </c>
      <c r="BS891">
        <v>0</v>
      </c>
      <c r="BT891">
        <v>1</v>
      </c>
      <c r="BU891">
        <v>0</v>
      </c>
      <c r="BV891">
        <v>1</v>
      </c>
      <c r="BW891">
        <v>0</v>
      </c>
      <c r="BX891" t="s">
        <v>107</v>
      </c>
      <c r="BY891" t="e">
        <f ca="1">- _xludf.not worth the _xludf.time _xludf.or money spent on it - Too Difficult to study alone</f>
        <v>#NAME?</v>
      </c>
      <c r="BZ891">
        <v>0</v>
      </c>
      <c r="CA891">
        <v>1</v>
      </c>
      <c r="CB891">
        <v>0</v>
      </c>
      <c r="CC891">
        <v>0</v>
      </c>
      <c r="CD891">
        <v>1</v>
      </c>
      <c r="CE891" t="e">
        <f ca="1">- Facebook groups/pages  - Twitter - Friends - Teachers</f>
        <v>#NAME?</v>
      </c>
      <c r="CF891">
        <v>1</v>
      </c>
      <c r="CG891">
        <v>0</v>
      </c>
      <c r="CH891">
        <v>1</v>
      </c>
      <c r="CI891">
        <v>0</v>
      </c>
      <c r="CJ891">
        <v>1</v>
      </c>
      <c r="CK891">
        <v>1</v>
      </c>
      <c r="CL891">
        <v>0</v>
      </c>
      <c r="CN891" t="s">
        <v>108</v>
      </c>
      <c r="CO891" t="s">
        <v>109</v>
      </c>
      <c r="CP891" t="s">
        <v>110</v>
      </c>
      <c r="CQ891">
        <v>3468594</v>
      </c>
      <c r="CR891" t="s">
        <v>2253</v>
      </c>
      <c r="CS891" t="s">
        <v>2254</v>
      </c>
      <c r="CT891">
        <v>890</v>
      </c>
    </row>
    <row r="892" spans="1:98">
      <c r="A892">
        <v>891</v>
      </c>
      <c r="B892" t="s">
        <v>1628</v>
      </c>
      <c r="C892">
        <v>20</v>
      </c>
      <c r="D892" t="s">
        <v>98</v>
      </c>
      <c r="E892" t="s">
        <v>99</v>
      </c>
      <c r="F892" t="s">
        <v>136</v>
      </c>
      <c r="G892" t="s">
        <v>113</v>
      </c>
      <c r="J892" t="s">
        <v>137</v>
      </c>
      <c r="K892">
        <v>0</v>
      </c>
      <c r="L892">
        <v>0</v>
      </c>
      <c r="M892">
        <v>0</v>
      </c>
      <c r="N892">
        <v>1</v>
      </c>
      <c r="O892">
        <v>0</v>
      </c>
      <c r="P892">
        <v>1</v>
      </c>
      <c r="Q892">
        <v>0</v>
      </c>
      <c r="R892">
        <v>0</v>
      </c>
      <c r="X892" t="s">
        <v>2252</v>
      </c>
      <c r="Y892">
        <v>0</v>
      </c>
      <c r="Z892">
        <v>1</v>
      </c>
      <c r="AA892">
        <v>0</v>
      </c>
      <c r="AB892">
        <v>1</v>
      </c>
      <c r="AC892">
        <v>0</v>
      </c>
      <c r="AD892">
        <v>1</v>
      </c>
      <c r="AE892">
        <v>0</v>
      </c>
      <c r="AG892" t="s">
        <v>124</v>
      </c>
      <c r="AH892" t="s">
        <v>125</v>
      </c>
      <c r="AI892">
        <v>1</v>
      </c>
      <c r="AJ892">
        <v>0</v>
      </c>
      <c r="AK892">
        <v>0</v>
      </c>
      <c r="AL892">
        <v>0</v>
      </c>
      <c r="AM892">
        <v>0</v>
      </c>
      <c r="AN892">
        <v>0</v>
      </c>
      <c r="AO892">
        <v>0</v>
      </c>
      <c r="AP892">
        <v>0</v>
      </c>
      <c r="AR892" t="s">
        <v>106</v>
      </c>
      <c r="AS892" t="e">
        <f ca="1">- Cannot contact public servants _xludf.or Teachers - Retrieving papers is expensive _xludf.now _xludf.and I Do _xludf.not have the money - have to go in person but can _xludf.not go _xludf.for security reasons - School, college _xludf.or directorate out of service</f>
        <v>#NAME?</v>
      </c>
      <c r="AT892">
        <v>1</v>
      </c>
      <c r="AU892">
        <v>1</v>
      </c>
      <c r="AV892">
        <v>1</v>
      </c>
      <c r="AW892">
        <v>0</v>
      </c>
      <c r="AX892">
        <v>1</v>
      </c>
      <c r="AY892">
        <v>0</v>
      </c>
      <c r="BA892" t="s">
        <v>106</v>
      </c>
      <c r="BB892" t="e">
        <f ca="1">- Very Useful _xludf.and provides a job opportunity _xludf.right away.</f>
        <v>#NAME?</v>
      </c>
      <c r="BD892" t="s">
        <v>298</v>
      </c>
      <c r="BE892">
        <v>0</v>
      </c>
      <c r="BF892">
        <v>0</v>
      </c>
      <c r="BG892">
        <v>0</v>
      </c>
      <c r="BH892">
        <v>0</v>
      </c>
      <c r="BI892">
        <v>1</v>
      </c>
      <c r="BJ892">
        <v>0</v>
      </c>
      <c r="BK892">
        <v>0</v>
      </c>
      <c r="BL892">
        <v>1</v>
      </c>
      <c r="BN892" t="s">
        <v>106</v>
      </c>
      <c r="BQ892" t="e">
        <f ca="1">- No internet connection / computer - Do _xludf.not _xludf.count towards a recognized qualification - Cannot afford the courses</f>
        <v>#NAME?</v>
      </c>
      <c r="BR892">
        <v>0</v>
      </c>
      <c r="BS892">
        <v>1</v>
      </c>
      <c r="BT892">
        <v>1</v>
      </c>
      <c r="BU892">
        <v>0</v>
      </c>
      <c r="BV892">
        <v>1</v>
      </c>
      <c r="BW892">
        <v>0</v>
      </c>
      <c r="BX892" t="s">
        <v>107</v>
      </c>
      <c r="BY892" t="e">
        <f ca="1">- Useful but _xludf.not as good as going to university  - Difficult to access</f>
        <v>#NAME?</v>
      </c>
      <c r="BZ892">
        <v>1</v>
      </c>
      <c r="CA892">
        <v>0</v>
      </c>
      <c r="CB892">
        <v>0</v>
      </c>
      <c r="CC892">
        <v>1</v>
      </c>
      <c r="CD892">
        <v>0</v>
      </c>
      <c r="CE892" t="e">
        <f ca="1">- Facebook groups/pages  - Friends</f>
        <v>#NAME?</v>
      </c>
      <c r="CF892">
        <v>1</v>
      </c>
      <c r="CG892">
        <v>0</v>
      </c>
      <c r="CH892">
        <v>0</v>
      </c>
      <c r="CI892">
        <v>0</v>
      </c>
      <c r="CJ892">
        <v>0</v>
      </c>
      <c r="CK892">
        <v>1</v>
      </c>
      <c r="CL892">
        <v>0</v>
      </c>
      <c r="CN892" t="s">
        <v>108</v>
      </c>
      <c r="CO892" t="s">
        <v>109</v>
      </c>
      <c r="CP892" t="s">
        <v>110</v>
      </c>
      <c r="CQ892">
        <v>3468603</v>
      </c>
      <c r="CR892" t="s">
        <v>2255</v>
      </c>
      <c r="CS892" t="s">
        <v>2256</v>
      </c>
      <c r="CT892">
        <v>891</v>
      </c>
    </row>
    <row r="893" spans="1:98">
      <c r="A893">
        <v>892</v>
      </c>
      <c r="B893" t="s">
        <v>1628</v>
      </c>
      <c r="C893">
        <v>19</v>
      </c>
      <c r="D893" t="s">
        <v>98</v>
      </c>
      <c r="E893" t="s">
        <v>99</v>
      </c>
      <c r="F893" t="s">
        <v>136</v>
      </c>
      <c r="G893" t="s">
        <v>113</v>
      </c>
      <c r="J893" t="s">
        <v>132</v>
      </c>
      <c r="K893">
        <v>0</v>
      </c>
      <c r="L893">
        <v>0</v>
      </c>
      <c r="M893">
        <v>1</v>
      </c>
      <c r="N893">
        <v>0</v>
      </c>
      <c r="O893">
        <v>0</v>
      </c>
      <c r="P893">
        <v>0</v>
      </c>
      <c r="Q893">
        <v>1</v>
      </c>
      <c r="R893">
        <v>0</v>
      </c>
      <c r="X893" t="s">
        <v>2257</v>
      </c>
      <c r="Y893">
        <v>1</v>
      </c>
      <c r="Z893">
        <v>1</v>
      </c>
      <c r="AA893">
        <v>0</v>
      </c>
      <c r="AB893">
        <v>1</v>
      </c>
      <c r="AC893">
        <v>1</v>
      </c>
      <c r="AD893">
        <v>0</v>
      </c>
      <c r="AE893">
        <v>0</v>
      </c>
      <c r="AG893" t="s">
        <v>124</v>
      </c>
      <c r="AH893" t="s">
        <v>125</v>
      </c>
      <c r="AI893">
        <v>1</v>
      </c>
      <c r="AJ893">
        <v>0</v>
      </c>
      <c r="AK893">
        <v>0</v>
      </c>
      <c r="AL893">
        <v>0</v>
      </c>
      <c r="AM893">
        <v>0</v>
      </c>
      <c r="AN893">
        <v>0</v>
      </c>
      <c r="AO893">
        <v>0</v>
      </c>
      <c r="AP893">
        <v>0</v>
      </c>
      <c r="AR893" t="s">
        <v>106</v>
      </c>
      <c r="AS893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893">
        <v>1</v>
      </c>
      <c r="AU893">
        <v>1</v>
      </c>
      <c r="AV893">
        <v>0</v>
      </c>
      <c r="AW893">
        <v>0</v>
      </c>
      <c r="AX893">
        <v>1</v>
      </c>
      <c r="AY893">
        <v>0</v>
      </c>
      <c r="BA893" t="s">
        <v>106</v>
      </c>
      <c r="BB893" t="e">
        <f ca="1">- Useful but _xludf.not as good as a regular degree</f>
        <v>#NAME?</v>
      </c>
      <c r="BD893" t="e">
        <f ca="1">- Project Management / Accountancy - Tourism / Restaurant _xludf.and hotel Management</f>
        <v>#NAME?</v>
      </c>
      <c r="BE893">
        <v>0</v>
      </c>
      <c r="BF893">
        <v>0</v>
      </c>
      <c r="BG893">
        <v>1</v>
      </c>
      <c r="BH893">
        <v>1</v>
      </c>
      <c r="BI893">
        <v>0</v>
      </c>
      <c r="BJ893">
        <v>0</v>
      </c>
      <c r="BK893">
        <v>0</v>
      </c>
      <c r="BL893">
        <v>0</v>
      </c>
      <c r="BN893" t="s">
        <v>106</v>
      </c>
      <c r="BQ893" t="e">
        <f ca="1">- No internet connection / computer - Cannot afford the courses</f>
        <v>#NAME?</v>
      </c>
      <c r="BR893">
        <v>0</v>
      </c>
      <c r="BS893">
        <v>0</v>
      </c>
      <c r="BT893">
        <v>1</v>
      </c>
      <c r="BU893">
        <v>0</v>
      </c>
      <c r="BV893">
        <v>1</v>
      </c>
      <c r="BW893">
        <v>0</v>
      </c>
      <c r="BX893" t="s">
        <v>107</v>
      </c>
      <c r="BY893" t="s">
        <v>2258</v>
      </c>
      <c r="BZ893">
        <v>1</v>
      </c>
      <c r="CA893">
        <v>0</v>
      </c>
      <c r="CB893">
        <v>0</v>
      </c>
      <c r="CC893">
        <v>1</v>
      </c>
      <c r="CD893">
        <v>1</v>
      </c>
      <c r="CE893" t="e">
        <f ca="1">- Facebook groups/pages  - Friends</f>
        <v>#NAME?</v>
      </c>
      <c r="CF893">
        <v>1</v>
      </c>
      <c r="CG893">
        <v>0</v>
      </c>
      <c r="CH893">
        <v>0</v>
      </c>
      <c r="CI893">
        <v>0</v>
      </c>
      <c r="CJ893">
        <v>0</v>
      </c>
      <c r="CK893">
        <v>1</v>
      </c>
      <c r="CL893">
        <v>0</v>
      </c>
      <c r="CN893" t="s">
        <v>108</v>
      </c>
      <c r="CO893" t="s">
        <v>109</v>
      </c>
      <c r="CP893" t="s">
        <v>110</v>
      </c>
      <c r="CQ893">
        <v>3468610</v>
      </c>
      <c r="CR893" t="s">
        <v>2259</v>
      </c>
      <c r="CS893" t="s">
        <v>2260</v>
      </c>
      <c r="CT893">
        <v>892</v>
      </c>
    </row>
    <row r="894" spans="1:98">
      <c r="A894">
        <v>893</v>
      </c>
      <c r="B894" t="s">
        <v>1628</v>
      </c>
      <c r="C894">
        <v>24</v>
      </c>
      <c r="D894" t="s">
        <v>98</v>
      </c>
      <c r="E894" t="s">
        <v>227</v>
      </c>
      <c r="F894" t="s">
        <v>100</v>
      </c>
      <c r="G894" t="s">
        <v>113</v>
      </c>
      <c r="J894" t="s">
        <v>374</v>
      </c>
      <c r="K894">
        <v>0</v>
      </c>
      <c r="L894">
        <v>0</v>
      </c>
      <c r="M894">
        <v>1</v>
      </c>
      <c r="N894">
        <v>1</v>
      </c>
      <c r="O894">
        <v>0</v>
      </c>
      <c r="P894">
        <v>0</v>
      </c>
      <c r="Q894">
        <v>0</v>
      </c>
      <c r="R894">
        <v>0</v>
      </c>
      <c r="X894" t="s">
        <v>138</v>
      </c>
      <c r="Y894">
        <v>0</v>
      </c>
      <c r="Z894">
        <v>0</v>
      </c>
      <c r="AA894">
        <v>0</v>
      </c>
      <c r="AB894">
        <v>1</v>
      </c>
      <c r="AC894">
        <v>0</v>
      </c>
      <c r="AD894">
        <v>1</v>
      </c>
      <c r="AE894">
        <v>0</v>
      </c>
      <c r="AG894" t="s">
        <v>124</v>
      </c>
      <c r="AH894" t="s">
        <v>105</v>
      </c>
      <c r="AI894">
        <v>0</v>
      </c>
      <c r="AJ894">
        <v>1</v>
      </c>
      <c r="AK894">
        <v>0</v>
      </c>
      <c r="AL894">
        <v>0</v>
      </c>
      <c r="AM894">
        <v>0</v>
      </c>
      <c r="AN894">
        <v>0</v>
      </c>
      <c r="AO894">
        <v>0</v>
      </c>
      <c r="AP894">
        <v>0</v>
      </c>
      <c r="BA894" t="s">
        <v>127</v>
      </c>
      <c r="BB894" t="e">
        <f ca="1">- Useful but _xludf.not as good as a regular degree</f>
        <v>#NAME?</v>
      </c>
      <c r="BD894" t="e">
        <f ca="1">- Project Management / Accountancy - Tourism / Restaurant _xludf.and hotel Management</f>
        <v>#NAME?</v>
      </c>
      <c r="BE894">
        <v>0</v>
      </c>
      <c r="BF894">
        <v>0</v>
      </c>
      <c r="BG894">
        <v>1</v>
      </c>
      <c r="BH894">
        <v>1</v>
      </c>
      <c r="BI894">
        <v>0</v>
      </c>
      <c r="BJ894">
        <v>0</v>
      </c>
      <c r="BK894">
        <v>0</v>
      </c>
      <c r="BL894">
        <v>0</v>
      </c>
      <c r="BN894" t="s">
        <v>106</v>
      </c>
      <c r="BQ894" t="e">
        <f ca="1">- Do _xludf.not _xludf.count towards a recognized qualification - Cannot afford the courses</f>
        <v>#NAME?</v>
      </c>
      <c r="BR894">
        <v>0</v>
      </c>
      <c r="BS894">
        <v>1</v>
      </c>
      <c r="BT894">
        <v>0</v>
      </c>
      <c r="BU894">
        <v>0</v>
      </c>
      <c r="BV894">
        <v>1</v>
      </c>
      <c r="BW894">
        <v>0</v>
      </c>
      <c r="BX894" t="s">
        <v>107</v>
      </c>
      <c r="BY894" t="e">
        <f ca="1">- Useful but _xludf.not as good as going to university  - Difficult to access</f>
        <v>#NAME?</v>
      </c>
      <c r="BZ894">
        <v>1</v>
      </c>
      <c r="CA894">
        <v>0</v>
      </c>
      <c r="CB894">
        <v>0</v>
      </c>
      <c r="CC894">
        <v>1</v>
      </c>
      <c r="CD894">
        <v>0</v>
      </c>
      <c r="CE894" t="e">
        <f ca="1">- Facebook groups/pages DUBARAH</f>
        <v>#NAME?</v>
      </c>
      <c r="CF894">
        <v>0</v>
      </c>
      <c r="CG894">
        <v>1</v>
      </c>
      <c r="CH894">
        <v>0</v>
      </c>
      <c r="CI894">
        <v>0</v>
      </c>
      <c r="CJ894">
        <v>0</v>
      </c>
      <c r="CK894">
        <v>1</v>
      </c>
      <c r="CL894">
        <v>0</v>
      </c>
      <c r="CN894" t="s">
        <v>108</v>
      </c>
      <c r="CO894" t="s">
        <v>109</v>
      </c>
      <c r="CP894" t="s">
        <v>110</v>
      </c>
      <c r="CQ894">
        <v>3468615</v>
      </c>
      <c r="CR894" t="s">
        <v>2261</v>
      </c>
      <c r="CS894" t="s">
        <v>2262</v>
      </c>
      <c r="CT894">
        <v>893</v>
      </c>
    </row>
    <row r="895" spans="1:98">
      <c r="A895">
        <v>894</v>
      </c>
      <c r="B895" t="s">
        <v>1628</v>
      </c>
      <c r="C895">
        <v>23</v>
      </c>
      <c r="D895" t="s">
        <v>98</v>
      </c>
      <c r="E895" t="s">
        <v>166</v>
      </c>
      <c r="F895" t="s">
        <v>149</v>
      </c>
      <c r="G895" t="s">
        <v>113</v>
      </c>
      <c r="J895" t="s">
        <v>157</v>
      </c>
      <c r="K895">
        <v>1</v>
      </c>
      <c r="L895">
        <v>0</v>
      </c>
      <c r="M895">
        <v>0</v>
      </c>
      <c r="N895">
        <v>0</v>
      </c>
      <c r="O895">
        <v>1</v>
      </c>
      <c r="P895">
        <v>0</v>
      </c>
      <c r="Q895">
        <v>0</v>
      </c>
      <c r="R895">
        <v>0</v>
      </c>
      <c r="T895" t="s">
        <v>2263</v>
      </c>
      <c r="X895" t="s">
        <v>183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1</v>
      </c>
      <c r="AF895" t="s">
        <v>2264</v>
      </c>
      <c r="AG895" t="s">
        <v>185</v>
      </c>
      <c r="AH895" t="s">
        <v>117</v>
      </c>
      <c r="AI895">
        <v>0</v>
      </c>
      <c r="AJ895">
        <v>1</v>
      </c>
      <c r="AK895">
        <v>0</v>
      </c>
      <c r="AL895">
        <v>0</v>
      </c>
      <c r="AM895">
        <v>1</v>
      </c>
      <c r="AN895">
        <v>0</v>
      </c>
      <c r="AO895">
        <v>0</v>
      </c>
      <c r="AP895">
        <v>0</v>
      </c>
      <c r="BA895" t="s">
        <v>106</v>
      </c>
      <c r="BB895" t="e">
        <f ca="1">- Useful but _xludf.not as good as a regular degree</f>
        <v>#NAME?</v>
      </c>
      <c r="BD895" t="e">
        <f ca="1">- Tourism / Restaurant _xludf.and hotel Management   Other</f>
        <v>#NAME?</v>
      </c>
      <c r="BE895">
        <v>0</v>
      </c>
      <c r="BF895">
        <v>1</v>
      </c>
      <c r="BG895">
        <v>0</v>
      </c>
      <c r="BH895">
        <v>1</v>
      </c>
      <c r="BI895">
        <v>0</v>
      </c>
      <c r="BJ895">
        <v>0</v>
      </c>
      <c r="BK895">
        <v>0</v>
      </c>
      <c r="BL895">
        <v>0</v>
      </c>
      <c r="BM895" t="s">
        <v>2265</v>
      </c>
      <c r="BN895" t="s">
        <v>106</v>
      </c>
      <c r="BQ895" t="e">
        <f ca="1">- No internet connection / computer - Do _xludf.not _xludf.count towards a recognized qualification</f>
        <v>#NAME?</v>
      </c>
      <c r="BR895">
        <v>0</v>
      </c>
      <c r="BS895">
        <v>1</v>
      </c>
      <c r="BT895">
        <v>1</v>
      </c>
      <c r="BU895">
        <v>0</v>
      </c>
      <c r="BV895">
        <v>0</v>
      </c>
      <c r="BW895">
        <v>0</v>
      </c>
      <c r="BX895" t="s">
        <v>107</v>
      </c>
      <c r="BY895" t="s">
        <v>139</v>
      </c>
      <c r="BZ895">
        <v>1</v>
      </c>
      <c r="CA895">
        <v>0</v>
      </c>
      <c r="CB895">
        <v>0</v>
      </c>
      <c r="CC895">
        <v>0</v>
      </c>
      <c r="CD895">
        <v>1</v>
      </c>
      <c r="CE895" t="e">
        <f ca="1">- Facebook groups/pages  - Friends</f>
        <v>#NAME?</v>
      </c>
      <c r="CF895">
        <v>1</v>
      </c>
      <c r="CG895">
        <v>0</v>
      </c>
      <c r="CH895">
        <v>0</v>
      </c>
      <c r="CI895">
        <v>0</v>
      </c>
      <c r="CJ895">
        <v>0</v>
      </c>
      <c r="CK895">
        <v>1</v>
      </c>
      <c r="CL895">
        <v>0</v>
      </c>
      <c r="CN895" t="s">
        <v>108</v>
      </c>
      <c r="CO895" t="s">
        <v>109</v>
      </c>
      <c r="CP895" t="s">
        <v>110</v>
      </c>
      <c r="CQ895">
        <v>3468622</v>
      </c>
      <c r="CR895" t="s">
        <v>2266</v>
      </c>
      <c r="CS895" t="s">
        <v>2267</v>
      </c>
      <c r="CT895">
        <v>894</v>
      </c>
    </row>
    <row r="896" spans="1:98">
      <c r="A896">
        <v>895</v>
      </c>
      <c r="B896" t="s">
        <v>1628</v>
      </c>
      <c r="C896">
        <v>21</v>
      </c>
      <c r="D896" t="s">
        <v>98</v>
      </c>
      <c r="E896" t="s">
        <v>99</v>
      </c>
      <c r="F896" t="s">
        <v>100</v>
      </c>
      <c r="G896" t="s">
        <v>101</v>
      </c>
      <c r="H896" t="s">
        <v>102</v>
      </c>
      <c r="U896" t="s">
        <v>162</v>
      </c>
      <c r="AG896" t="s">
        <v>104</v>
      </c>
      <c r="AH896" t="s">
        <v>105</v>
      </c>
      <c r="AI896">
        <v>0</v>
      </c>
      <c r="AJ896">
        <v>1</v>
      </c>
      <c r="AK896">
        <v>0</v>
      </c>
      <c r="AL896">
        <v>0</v>
      </c>
      <c r="AM896">
        <v>0</v>
      </c>
      <c r="AN896">
        <v>0</v>
      </c>
      <c r="AO896">
        <v>0</v>
      </c>
      <c r="AP896">
        <v>0</v>
      </c>
      <c r="BA896" t="s">
        <v>106</v>
      </c>
      <c r="BB896" t="e">
        <f ca="1">- Useful but _xludf.not as good as a regular degree</f>
        <v>#NAME?</v>
      </c>
      <c r="BD896" t="s">
        <v>624</v>
      </c>
      <c r="BE896">
        <v>0</v>
      </c>
      <c r="BF896">
        <v>0</v>
      </c>
      <c r="BG896">
        <v>0</v>
      </c>
      <c r="BH896">
        <v>1</v>
      </c>
      <c r="BI896">
        <v>0</v>
      </c>
      <c r="BJ896">
        <v>0</v>
      </c>
      <c r="BK896">
        <v>0</v>
      </c>
      <c r="BL896">
        <v>1</v>
      </c>
      <c r="BN896" t="s">
        <v>106</v>
      </c>
      <c r="BQ896" t="e">
        <f ca="1">- Do _xludf.not _xludf.count towards a recognized qualification - Cannot afford the courses</f>
        <v>#NAME?</v>
      </c>
      <c r="BR896">
        <v>0</v>
      </c>
      <c r="BS896">
        <v>1</v>
      </c>
      <c r="BT896">
        <v>0</v>
      </c>
      <c r="BU896">
        <v>0</v>
      </c>
      <c r="BV896">
        <v>1</v>
      </c>
      <c r="BW896">
        <v>0</v>
      </c>
      <c r="BX896" t="s">
        <v>107</v>
      </c>
      <c r="BY896" t="e">
        <f ca="1">- _xludf.not worth the _xludf.time _xludf.or money spent on it - Useful but _xludf.not as good as going to university</f>
        <v>#NAME?</v>
      </c>
      <c r="BZ896">
        <v>1</v>
      </c>
      <c r="CA896">
        <v>1</v>
      </c>
      <c r="CB896">
        <v>0</v>
      </c>
      <c r="CC896">
        <v>0</v>
      </c>
      <c r="CD896">
        <v>0</v>
      </c>
      <c r="CE896" t="e">
        <f ca="1">- Facebook groups/pages  - Friends</f>
        <v>#NAME?</v>
      </c>
      <c r="CF896">
        <v>1</v>
      </c>
      <c r="CG896">
        <v>0</v>
      </c>
      <c r="CH896">
        <v>0</v>
      </c>
      <c r="CI896">
        <v>0</v>
      </c>
      <c r="CJ896">
        <v>0</v>
      </c>
      <c r="CK896">
        <v>1</v>
      </c>
      <c r="CL896">
        <v>0</v>
      </c>
      <c r="CN896" t="s">
        <v>108</v>
      </c>
      <c r="CO896" t="s">
        <v>109</v>
      </c>
      <c r="CP896" t="s">
        <v>110</v>
      </c>
      <c r="CQ896">
        <v>3468625</v>
      </c>
      <c r="CR896" t="s">
        <v>2268</v>
      </c>
      <c r="CS896" t="s">
        <v>2269</v>
      </c>
      <c r="CT896">
        <v>895</v>
      </c>
    </row>
    <row r="897" spans="1:98">
      <c r="A897">
        <v>896</v>
      </c>
      <c r="B897" t="s">
        <v>1628</v>
      </c>
      <c r="C897">
        <v>19</v>
      </c>
      <c r="D897" t="s">
        <v>98</v>
      </c>
      <c r="E897" t="s">
        <v>99</v>
      </c>
      <c r="F897" t="s">
        <v>136</v>
      </c>
      <c r="G897" t="s">
        <v>101</v>
      </c>
      <c r="H897" t="s">
        <v>102</v>
      </c>
      <c r="U897" t="s">
        <v>162</v>
      </c>
      <c r="AG897" t="s">
        <v>104</v>
      </c>
      <c r="AH897" t="s">
        <v>627</v>
      </c>
      <c r="AI897">
        <v>0</v>
      </c>
      <c r="AJ897">
        <v>1</v>
      </c>
      <c r="AK897">
        <v>0</v>
      </c>
      <c r="AL897">
        <v>1</v>
      </c>
      <c r="AM897">
        <v>0</v>
      </c>
      <c r="AN897">
        <v>0</v>
      </c>
      <c r="AO897">
        <v>0</v>
      </c>
      <c r="AP897">
        <v>0</v>
      </c>
      <c r="BA897" t="s">
        <v>106</v>
      </c>
      <c r="BB897" t="e">
        <f ca="1">- Very Useful _xludf.and provides a job opportunity _xludf.right away.</f>
        <v>#NAME?</v>
      </c>
      <c r="BD897" t="e">
        <f ca="1">- Project Management / Accountancy   Other</f>
        <v>#NAME?</v>
      </c>
      <c r="BE897">
        <v>0</v>
      </c>
      <c r="BF897">
        <v>1</v>
      </c>
      <c r="BG897">
        <v>1</v>
      </c>
      <c r="BH897">
        <v>0</v>
      </c>
      <c r="BI897">
        <v>0</v>
      </c>
      <c r="BJ897">
        <v>0</v>
      </c>
      <c r="BK897">
        <v>0</v>
      </c>
      <c r="BL897">
        <v>0</v>
      </c>
      <c r="BM897" t="s">
        <v>2270</v>
      </c>
      <c r="BN897" t="s">
        <v>106</v>
      </c>
      <c r="BQ897" t="e">
        <f ca="1">- _xludf.not available in subjects I want to study - _xludf.not available in _xludf.Arabic</f>
        <v>#NAME?</v>
      </c>
      <c r="BR897">
        <v>1</v>
      </c>
      <c r="BS897">
        <v>0</v>
      </c>
      <c r="BT897">
        <v>0</v>
      </c>
      <c r="BU897">
        <v>0</v>
      </c>
      <c r="BV897">
        <v>0</v>
      </c>
      <c r="BW897">
        <v>1</v>
      </c>
      <c r="BX897" t="s">
        <v>107</v>
      </c>
      <c r="BY897" t="s">
        <v>139</v>
      </c>
      <c r="BZ897">
        <v>1</v>
      </c>
      <c r="CA897">
        <v>0</v>
      </c>
      <c r="CB897">
        <v>0</v>
      </c>
      <c r="CC897">
        <v>0</v>
      </c>
      <c r="CD897">
        <v>1</v>
      </c>
      <c r="CE897" t="e">
        <f ca="1">- Facebook groups/pages    Other</f>
        <v>#NAME?</v>
      </c>
      <c r="CF897">
        <v>0</v>
      </c>
      <c r="CG897">
        <v>0</v>
      </c>
      <c r="CH897">
        <v>0</v>
      </c>
      <c r="CI897">
        <v>0</v>
      </c>
      <c r="CJ897">
        <v>0</v>
      </c>
      <c r="CK897">
        <v>1</v>
      </c>
      <c r="CL897">
        <v>1</v>
      </c>
      <c r="CM897" t="s">
        <v>2271</v>
      </c>
      <c r="CN897" t="s">
        <v>108</v>
      </c>
      <c r="CO897" t="s">
        <v>109</v>
      </c>
      <c r="CP897" t="s">
        <v>110</v>
      </c>
      <c r="CQ897">
        <v>3468640</v>
      </c>
      <c r="CR897" t="s">
        <v>2272</v>
      </c>
      <c r="CS897" t="s">
        <v>2273</v>
      </c>
      <c r="CT897">
        <v>896</v>
      </c>
    </row>
    <row r="898" spans="1:98">
      <c r="A898">
        <v>897</v>
      </c>
      <c r="B898" t="s">
        <v>1628</v>
      </c>
      <c r="C898">
        <v>22</v>
      </c>
      <c r="D898" t="s">
        <v>98</v>
      </c>
      <c r="E898" t="s">
        <v>166</v>
      </c>
      <c r="F898" t="s">
        <v>136</v>
      </c>
      <c r="G898" t="s">
        <v>113</v>
      </c>
      <c r="J898" t="s">
        <v>374</v>
      </c>
      <c r="K898">
        <v>0</v>
      </c>
      <c r="L898">
        <v>0</v>
      </c>
      <c r="M898">
        <v>1</v>
      </c>
      <c r="N898">
        <v>1</v>
      </c>
      <c r="O898">
        <v>0</v>
      </c>
      <c r="P898">
        <v>0</v>
      </c>
      <c r="Q898">
        <v>0</v>
      </c>
      <c r="R898">
        <v>0</v>
      </c>
      <c r="X898" t="s">
        <v>2229</v>
      </c>
      <c r="Y898">
        <v>1</v>
      </c>
      <c r="Z898">
        <v>0</v>
      </c>
      <c r="AA898">
        <v>0</v>
      </c>
      <c r="AB898">
        <v>1</v>
      </c>
      <c r="AC898">
        <v>0</v>
      </c>
      <c r="AD898">
        <v>1</v>
      </c>
      <c r="AE898">
        <v>0</v>
      </c>
      <c r="AG898" t="s">
        <v>124</v>
      </c>
      <c r="AH898" t="s">
        <v>125</v>
      </c>
      <c r="AI898">
        <v>1</v>
      </c>
      <c r="AJ898">
        <v>0</v>
      </c>
      <c r="AK898">
        <v>0</v>
      </c>
      <c r="AL898">
        <v>0</v>
      </c>
      <c r="AM898">
        <v>0</v>
      </c>
      <c r="AN898">
        <v>0</v>
      </c>
      <c r="AO898">
        <v>0</v>
      </c>
      <c r="AP898">
        <v>0</v>
      </c>
      <c r="AR898" t="s">
        <v>106</v>
      </c>
      <c r="AS898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898">
        <v>1</v>
      </c>
      <c r="AU898">
        <v>1</v>
      </c>
      <c r="AV898">
        <v>0</v>
      </c>
      <c r="AW898">
        <v>0</v>
      </c>
      <c r="AX898">
        <v>1</v>
      </c>
      <c r="AY898">
        <v>0</v>
      </c>
      <c r="BA898" t="s">
        <v>106</v>
      </c>
      <c r="BB898" t="e">
        <f ca="1">- Useful but _xludf.not as good as a regular degree</f>
        <v>#NAME?</v>
      </c>
      <c r="BD898" t="e">
        <f ca="1">- Nursing / medical care   Other</f>
        <v>#NAME?</v>
      </c>
      <c r="BE898">
        <v>0</v>
      </c>
      <c r="BF898">
        <v>1</v>
      </c>
      <c r="BG898">
        <v>0</v>
      </c>
      <c r="BH898">
        <v>0</v>
      </c>
      <c r="BI898">
        <v>1</v>
      </c>
      <c r="BJ898">
        <v>0</v>
      </c>
      <c r="BK898">
        <v>0</v>
      </c>
      <c r="BL898">
        <v>0</v>
      </c>
      <c r="BM898" t="s">
        <v>2274</v>
      </c>
      <c r="BN898" t="s">
        <v>106</v>
      </c>
      <c r="BQ898" t="e">
        <f ca="1">- No internet connection / computer - Do _xludf.not _xludf.count towards a recognized qualification</f>
        <v>#NAME?</v>
      </c>
      <c r="BR898">
        <v>0</v>
      </c>
      <c r="BS898">
        <v>1</v>
      </c>
      <c r="BT898">
        <v>1</v>
      </c>
      <c r="BU898">
        <v>0</v>
      </c>
      <c r="BV898">
        <v>0</v>
      </c>
      <c r="BW898">
        <v>0</v>
      </c>
      <c r="BX898" t="s">
        <v>107</v>
      </c>
      <c r="BY898" t="e">
        <f ca="1">- _xludf.not worth the _xludf.time _xludf.or money spent on it - Difficult to access</f>
        <v>#NAME?</v>
      </c>
      <c r="BZ898">
        <v>0</v>
      </c>
      <c r="CA898">
        <v>1</v>
      </c>
      <c r="CB898">
        <v>0</v>
      </c>
      <c r="CC898">
        <v>1</v>
      </c>
      <c r="CD898">
        <v>0</v>
      </c>
      <c r="CE898" t="e">
        <f ca="1">- Facebook groups/pages  - Friends</f>
        <v>#NAME?</v>
      </c>
      <c r="CF898">
        <v>1</v>
      </c>
      <c r="CG898">
        <v>0</v>
      </c>
      <c r="CH898">
        <v>0</v>
      </c>
      <c r="CI898">
        <v>0</v>
      </c>
      <c r="CJ898">
        <v>0</v>
      </c>
      <c r="CK898">
        <v>1</v>
      </c>
      <c r="CL898">
        <v>0</v>
      </c>
      <c r="CN898" t="s">
        <v>108</v>
      </c>
      <c r="CO898" t="s">
        <v>109</v>
      </c>
      <c r="CP898" t="s">
        <v>110</v>
      </c>
      <c r="CQ898">
        <v>3470748</v>
      </c>
      <c r="CR898" t="s">
        <v>2275</v>
      </c>
      <c r="CS898" t="s">
        <v>2276</v>
      </c>
      <c r="CT898">
        <v>897</v>
      </c>
    </row>
    <row r="899" spans="1:98">
      <c r="A899">
        <v>898</v>
      </c>
      <c r="B899" t="s">
        <v>1628</v>
      </c>
      <c r="C899">
        <v>17</v>
      </c>
      <c r="D899" t="s">
        <v>98</v>
      </c>
      <c r="E899" t="s">
        <v>285</v>
      </c>
      <c r="F899" t="s">
        <v>136</v>
      </c>
      <c r="G899" t="s">
        <v>113</v>
      </c>
      <c r="J899" t="s">
        <v>263</v>
      </c>
      <c r="K899">
        <v>0</v>
      </c>
      <c r="L899">
        <v>0</v>
      </c>
      <c r="M899">
        <v>0</v>
      </c>
      <c r="N899">
        <v>0</v>
      </c>
      <c r="O899">
        <v>1</v>
      </c>
      <c r="P899">
        <v>1</v>
      </c>
      <c r="Q899">
        <v>0</v>
      </c>
      <c r="R899">
        <v>0</v>
      </c>
      <c r="X899" t="s">
        <v>138</v>
      </c>
      <c r="Y899">
        <v>0</v>
      </c>
      <c r="Z899">
        <v>0</v>
      </c>
      <c r="AA899">
        <v>0</v>
      </c>
      <c r="AB899">
        <v>1</v>
      </c>
      <c r="AC899">
        <v>0</v>
      </c>
      <c r="AD899">
        <v>1</v>
      </c>
      <c r="AE899">
        <v>0</v>
      </c>
      <c r="AG899" t="s">
        <v>124</v>
      </c>
      <c r="AH899" t="s">
        <v>125</v>
      </c>
      <c r="AI899">
        <v>1</v>
      </c>
      <c r="AJ899">
        <v>0</v>
      </c>
      <c r="AK899">
        <v>0</v>
      </c>
      <c r="AL899">
        <v>0</v>
      </c>
      <c r="AM899">
        <v>0</v>
      </c>
      <c r="AN899">
        <v>0</v>
      </c>
      <c r="AO899">
        <v>0</v>
      </c>
      <c r="AP899">
        <v>0</v>
      </c>
      <c r="AR899" t="s">
        <v>106</v>
      </c>
      <c r="AS899" t="e">
        <f ca="1">- Retrieving papers is expensive _xludf.now _xludf.and I Do _xludf.not have the money - have to go in person but can _xludf.not go _xludf.for security reasons</f>
        <v>#NAME?</v>
      </c>
      <c r="AT899">
        <v>0</v>
      </c>
      <c r="AU899">
        <v>1</v>
      </c>
      <c r="AV899">
        <v>0</v>
      </c>
      <c r="AW899">
        <v>0</v>
      </c>
      <c r="AX899">
        <v>1</v>
      </c>
      <c r="AY899">
        <v>0</v>
      </c>
      <c r="BA899" t="s">
        <v>106</v>
      </c>
      <c r="BB899" t="e">
        <f ca="1">- Useful but _xludf.not as good as a regular degree</f>
        <v>#NAME?</v>
      </c>
      <c r="BD899" t="e">
        <f ca="1">- Mechanics _xludf.and machineryAgriculture</f>
        <v>#NAME?</v>
      </c>
      <c r="BE899">
        <v>0</v>
      </c>
      <c r="BF899">
        <v>0</v>
      </c>
      <c r="BG899">
        <v>0</v>
      </c>
      <c r="BH899">
        <v>0</v>
      </c>
      <c r="BI899">
        <v>0</v>
      </c>
      <c r="BJ899">
        <v>0</v>
      </c>
      <c r="BK899">
        <v>1</v>
      </c>
      <c r="BL899">
        <v>1</v>
      </c>
      <c r="BN899" t="s">
        <v>106</v>
      </c>
      <c r="BQ899" t="e">
        <f ca="1">- No internet connection / computer - Do _xludf.not _xludf.count towards a recognized qualification</f>
        <v>#NAME?</v>
      </c>
      <c r="BR899">
        <v>0</v>
      </c>
      <c r="BS899">
        <v>1</v>
      </c>
      <c r="BT899">
        <v>1</v>
      </c>
      <c r="BU899">
        <v>0</v>
      </c>
      <c r="BV899">
        <v>0</v>
      </c>
      <c r="BW899">
        <v>0</v>
      </c>
      <c r="BX899" t="s">
        <v>107</v>
      </c>
      <c r="BY899" t="e">
        <f ca="1">- Useful but _xludf.not as good as going to university  - Difficult to access</f>
        <v>#NAME?</v>
      </c>
      <c r="BZ899">
        <v>1</v>
      </c>
      <c r="CA899">
        <v>0</v>
      </c>
      <c r="CB899">
        <v>0</v>
      </c>
      <c r="CC899">
        <v>1</v>
      </c>
      <c r="CD899">
        <v>0</v>
      </c>
      <c r="CE899" t="e">
        <f ca="1">- Facebook groups/pages  - Friends</f>
        <v>#NAME?</v>
      </c>
      <c r="CF899">
        <v>1</v>
      </c>
      <c r="CG899">
        <v>0</v>
      </c>
      <c r="CH899">
        <v>0</v>
      </c>
      <c r="CI899">
        <v>0</v>
      </c>
      <c r="CJ899">
        <v>0</v>
      </c>
      <c r="CK899">
        <v>1</v>
      </c>
      <c r="CL899">
        <v>0</v>
      </c>
      <c r="CN899" t="s">
        <v>108</v>
      </c>
      <c r="CO899" t="s">
        <v>109</v>
      </c>
      <c r="CP899" t="s">
        <v>110</v>
      </c>
      <c r="CQ899">
        <v>3470763</v>
      </c>
      <c r="CR899" t="s">
        <v>2277</v>
      </c>
      <c r="CS899" t="s">
        <v>2278</v>
      </c>
      <c r="CT899">
        <v>898</v>
      </c>
    </row>
    <row r="900" spans="1:98">
      <c r="A900">
        <v>899</v>
      </c>
      <c r="B900" t="s">
        <v>1628</v>
      </c>
      <c r="C900">
        <v>20</v>
      </c>
      <c r="D900" t="s">
        <v>98</v>
      </c>
      <c r="E900" t="s">
        <v>99</v>
      </c>
      <c r="F900" t="s">
        <v>136</v>
      </c>
      <c r="G900" t="s">
        <v>113</v>
      </c>
      <c r="J900" t="s">
        <v>176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1</v>
      </c>
      <c r="R900">
        <v>1</v>
      </c>
      <c r="X900" t="s">
        <v>2252</v>
      </c>
      <c r="Y900">
        <v>0</v>
      </c>
      <c r="Z900">
        <v>1</v>
      </c>
      <c r="AA900">
        <v>0</v>
      </c>
      <c r="AB900">
        <v>1</v>
      </c>
      <c r="AC900">
        <v>0</v>
      </c>
      <c r="AD900">
        <v>1</v>
      </c>
      <c r="AE900">
        <v>0</v>
      </c>
      <c r="AG900" t="s">
        <v>124</v>
      </c>
      <c r="AH900" t="s">
        <v>125</v>
      </c>
      <c r="AI900">
        <v>1</v>
      </c>
      <c r="AJ900">
        <v>0</v>
      </c>
      <c r="AK900">
        <v>0</v>
      </c>
      <c r="AL900">
        <v>0</v>
      </c>
      <c r="AM900">
        <v>0</v>
      </c>
      <c r="AN900">
        <v>0</v>
      </c>
      <c r="AO900">
        <v>0</v>
      </c>
      <c r="AP900">
        <v>0</v>
      </c>
      <c r="AR900" t="s">
        <v>106</v>
      </c>
      <c r="AS900" t="e">
        <f ca="1">- Retrieving papers is expensive _xludf.now _xludf.and I Do _xludf.not have the money - Donâ€™t have family in Syria to _xludf.help me - have to go in person but can _xludf.not go _xludf.for security reasons</f>
        <v>#NAME?</v>
      </c>
      <c r="AT900">
        <v>0</v>
      </c>
      <c r="AU900">
        <v>1</v>
      </c>
      <c r="AV900">
        <v>0</v>
      </c>
      <c r="AW900">
        <v>1</v>
      </c>
      <c r="AX900">
        <v>1</v>
      </c>
      <c r="AY900">
        <v>0</v>
      </c>
      <c r="BA900" t="s">
        <v>106</v>
      </c>
      <c r="BB900" t="e">
        <f ca="1">- Useful but _xludf.not as good as a regular degree</f>
        <v>#NAME?</v>
      </c>
      <c r="BD900" t="e">
        <f ca="1">- Construction (builder, carpenter, electrician, blacksmith) - Mechanics _xludf.and machinery</f>
        <v>#NAME?</v>
      </c>
      <c r="BE900">
        <v>0</v>
      </c>
      <c r="BF900">
        <v>0</v>
      </c>
      <c r="BG900">
        <v>0</v>
      </c>
      <c r="BH900">
        <v>0</v>
      </c>
      <c r="BI900">
        <v>0</v>
      </c>
      <c r="BJ900">
        <v>1</v>
      </c>
      <c r="BK900">
        <v>1</v>
      </c>
      <c r="BL900">
        <v>0</v>
      </c>
      <c r="BN900" t="s">
        <v>106</v>
      </c>
      <c r="BQ900" t="e">
        <f ca="1">- No internet connection / computer - Do _xludf.not _xludf.count towards a recognized qualification</f>
        <v>#NAME?</v>
      </c>
      <c r="BR900">
        <v>0</v>
      </c>
      <c r="BS900">
        <v>1</v>
      </c>
      <c r="BT900">
        <v>1</v>
      </c>
      <c r="BU900">
        <v>0</v>
      </c>
      <c r="BV900">
        <v>0</v>
      </c>
      <c r="BW900">
        <v>0</v>
      </c>
      <c r="BX900" t="s">
        <v>107</v>
      </c>
      <c r="BY900" t="e">
        <f ca="1">- Useful but _xludf.not as good as going to university  - Difficult to access</f>
        <v>#NAME?</v>
      </c>
      <c r="BZ900">
        <v>1</v>
      </c>
      <c r="CA900">
        <v>0</v>
      </c>
      <c r="CB900">
        <v>0</v>
      </c>
      <c r="CC900">
        <v>1</v>
      </c>
      <c r="CD900">
        <v>0</v>
      </c>
      <c r="CE900" t="e">
        <f ca="1">- Facebook groups/pages  - Friends</f>
        <v>#NAME?</v>
      </c>
      <c r="CF900">
        <v>1</v>
      </c>
      <c r="CG900">
        <v>0</v>
      </c>
      <c r="CH900">
        <v>0</v>
      </c>
      <c r="CI900">
        <v>0</v>
      </c>
      <c r="CJ900">
        <v>0</v>
      </c>
      <c r="CK900">
        <v>1</v>
      </c>
      <c r="CL900">
        <v>0</v>
      </c>
      <c r="CN900" t="s">
        <v>108</v>
      </c>
      <c r="CO900" t="s">
        <v>109</v>
      </c>
      <c r="CP900" t="s">
        <v>110</v>
      </c>
      <c r="CQ900">
        <v>3470769</v>
      </c>
      <c r="CR900" t="s">
        <v>2279</v>
      </c>
      <c r="CS900" t="s">
        <v>2280</v>
      </c>
      <c r="CT900">
        <v>899</v>
      </c>
    </row>
    <row r="901" spans="1:98">
      <c r="A901">
        <v>900</v>
      </c>
      <c r="B901" t="s">
        <v>1628</v>
      </c>
      <c r="C901">
        <v>22</v>
      </c>
      <c r="D901" t="s">
        <v>148</v>
      </c>
      <c r="E901" t="s">
        <v>179</v>
      </c>
      <c r="F901" t="s">
        <v>136</v>
      </c>
      <c r="G901" t="s">
        <v>113</v>
      </c>
      <c r="J901" t="s">
        <v>176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1</v>
      </c>
      <c r="R901">
        <v>1</v>
      </c>
      <c r="X901" t="s">
        <v>151</v>
      </c>
      <c r="Y901">
        <v>0</v>
      </c>
      <c r="Z901">
        <v>0</v>
      </c>
      <c r="AA901">
        <v>0</v>
      </c>
      <c r="AB901">
        <v>1</v>
      </c>
      <c r="AC901">
        <v>1</v>
      </c>
      <c r="AD901">
        <v>0</v>
      </c>
      <c r="AE901">
        <v>0</v>
      </c>
      <c r="AG901" t="s">
        <v>124</v>
      </c>
      <c r="AH901" t="s">
        <v>125</v>
      </c>
      <c r="AI901">
        <v>1</v>
      </c>
      <c r="AJ901">
        <v>0</v>
      </c>
      <c r="AK901">
        <v>0</v>
      </c>
      <c r="AL901">
        <v>0</v>
      </c>
      <c r="AM901">
        <v>0</v>
      </c>
      <c r="AN901">
        <v>0</v>
      </c>
      <c r="AO901">
        <v>0</v>
      </c>
      <c r="AP901">
        <v>0</v>
      </c>
      <c r="AR901" t="s">
        <v>106</v>
      </c>
      <c r="AS901" t="e">
        <f ca="1">- Cannot contact public servants _xludf.or Teachers - Retrieving papers is expensive _xludf.now _xludf.and I Do _xludf.not have the money - School, college _xludf.or directorate out of service</f>
        <v>#NAME?</v>
      </c>
      <c r="AT901">
        <v>1</v>
      </c>
      <c r="AU901">
        <v>0</v>
      </c>
      <c r="AV901">
        <v>1</v>
      </c>
      <c r="AW901">
        <v>0</v>
      </c>
      <c r="AX901">
        <v>1</v>
      </c>
      <c r="AY901">
        <v>0</v>
      </c>
      <c r="BA901" t="s">
        <v>106</v>
      </c>
      <c r="BB901" t="e">
        <f ca="1">- Useful but _xludf.not as good as a regular degree</f>
        <v>#NAME?</v>
      </c>
      <c r="BD901" t="e">
        <f ca="1">- Tourism / Restaurant _xludf.and hotel Management - Nursing / medical care</f>
        <v>#NAME?</v>
      </c>
      <c r="BE901">
        <v>0</v>
      </c>
      <c r="BF901">
        <v>0</v>
      </c>
      <c r="BG901">
        <v>0</v>
      </c>
      <c r="BH901">
        <v>1</v>
      </c>
      <c r="BI901">
        <v>1</v>
      </c>
      <c r="BJ901">
        <v>0</v>
      </c>
      <c r="BK901">
        <v>0</v>
      </c>
      <c r="BL901">
        <v>0</v>
      </c>
      <c r="BN901" t="s">
        <v>106</v>
      </c>
      <c r="BQ901" t="e">
        <f ca="1">- No internet connection / computer - Do _xludf.not _xludf.count towards a recognized qualification</f>
        <v>#NAME?</v>
      </c>
      <c r="BR901">
        <v>0</v>
      </c>
      <c r="BS901">
        <v>1</v>
      </c>
      <c r="BT901">
        <v>1</v>
      </c>
      <c r="BU901">
        <v>0</v>
      </c>
      <c r="BV901">
        <v>0</v>
      </c>
      <c r="BW901">
        <v>0</v>
      </c>
      <c r="BX901" t="s">
        <v>107</v>
      </c>
      <c r="BY901" t="e">
        <f ca="1">- Very Useful, as good as a regular degree - Useful but _xludf.not as good as going to university</f>
        <v>#NAME?</v>
      </c>
      <c r="BZ901">
        <v>1</v>
      </c>
      <c r="CA901">
        <v>0</v>
      </c>
      <c r="CB901">
        <v>1</v>
      </c>
      <c r="CC901">
        <v>0</v>
      </c>
      <c r="CD901">
        <v>0</v>
      </c>
      <c r="CE901" t="e">
        <f ca="1">- Facebook groups/pages  - Friends</f>
        <v>#NAME?</v>
      </c>
      <c r="CF901">
        <v>1</v>
      </c>
      <c r="CG901">
        <v>0</v>
      </c>
      <c r="CH901">
        <v>0</v>
      </c>
      <c r="CI901">
        <v>0</v>
      </c>
      <c r="CJ901">
        <v>0</v>
      </c>
      <c r="CK901">
        <v>1</v>
      </c>
      <c r="CL901">
        <v>0</v>
      </c>
      <c r="CN901" t="s">
        <v>108</v>
      </c>
      <c r="CO901" t="s">
        <v>109</v>
      </c>
      <c r="CP901" t="s">
        <v>110</v>
      </c>
      <c r="CQ901">
        <v>3470776</v>
      </c>
      <c r="CR901" t="s">
        <v>2281</v>
      </c>
      <c r="CS901" t="s">
        <v>2282</v>
      </c>
      <c r="CT901">
        <v>900</v>
      </c>
    </row>
    <row r="902" spans="1:98">
      <c r="A902">
        <v>901</v>
      </c>
      <c r="B902" t="s">
        <v>1628</v>
      </c>
      <c r="C902">
        <v>21</v>
      </c>
      <c r="D902" t="s">
        <v>98</v>
      </c>
      <c r="E902" t="s">
        <v>227</v>
      </c>
      <c r="F902" t="s">
        <v>136</v>
      </c>
      <c r="G902" t="s">
        <v>113</v>
      </c>
      <c r="J902" t="s">
        <v>263</v>
      </c>
      <c r="K902">
        <v>0</v>
      </c>
      <c r="L902">
        <v>0</v>
      </c>
      <c r="M902">
        <v>0</v>
      </c>
      <c r="N902">
        <v>0</v>
      </c>
      <c r="O902">
        <v>1</v>
      </c>
      <c r="P902">
        <v>1</v>
      </c>
      <c r="Q902">
        <v>0</v>
      </c>
      <c r="R902">
        <v>0</v>
      </c>
      <c r="X902" t="s">
        <v>2283</v>
      </c>
      <c r="Y902">
        <v>0</v>
      </c>
      <c r="Z902">
        <v>1</v>
      </c>
      <c r="AA902">
        <v>0</v>
      </c>
      <c r="AB902">
        <v>0</v>
      </c>
      <c r="AC902">
        <v>1</v>
      </c>
      <c r="AD902">
        <v>1</v>
      </c>
      <c r="AE902">
        <v>0</v>
      </c>
      <c r="AG902" t="s">
        <v>124</v>
      </c>
      <c r="AH902" t="s">
        <v>125</v>
      </c>
      <c r="AI902">
        <v>1</v>
      </c>
      <c r="AJ902">
        <v>0</v>
      </c>
      <c r="AK902">
        <v>0</v>
      </c>
      <c r="AL902">
        <v>0</v>
      </c>
      <c r="AM902">
        <v>0</v>
      </c>
      <c r="AN902">
        <v>0</v>
      </c>
      <c r="AO902">
        <v>0</v>
      </c>
      <c r="AP902">
        <v>0</v>
      </c>
      <c r="AR902" t="s">
        <v>106</v>
      </c>
      <c r="AS902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902">
        <v>1</v>
      </c>
      <c r="AU902">
        <v>1</v>
      </c>
      <c r="AV902">
        <v>0</v>
      </c>
      <c r="AW902">
        <v>0</v>
      </c>
      <c r="AX902">
        <v>1</v>
      </c>
      <c r="AY902">
        <v>0</v>
      </c>
      <c r="BA902" t="s">
        <v>106</v>
      </c>
      <c r="BB902" t="e">
        <f ca="1">- Useful but _xludf.not as good as a regular degree</f>
        <v>#NAME?</v>
      </c>
      <c r="BD902" t="e">
        <f ca="1">- Construction (builder, carpenter, electrician, blacksmith) - Mechanics _xludf.and machinery</f>
        <v>#NAME?</v>
      </c>
      <c r="BE902">
        <v>0</v>
      </c>
      <c r="BF902">
        <v>0</v>
      </c>
      <c r="BG902">
        <v>0</v>
      </c>
      <c r="BH902">
        <v>0</v>
      </c>
      <c r="BI902">
        <v>0</v>
      </c>
      <c r="BJ902">
        <v>1</v>
      </c>
      <c r="BK902">
        <v>1</v>
      </c>
      <c r="BL902">
        <v>0</v>
      </c>
      <c r="BN902" t="s">
        <v>106</v>
      </c>
      <c r="BQ902" t="e">
        <f ca="1">- No internet connection / computer - Cannot afford the courses</f>
        <v>#NAME?</v>
      </c>
      <c r="BR902">
        <v>0</v>
      </c>
      <c r="BS902">
        <v>0</v>
      </c>
      <c r="BT902">
        <v>1</v>
      </c>
      <c r="BU902">
        <v>0</v>
      </c>
      <c r="BV902">
        <v>1</v>
      </c>
      <c r="BW902">
        <v>0</v>
      </c>
      <c r="BX902" t="s">
        <v>107</v>
      </c>
      <c r="BY902" t="e">
        <f ca="1">- Very Useful, as good as a regular degree - Useful but _xludf.not as good as going to university</f>
        <v>#NAME?</v>
      </c>
      <c r="BZ902">
        <v>1</v>
      </c>
      <c r="CA902">
        <v>0</v>
      </c>
      <c r="CB902">
        <v>1</v>
      </c>
      <c r="CC902">
        <v>0</v>
      </c>
      <c r="CD902">
        <v>0</v>
      </c>
      <c r="CE902" t="e">
        <f ca="1">- Facebook groups/pages  - Friends</f>
        <v>#NAME?</v>
      </c>
      <c r="CF902">
        <v>1</v>
      </c>
      <c r="CG902">
        <v>0</v>
      </c>
      <c r="CH902">
        <v>0</v>
      </c>
      <c r="CI902">
        <v>0</v>
      </c>
      <c r="CJ902">
        <v>0</v>
      </c>
      <c r="CK902">
        <v>1</v>
      </c>
      <c r="CL902">
        <v>0</v>
      </c>
      <c r="CN902" t="s">
        <v>108</v>
      </c>
      <c r="CO902" t="s">
        <v>109</v>
      </c>
      <c r="CP902" t="s">
        <v>110</v>
      </c>
      <c r="CQ902">
        <v>3470786</v>
      </c>
      <c r="CR902" t="s">
        <v>2284</v>
      </c>
      <c r="CS902" t="s">
        <v>2285</v>
      </c>
      <c r="CT902">
        <v>901</v>
      </c>
    </row>
    <row r="903" spans="1:98">
      <c r="A903">
        <v>902</v>
      </c>
      <c r="B903" t="s">
        <v>1628</v>
      </c>
      <c r="C903">
        <v>21</v>
      </c>
      <c r="D903" t="s">
        <v>98</v>
      </c>
      <c r="E903" t="s">
        <v>227</v>
      </c>
      <c r="F903" t="s">
        <v>100</v>
      </c>
      <c r="G903" t="s">
        <v>113</v>
      </c>
      <c r="J903" t="s">
        <v>137</v>
      </c>
      <c r="K903">
        <v>0</v>
      </c>
      <c r="L903">
        <v>0</v>
      </c>
      <c r="M903">
        <v>0</v>
      </c>
      <c r="N903">
        <v>1</v>
      </c>
      <c r="O903">
        <v>0</v>
      </c>
      <c r="P903">
        <v>1</v>
      </c>
      <c r="Q903">
        <v>0</v>
      </c>
      <c r="R903">
        <v>0</v>
      </c>
      <c r="X903" t="s">
        <v>2252</v>
      </c>
      <c r="Y903">
        <v>0</v>
      </c>
      <c r="Z903">
        <v>1</v>
      </c>
      <c r="AA903">
        <v>0</v>
      </c>
      <c r="AB903">
        <v>1</v>
      </c>
      <c r="AC903">
        <v>0</v>
      </c>
      <c r="AD903">
        <v>1</v>
      </c>
      <c r="AE903">
        <v>0</v>
      </c>
      <c r="AG903" t="s">
        <v>124</v>
      </c>
      <c r="AH903" t="s">
        <v>125</v>
      </c>
      <c r="AI903">
        <v>1</v>
      </c>
      <c r="AJ903">
        <v>0</v>
      </c>
      <c r="AK903">
        <v>0</v>
      </c>
      <c r="AL903">
        <v>0</v>
      </c>
      <c r="AM903">
        <v>0</v>
      </c>
      <c r="AN903">
        <v>0</v>
      </c>
      <c r="AO903">
        <v>0</v>
      </c>
      <c r="AP903">
        <v>0</v>
      </c>
      <c r="AR903" t="s">
        <v>106</v>
      </c>
      <c r="AS903" t="e">
        <f ca="1">- Retrieving papers is expensive _xludf.now _xludf.and I Do _xludf.not have the money - have to go in person but can _xludf.not go _xludf.for security reasons</f>
        <v>#NAME?</v>
      </c>
      <c r="AT903">
        <v>0</v>
      </c>
      <c r="AU903">
        <v>1</v>
      </c>
      <c r="AV903">
        <v>0</v>
      </c>
      <c r="AW903">
        <v>0</v>
      </c>
      <c r="AX903">
        <v>1</v>
      </c>
      <c r="AY903">
        <v>0</v>
      </c>
      <c r="BA903" t="s">
        <v>106</v>
      </c>
      <c r="BB903" t="e">
        <f ca="1">- Useful but _xludf.not as good as a regular degree</f>
        <v>#NAME?</v>
      </c>
      <c r="BD903" t="s">
        <v>324</v>
      </c>
      <c r="BE903">
        <v>0</v>
      </c>
      <c r="BF903">
        <v>1</v>
      </c>
      <c r="BG903">
        <v>0</v>
      </c>
      <c r="BH903">
        <v>0</v>
      </c>
      <c r="BI903">
        <v>0</v>
      </c>
      <c r="BJ903">
        <v>0</v>
      </c>
      <c r="BK903">
        <v>0</v>
      </c>
      <c r="BL903">
        <v>1</v>
      </c>
      <c r="BM903" t="s">
        <v>2286</v>
      </c>
      <c r="BN903" t="s">
        <v>106</v>
      </c>
      <c r="BQ903" t="e">
        <f ca="1">- Do _xludf.not _xludf.count towards a recognized qualification - Cannot afford the courses</f>
        <v>#NAME?</v>
      </c>
      <c r="BR903">
        <v>0</v>
      </c>
      <c r="BS903">
        <v>1</v>
      </c>
      <c r="BT903">
        <v>0</v>
      </c>
      <c r="BU903">
        <v>0</v>
      </c>
      <c r="BV903">
        <v>1</v>
      </c>
      <c r="BW903">
        <v>0</v>
      </c>
      <c r="BX903" t="s">
        <v>107</v>
      </c>
      <c r="BY903" t="e">
        <f ca="1">- _xludf.not worth the _xludf.time _xludf.or money spent on it - Difficult to access</f>
        <v>#NAME?</v>
      </c>
      <c r="BZ903">
        <v>0</v>
      </c>
      <c r="CA903">
        <v>1</v>
      </c>
      <c r="CB903">
        <v>0</v>
      </c>
      <c r="CC903">
        <v>1</v>
      </c>
      <c r="CD903">
        <v>0</v>
      </c>
      <c r="CE903" t="e">
        <f ca="1">- Facebook groups/pages  - Friends</f>
        <v>#NAME?</v>
      </c>
      <c r="CF903">
        <v>1</v>
      </c>
      <c r="CG903">
        <v>0</v>
      </c>
      <c r="CH903">
        <v>0</v>
      </c>
      <c r="CI903">
        <v>0</v>
      </c>
      <c r="CJ903">
        <v>0</v>
      </c>
      <c r="CK903">
        <v>1</v>
      </c>
      <c r="CL903">
        <v>0</v>
      </c>
      <c r="CN903" t="s">
        <v>108</v>
      </c>
      <c r="CO903" t="s">
        <v>109</v>
      </c>
      <c r="CP903" t="s">
        <v>110</v>
      </c>
      <c r="CQ903">
        <v>3470796</v>
      </c>
      <c r="CR903" t="s">
        <v>2287</v>
      </c>
      <c r="CS903" t="s">
        <v>2288</v>
      </c>
      <c r="CT903">
        <v>902</v>
      </c>
    </row>
    <row r="904" spans="1:98">
      <c r="A904">
        <v>903</v>
      </c>
      <c r="B904" t="s">
        <v>1628</v>
      </c>
      <c r="C904">
        <v>22</v>
      </c>
      <c r="D904" t="s">
        <v>98</v>
      </c>
      <c r="E904" t="s">
        <v>99</v>
      </c>
      <c r="F904" t="s">
        <v>100</v>
      </c>
      <c r="G904" t="s">
        <v>113</v>
      </c>
      <c r="J904" t="s">
        <v>176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1</v>
      </c>
      <c r="R904">
        <v>1</v>
      </c>
      <c r="X904" t="s">
        <v>2109</v>
      </c>
      <c r="Y904">
        <v>0</v>
      </c>
      <c r="Z904">
        <v>1</v>
      </c>
      <c r="AA904">
        <v>0</v>
      </c>
      <c r="AB904">
        <v>1</v>
      </c>
      <c r="AC904">
        <v>1</v>
      </c>
      <c r="AD904">
        <v>0</v>
      </c>
      <c r="AE904">
        <v>0</v>
      </c>
      <c r="AG904" t="s">
        <v>124</v>
      </c>
      <c r="AH904" t="s">
        <v>125</v>
      </c>
      <c r="AI904">
        <v>1</v>
      </c>
      <c r="AJ904">
        <v>0</v>
      </c>
      <c r="AK904">
        <v>0</v>
      </c>
      <c r="AL904">
        <v>0</v>
      </c>
      <c r="AM904">
        <v>0</v>
      </c>
      <c r="AN904">
        <v>0</v>
      </c>
      <c r="AO904">
        <v>0</v>
      </c>
      <c r="AP904">
        <v>0</v>
      </c>
      <c r="AR904" t="s">
        <v>106</v>
      </c>
      <c r="AS904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904">
        <v>1</v>
      </c>
      <c r="AU904">
        <v>1</v>
      </c>
      <c r="AV904">
        <v>0</v>
      </c>
      <c r="AW904">
        <v>0</v>
      </c>
      <c r="AX904">
        <v>1</v>
      </c>
      <c r="AY904">
        <v>0</v>
      </c>
      <c r="BA904" t="s">
        <v>106</v>
      </c>
      <c r="BB904" t="e">
        <f ca="1">- Useful but _xludf.not as good as a regular degree</f>
        <v>#NAME?</v>
      </c>
      <c r="BD904" t="e">
        <f ca="1">- Tourism / Restaurant _xludf.and hotel Management - Nursing / medical care</f>
        <v>#NAME?</v>
      </c>
      <c r="BE904">
        <v>0</v>
      </c>
      <c r="BF904">
        <v>0</v>
      </c>
      <c r="BG904">
        <v>0</v>
      </c>
      <c r="BH904">
        <v>1</v>
      </c>
      <c r="BI904">
        <v>1</v>
      </c>
      <c r="BJ904">
        <v>0</v>
      </c>
      <c r="BK904">
        <v>0</v>
      </c>
      <c r="BL904">
        <v>0</v>
      </c>
      <c r="BN904" t="s">
        <v>106</v>
      </c>
      <c r="BQ904" t="e">
        <f ca="1">- No internet connection / computer - Do _xludf.not _xludf.count towards a recognized qualification</f>
        <v>#NAME?</v>
      </c>
      <c r="BR904">
        <v>0</v>
      </c>
      <c r="BS904">
        <v>1</v>
      </c>
      <c r="BT904">
        <v>1</v>
      </c>
      <c r="BU904">
        <v>0</v>
      </c>
      <c r="BV904">
        <v>0</v>
      </c>
      <c r="BW904">
        <v>0</v>
      </c>
      <c r="BX904" t="s">
        <v>107</v>
      </c>
      <c r="BY904" t="e">
        <f ca="1">- _xludf.not worth the _xludf.time _xludf.or money spent on it - Too Difficult to study alone</f>
        <v>#NAME?</v>
      </c>
      <c r="BZ904">
        <v>0</v>
      </c>
      <c r="CA904">
        <v>1</v>
      </c>
      <c r="CB904">
        <v>0</v>
      </c>
      <c r="CC904">
        <v>0</v>
      </c>
      <c r="CD904">
        <v>1</v>
      </c>
      <c r="CE904" t="e">
        <f ca="1">- Facebook groups/pages  - Friends</f>
        <v>#NAME?</v>
      </c>
      <c r="CF904">
        <v>1</v>
      </c>
      <c r="CG904">
        <v>0</v>
      </c>
      <c r="CH904">
        <v>0</v>
      </c>
      <c r="CI904">
        <v>0</v>
      </c>
      <c r="CJ904">
        <v>0</v>
      </c>
      <c r="CK904">
        <v>1</v>
      </c>
      <c r="CL904">
        <v>0</v>
      </c>
      <c r="CN904" t="s">
        <v>108</v>
      </c>
      <c r="CO904" t="s">
        <v>109</v>
      </c>
      <c r="CP904" t="s">
        <v>110</v>
      </c>
      <c r="CQ904">
        <v>3470801</v>
      </c>
      <c r="CR904" t="s">
        <v>2289</v>
      </c>
      <c r="CS904" t="s">
        <v>2290</v>
      </c>
      <c r="CT904">
        <v>903</v>
      </c>
    </row>
    <row r="905" spans="1:98">
      <c r="A905">
        <v>904</v>
      </c>
      <c r="B905" t="s">
        <v>1628</v>
      </c>
      <c r="C905">
        <v>17</v>
      </c>
      <c r="D905" t="s">
        <v>98</v>
      </c>
      <c r="E905" t="s">
        <v>99</v>
      </c>
      <c r="F905" t="s">
        <v>136</v>
      </c>
      <c r="G905" t="s">
        <v>113</v>
      </c>
      <c r="J905" t="s">
        <v>228</v>
      </c>
      <c r="K905">
        <v>0</v>
      </c>
      <c r="L905">
        <v>0</v>
      </c>
      <c r="M905">
        <v>0</v>
      </c>
      <c r="N905">
        <v>1</v>
      </c>
      <c r="O905">
        <v>0</v>
      </c>
      <c r="P905">
        <v>0</v>
      </c>
      <c r="Q905">
        <v>1</v>
      </c>
      <c r="R905">
        <v>0</v>
      </c>
      <c r="X905" t="s">
        <v>2291</v>
      </c>
      <c r="Y905">
        <v>1</v>
      </c>
      <c r="Z905">
        <v>1</v>
      </c>
      <c r="AA905">
        <v>0</v>
      </c>
      <c r="AB905">
        <v>0</v>
      </c>
      <c r="AC905">
        <v>0</v>
      </c>
      <c r="AD905">
        <v>1</v>
      </c>
      <c r="AE905">
        <v>0</v>
      </c>
      <c r="AG905" t="s">
        <v>124</v>
      </c>
      <c r="AH905" t="s">
        <v>125</v>
      </c>
      <c r="AI905">
        <v>1</v>
      </c>
      <c r="AJ905">
        <v>0</v>
      </c>
      <c r="AK905">
        <v>0</v>
      </c>
      <c r="AL905">
        <v>0</v>
      </c>
      <c r="AM905">
        <v>0</v>
      </c>
      <c r="AN905">
        <v>0</v>
      </c>
      <c r="AO905">
        <v>0</v>
      </c>
      <c r="AP905">
        <v>0</v>
      </c>
      <c r="AR905" t="s">
        <v>106</v>
      </c>
      <c r="AS905" t="e">
        <f ca="1">- Cannot contact public servants _xludf.or Teachers - Retrieving papers is expensive _xludf.now _xludf.and I Do _xludf.not have the money - have to go in person but can _xludf.not go _xludf.for security reasons</f>
        <v>#NAME?</v>
      </c>
      <c r="AT905">
        <v>0</v>
      </c>
      <c r="AU905">
        <v>1</v>
      </c>
      <c r="AV905">
        <v>1</v>
      </c>
      <c r="AW905">
        <v>0</v>
      </c>
      <c r="AX905">
        <v>1</v>
      </c>
      <c r="AY905">
        <v>0</v>
      </c>
      <c r="BA905" t="s">
        <v>106</v>
      </c>
      <c r="BB905" t="e">
        <f ca="1">- Useful but _xludf.not as good as a regular degree</f>
        <v>#NAME?</v>
      </c>
      <c r="BD905" t="e">
        <f ca="1">- Construction (builder, carpenter, electrician, blacksmith) Agriculture</f>
        <v>#NAME?</v>
      </c>
      <c r="BE905">
        <v>0</v>
      </c>
      <c r="BF905">
        <v>0</v>
      </c>
      <c r="BG905">
        <v>0</v>
      </c>
      <c r="BH905">
        <v>0</v>
      </c>
      <c r="BI905">
        <v>0</v>
      </c>
      <c r="BJ905">
        <v>1</v>
      </c>
      <c r="BK905">
        <v>0</v>
      </c>
      <c r="BL905">
        <v>1</v>
      </c>
      <c r="BN905" t="s">
        <v>106</v>
      </c>
      <c r="BQ905" t="e">
        <f ca="1">- Do _xludf.not _xludf.count towards a recognized qualification - Cannot afford the courses</f>
        <v>#NAME?</v>
      </c>
      <c r="BR905">
        <v>0</v>
      </c>
      <c r="BS905">
        <v>1</v>
      </c>
      <c r="BT905">
        <v>0</v>
      </c>
      <c r="BU905">
        <v>0</v>
      </c>
      <c r="BV905">
        <v>1</v>
      </c>
      <c r="BW905">
        <v>0</v>
      </c>
      <c r="BX905" t="s">
        <v>107</v>
      </c>
      <c r="BY905" t="s">
        <v>139</v>
      </c>
      <c r="BZ905">
        <v>1</v>
      </c>
      <c r="CA905">
        <v>0</v>
      </c>
      <c r="CB905">
        <v>0</v>
      </c>
      <c r="CC905">
        <v>0</v>
      </c>
      <c r="CD905">
        <v>1</v>
      </c>
      <c r="CE905" t="e">
        <f ca="1">- Facebook groups/pages  - Friends</f>
        <v>#NAME?</v>
      </c>
      <c r="CF905">
        <v>1</v>
      </c>
      <c r="CG905">
        <v>0</v>
      </c>
      <c r="CH905">
        <v>0</v>
      </c>
      <c r="CI905">
        <v>0</v>
      </c>
      <c r="CJ905">
        <v>0</v>
      </c>
      <c r="CK905">
        <v>1</v>
      </c>
      <c r="CL905">
        <v>0</v>
      </c>
      <c r="CN905" t="s">
        <v>108</v>
      </c>
      <c r="CO905" t="s">
        <v>109</v>
      </c>
      <c r="CP905" t="s">
        <v>110</v>
      </c>
      <c r="CQ905">
        <v>3470807</v>
      </c>
      <c r="CR905" t="s">
        <v>2292</v>
      </c>
      <c r="CS905" t="s">
        <v>2293</v>
      </c>
      <c r="CT905">
        <v>904</v>
      </c>
    </row>
    <row r="906" spans="1:98">
      <c r="A906">
        <v>905</v>
      </c>
      <c r="B906" t="s">
        <v>1628</v>
      </c>
      <c r="C906">
        <v>25</v>
      </c>
      <c r="D906" t="s">
        <v>98</v>
      </c>
      <c r="E906" t="s">
        <v>99</v>
      </c>
      <c r="F906" t="s">
        <v>149</v>
      </c>
      <c r="G906" t="s">
        <v>113</v>
      </c>
      <c r="J906" t="s">
        <v>176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1</v>
      </c>
      <c r="R906">
        <v>1</v>
      </c>
      <c r="X906" t="s">
        <v>2101</v>
      </c>
      <c r="Y906">
        <v>0</v>
      </c>
      <c r="Z906">
        <v>0</v>
      </c>
      <c r="AA906">
        <v>0</v>
      </c>
      <c r="AB906">
        <v>1</v>
      </c>
      <c r="AC906">
        <v>1</v>
      </c>
      <c r="AD906">
        <v>1</v>
      </c>
      <c r="AE906">
        <v>0</v>
      </c>
      <c r="AG906" t="s">
        <v>124</v>
      </c>
      <c r="AH906" t="s">
        <v>117</v>
      </c>
      <c r="AI906">
        <v>0</v>
      </c>
      <c r="AJ906">
        <v>1</v>
      </c>
      <c r="AK906">
        <v>0</v>
      </c>
      <c r="AL906">
        <v>0</v>
      </c>
      <c r="AM906">
        <v>1</v>
      </c>
      <c r="AN906">
        <v>0</v>
      </c>
      <c r="AO906">
        <v>0</v>
      </c>
      <c r="AP906">
        <v>0</v>
      </c>
      <c r="BA906" t="s">
        <v>106</v>
      </c>
      <c r="BB906" t="e">
        <f ca="1">- Useful but _xludf.not as good as a regular degree</f>
        <v>#NAME?</v>
      </c>
      <c r="BD906" t="e">
        <f ca="1">- Project Management / Accountancy - Tourism / Restaurant _xludf.and hotel Management</f>
        <v>#NAME?</v>
      </c>
      <c r="BE906">
        <v>0</v>
      </c>
      <c r="BF906">
        <v>0</v>
      </c>
      <c r="BG906">
        <v>1</v>
      </c>
      <c r="BH906">
        <v>1</v>
      </c>
      <c r="BI906">
        <v>0</v>
      </c>
      <c r="BJ906">
        <v>0</v>
      </c>
      <c r="BK906">
        <v>0</v>
      </c>
      <c r="BL906">
        <v>0</v>
      </c>
      <c r="BN906" t="s">
        <v>106</v>
      </c>
      <c r="BQ906" t="e">
        <f ca="1">- No internet connection / computer - Do _xludf.not _xludf.count towards a recognized qualification</f>
        <v>#NAME?</v>
      </c>
      <c r="BR906">
        <v>0</v>
      </c>
      <c r="BS906">
        <v>1</v>
      </c>
      <c r="BT906">
        <v>1</v>
      </c>
      <c r="BU906">
        <v>0</v>
      </c>
      <c r="BV906">
        <v>0</v>
      </c>
      <c r="BW906">
        <v>0</v>
      </c>
      <c r="BX906" t="s">
        <v>107</v>
      </c>
      <c r="BY906" t="e">
        <f ca="1">- Useful but _xludf.not as good as going to university  - Difficult to access</f>
        <v>#NAME?</v>
      </c>
      <c r="BZ906">
        <v>1</v>
      </c>
      <c r="CA906">
        <v>0</v>
      </c>
      <c r="CB906">
        <v>0</v>
      </c>
      <c r="CC906">
        <v>1</v>
      </c>
      <c r="CD906">
        <v>0</v>
      </c>
      <c r="CE906" t="e">
        <f ca="1">- Facebook groups/pages  - Friends</f>
        <v>#NAME?</v>
      </c>
      <c r="CF906">
        <v>1</v>
      </c>
      <c r="CG906">
        <v>0</v>
      </c>
      <c r="CH906">
        <v>0</v>
      </c>
      <c r="CI906">
        <v>0</v>
      </c>
      <c r="CJ906">
        <v>0</v>
      </c>
      <c r="CK906">
        <v>1</v>
      </c>
      <c r="CL906">
        <v>0</v>
      </c>
      <c r="CN906" t="s">
        <v>108</v>
      </c>
      <c r="CO906" t="s">
        <v>109</v>
      </c>
      <c r="CP906" t="s">
        <v>110</v>
      </c>
      <c r="CQ906">
        <v>3470814</v>
      </c>
      <c r="CR906" t="s">
        <v>2294</v>
      </c>
      <c r="CS906" t="s">
        <v>2295</v>
      </c>
      <c r="CT906">
        <v>905</v>
      </c>
    </row>
    <row r="907" spans="1:98">
      <c r="A907">
        <v>906</v>
      </c>
      <c r="B907" t="s">
        <v>1628</v>
      </c>
      <c r="C907">
        <v>27</v>
      </c>
      <c r="D907" t="s">
        <v>98</v>
      </c>
      <c r="E907" t="s">
        <v>99</v>
      </c>
      <c r="F907" t="s">
        <v>344</v>
      </c>
      <c r="G907" t="s">
        <v>113</v>
      </c>
      <c r="J907" t="s">
        <v>645</v>
      </c>
      <c r="K907">
        <v>0</v>
      </c>
      <c r="L907">
        <v>0</v>
      </c>
      <c r="M907">
        <v>1</v>
      </c>
      <c r="N907">
        <v>0</v>
      </c>
      <c r="O907">
        <v>1</v>
      </c>
      <c r="P907">
        <v>0</v>
      </c>
      <c r="Q907">
        <v>0</v>
      </c>
      <c r="R907">
        <v>0</v>
      </c>
      <c r="X907" t="s">
        <v>138</v>
      </c>
      <c r="Y907">
        <v>0</v>
      </c>
      <c r="Z907">
        <v>0</v>
      </c>
      <c r="AA907">
        <v>0</v>
      </c>
      <c r="AB907">
        <v>1</v>
      </c>
      <c r="AC907">
        <v>0</v>
      </c>
      <c r="AD907">
        <v>1</v>
      </c>
      <c r="AE907">
        <v>0</v>
      </c>
      <c r="AG907" t="s">
        <v>124</v>
      </c>
      <c r="AH907" t="s">
        <v>105</v>
      </c>
      <c r="AI907">
        <v>0</v>
      </c>
      <c r="AJ907">
        <v>1</v>
      </c>
      <c r="AK907">
        <v>0</v>
      </c>
      <c r="AL907">
        <v>0</v>
      </c>
      <c r="AM907">
        <v>0</v>
      </c>
      <c r="AN907">
        <v>0</v>
      </c>
      <c r="AO907">
        <v>0</v>
      </c>
      <c r="AP907">
        <v>0</v>
      </c>
      <c r="BA907" t="s">
        <v>106</v>
      </c>
      <c r="BB907" t="e">
        <f ca="1">- Useful but _xludf.not as good as a regular degree</f>
        <v>#NAME?</v>
      </c>
      <c r="BD907" t="e">
        <f ca="1">- Project Management / Accountancy - Nursing / medical care</f>
        <v>#NAME?</v>
      </c>
      <c r="BE907">
        <v>0</v>
      </c>
      <c r="BF907">
        <v>0</v>
      </c>
      <c r="BG907">
        <v>1</v>
      </c>
      <c r="BH907">
        <v>0</v>
      </c>
      <c r="BI907">
        <v>1</v>
      </c>
      <c r="BJ907">
        <v>0</v>
      </c>
      <c r="BK907">
        <v>0</v>
      </c>
      <c r="BL907">
        <v>0</v>
      </c>
      <c r="BN907" t="s">
        <v>106</v>
      </c>
      <c r="BQ907" t="e">
        <f ca="1">- No internet connection / computer - Cannot afford the courses</f>
        <v>#NAME?</v>
      </c>
      <c r="BR907">
        <v>0</v>
      </c>
      <c r="BS907">
        <v>0</v>
      </c>
      <c r="BT907">
        <v>1</v>
      </c>
      <c r="BU907">
        <v>0</v>
      </c>
      <c r="BV907">
        <v>1</v>
      </c>
      <c r="BW907">
        <v>0</v>
      </c>
      <c r="BX907" t="s">
        <v>107</v>
      </c>
      <c r="BY907" t="e">
        <f ca="1">- Useful but _xludf.not as good as going to university  - Difficult to access</f>
        <v>#NAME?</v>
      </c>
      <c r="BZ907">
        <v>1</v>
      </c>
      <c r="CA907">
        <v>0</v>
      </c>
      <c r="CB907">
        <v>0</v>
      </c>
      <c r="CC907">
        <v>1</v>
      </c>
      <c r="CD907">
        <v>0</v>
      </c>
      <c r="CE907" t="e">
        <f ca="1">- Facebook groups/pages  - Friends</f>
        <v>#NAME?</v>
      </c>
      <c r="CF907">
        <v>1</v>
      </c>
      <c r="CG907">
        <v>0</v>
      </c>
      <c r="CH907">
        <v>0</v>
      </c>
      <c r="CI907">
        <v>0</v>
      </c>
      <c r="CJ907">
        <v>0</v>
      </c>
      <c r="CK907">
        <v>1</v>
      </c>
      <c r="CL907">
        <v>0</v>
      </c>
      <c r="CN907" t="s">
        <v>108</v>
      </c>
      <c r="CO907" t="s">
        <v>109</v>
      </c>
      <c r="CP907" t="s">
        <v>110</v>
      </c>
      <c r="CQ907">
        <v>3470821</v>
      </c>
      <c r="CR907" t="s">
        <v>2296</v>
      </c>
      <c r="CS907" t="s">
        <v>2297</v>
      </c>
      <c r="CT907">
        <v>906</v>
      </c>
    </row>
    <row r="908" spans="1:98">
      <c r="A908">
        <v>907</v>
      </c>
      <c r="B908" t="s">
        <v>1628</v>
      </c>
      <c r="C908">
        <v>25</v>
      </c>
      <c r="D908" t="s">
        <v>98</v>
      </c>
      <c r="E908" t="s">
        <v>99</v>
      </c>
      <c r="F908" t="s">
        <v>149</v>
      </c>
      <c r="G908" t="s">
        <v>113</v>
      </c>
      <c r="J908" t="s">
        <v>228</v>
      </c>
      <c r="K908">
        <v>0</v>
      </c>
      <c r="L908">
        <v>0</v>
      </c>
      <c r="M908">
        <v>0</v>
      </c>
      <c r="N908">
        <v>1</v>
      </c>
      <c r="O908">
        <v>0</v>
      </c>
      <c r="P908">
        <v>0</v>
      </c>
      <c r="Q908">
        <v>1</v>
      </c>
      <c r="R908">
        <v>0</v>
      </c>
      <c r="X908" t="s">
        <v>2101</v>
      </c>
      <c r="Y908">
        <v>0</v>
      </c>
      <c r="Z908">
        <v>0</v>
      </c>
      <c r="AA908">
        <v>0</v>
      </c>
      <c r="AB908">
        <v>1</v>
      </c>
      <c r="AC908">
        <v>1</v>
      </c>
      <c r="AD908">
        <v>1</v>
      </c>
      <c r="AE908">
        <v>0</v>
      </c>
      <c r="AG908" t="s">
        <v>124</v>
      </c>
      <c r="AH908" t="s">
        <v>117</v>
      </c>
      <c r="AI908">
        <v>0</v>
      </c>
      <c r="AJ908">
        <v>1</v>
      </c>
      <c r="AK908">
        <v>0</v>
      </c>
      <c r="AL908">
        <v>0</v>
      </c>
      <c r="AM908">
        <v>1</v>
      </c>
      <c r="AN908">
        <v>0</v>
      </c>
      <c r="AO908">
        <v>0</v>
      </c>
      <c r="AP908">
        <v>0</v>
      </c>
      <c r="BA908" t="s">
        <v>127</v>
      </c>
      <c r="BB908" t="e">
        <f ca="1">- Useful but _xludf.not as good as a regular degree</f>
        <v>#NAME?</v>
      </c>
      <c r="BD908" t="e">
        <f ca="1">- Project Management / Accountancy - Tourism / Restaurant _xludf.and hotel Management</f>
        <v>#NAME?</v>
      </c>
      <c r="BE908">
        <v>0</v>
      </c>
      <c r="BF908">
        <v>0</v>
      </c>
      <c r="BG908">
        <v>1</v>
      </c>
      <c r="BH908">
        <v>1</v>
      </c>
      <c r="BI908">
        <v>0</v>
      </c>
      <c r="BJ908">
        <v>0</v>
      </c>
      <c r="BK908">
        <v>0</v>
      </c>
      <c r="BL908">
        <v>0</v>
      </c>
      <c r="BN908" t="s">
        <v>106</v>
      </c>
      <c r="BQ908" t="e">
        <f ca="1">- No internet connection / computer - Do _xludf.not _xludf.count towards a recognized qualification</f>
        <v>#NAME?</v>
      </c>
      <c r="BR908">
        <v>0</v>
      </c>
      <c r="BS908">
        <v>1</v>
      </c>
      <c r="BT908">
        <v>1</v>
      </c>
      <c r="BU908">
        <v>0</v>
      </c>
      <c r="BV908">
        <v>0</v>
      </c>
      <c r="BW908">
        <v>0</v>
      </c>
      <c r="BX908" t="s">
        <v>107</v>
      </c>
      <c r="BY908" t="e">
        <f ca="1">- Useful but _xludf.not as good as going to university  - Difficult to access</f>
        <v>#NAME?</v>
      </c>
      <c r="BZ908">
        <v>1</v>
      </c>
      <c r="CA908">
        <v>0</v>
      </c>
      <c r="CB908">
        <v>0</v>
      </c>
      <c r="CC908">
        <v>1</v>
      </c>
      <c r="CD908">
        <v>0</v>
      </c>
      <c r="CE908" t="e">
        <f ca="1">- Facebook groups/pages DUBARAH</f>
        <v>#NAME?</v>
      </c>
      <c r="CF908">
        <v>0</v>
      </c>
      <c r="CG908">
        <v>1</v>
      </c>
      <c r="CH908">
        <v>0</v>
      </c>
      <c r="CI908">
        <v>0</v>
      </c>
      <c r="CJ908">
        <v>0</v>
      </c>
      <c r="CK908">
        <v>1</v>
      </c>
      <c r="CL908">
        <v>0</v>
      </c>
      <c r="CN908" t="s">
        <v>108</v>
      </c>
      <c r="CO908" t="s">
        <v>109</v>
      </c>
      <c r="CP908" t="s">
        <v>110</v>
      </c>
      <c r="CQ908">
        <v>3470826</v>
      </c>
      <c r="CR908" t="s">
        <v>2298</v>
      </c>
      <c r="CS908" t="s">
        <v>2299</v>
      </c>
      <c r="CT908">
        <v>907</v>
      </c>
    </row>
    <row r="909" spans="1:98">
      <c r="A909">
        <v>908</v>
      </c>
      <c r="B909" t="s">
        <v>1628</v>
      </c>
      <c r="C909">
        <v>26</v>
      </c>
      <c r="D909" t="s">
        <v>148</v>
      </c>
      <c r="E909" t="s">
        <v>99</v>
      </c>
      <c r="F909" t="s">
        <v>149</v>
      </c>
      <c r="G909" t="s">
        <v>113</v>
      </c>
      <c r="J909" t="s">
        <v>176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1</v>
      </c>
      <c r="R909">
        <v>1</v>
      </c>
      <c r="X909" t="s">
        <v>151</v>
      </c>
      <c r="Y909">
        <v>0</v>
      </c>
      <c r="Z909">
        <v>0</v>
      </c>
      <c r="AA909">
        <v>0</v>
      </c>
      <c r="AB909">
        <v>1</v>
      </c>
      <c r="AC909">
        <v>1</v>
      </c>
      <c r="AD909">
        <v>0</v>
      </c>
      <c r="AE909">
        <v>0</v>
      </c>
      <c r="AG909" t="s">
        <v>124</v>
      </c>
      <c r="AH909" t="s">
        <v>117</v>
      </c>
      <c r="AI909">
        <v>0</v>
      </c>
      <c r="AJ909">
        <v>1</v>
      </c>
      <c r="AK909">
        <v>0</v>
      </c>
      <c r="AL909">
        <v>0</v>
      </c>
      <c r="AM909">
        <v>1</v>
      </c>
      <c r="AN909">
        <v>0</v>
      </c>
      <c r="AO909">
        <v>0</v>
      </c>
      <c r="AP909">
        <v>0</v>
      </c>
      <c r="BA909" t="s">
        <v>127</v>
      </c>
      <c r="BB909" t="e">
        <f ca="1">- Useful but _xludf.not as good as a regular degree</f>
        <v>#NAME?</v>
      </c>
      <c r="BD909" t="e">
        <f ca="1">- Tourism / Restaurant _xludf.and hotel Management - Nursing / medical care</f>
        <v>#NAME?</v>
      </c>
      <c r="BE909">
        <v>0</v>
      </c>
      <c r="BF909">
        <v>0</v>
      </c>
      <c r="BG909">
        <v>0</v>
      </c>
      <c r="BH909">
        <v>1</v>
      </c>
      <c r="BI909">
        <v>1</v>
      </c>
      <c r="BJ909">
        <v>0</v>
      </c>
      <c r="BK909">
        <v>0</v>
      </c>
      <c r="BL909">
        <v>0</v>
      </c>
      <c r="BN909" t="s">
        <v>106</v>
      </c>
      <c r="BQ909" t="e">
        <f ca="1">- No internet connection / computer - Do _xludf.not _xludf.count towards a recognized qualification</f>
        <v>#NAME?</v>
      </c>
      <c r="BR909">
        <v>0</v>
      </c>
      <c r="BS909">
        <v>1</v>
      </c>
      <c r="BT909">
        <v>1</v>
      </c>
      <c r="BU909">
        <v>0</v>
      </c>
      <c r="BV909">
        <v>0</v>
      </c>
      <c r="BW909">
        <v>0</v>
      </c>
      <c r="BX909" t="s">
        <v>107</v>
      </c>
      <c r="BY909" t="e">
        <f ca="1">- Useful but _xludf.not as good as going to university  - Difficult to access</f>
        <v>#NAME?</v>
      </c>
      <c r="BZ909">
        <v>1</v>
      </c>
      <c r="CA909">
        <v>0</v>
      </c>
      <c r="CB909">
        <v>0</v>
      </c>
      <c r="CC909">
        <v>1</v>
      </c>
      <c r="CD909">
        <v>0</v>
      </c>
      <c r="CE909" t="e">
        <f ca="1">- Facebook groups/pages  - Friends</f>
        <v>#NAME?</v>
      </c>
      <c r="CF909">
        <v>1</v>
      </c>
      <c r="CG909">
        <v>0</v>
      </c>
      <c r="CH909">
        <v>0</v>
      </c>
      <c r="CI909">
        <v>0</v>
      </c>
      <c r="CJ909">
        <v>0</v>
      </c>
      <c r="CK909">
        <v>1</v>
      </c>
      <c r="CL909">
        <v>0</v>
      </c>
      <c r="CN909" t="s">
        <v>108</v>
      </c>
      <c r="CO909" t="s">
        <v>109</v>
      </c>
      <c r="CP909" t="s">
        <v>110</v>
      </c>
      <c r="CQ909">
        <v>3470832</v>
      </c>
      <c r="CR909" t="s">
        <v>2300</v>
      </c>
      <c r="CS909" t="s">
        <v>2301</v>
      </c>
      <c r="CT909">
        <v>908</v>
      </c>
    </row>
    <row r="910" spans="1:98">
      <c r="A910">
        <v>909</v>
      </c>
      <c r="B910" t="s">
        <v>1628</v>
      </c>
      <c r="C910">
        <v>21</v>
      </c>
      <c r="D910" t="s">
        <v>148</v>
      </c>
      <c r="E910" t="s">
        <v>99</v>
      </c>
      <c r="F910" t="s">
        <v>100</v>
      </c>
      <c r="G910" t="s">
        <v>113</v>
      </c>
      <c r="J910" t="s">
        <v>176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1</v>
      </c>
      <c r="R910">
        <v>1</v>
      </c>
      <c r="X910" t="s">
        <v>151</v>
      </c>
      <c r="Y910">
        <v>0</v>
      </c>
      <c r="Z910">
        <v>0</v>
      </c>
      <c r="AA910">
        <v>0</v>
      </c>
      <c r="AB910">
        <v>1</v>
      </c>
      <c r="AC910">
        <v>1</v>
      </c>
      <c r="AD910">
        <v>0</v>
      </c>
      <c r="AE910">
        <v>0</v>
      </c>
      <c r="AG910" t="s">
        <v>124</v>
      </c>
      <c r="AH910" t="s">
        <v>105</v>
      </c>
      <c r="AI910">
        <v>0</v>
      </c>
      <c r="AJ910">
        <v>1</v>
      </c>
      <c r="AK910">
        <v>0</v>
      </c>
      <c r="AL910">
        <v>0</v>
      </c>
      <c r="AM910">
        <v>0</v>
      </c>
      <c r="AN910">
        <v>0</v>
      </c>
      <c r="AO910">
        <v>0</v>
      </c>
      <c r="AP910">
        <v>0</v>
      </c>
      <c r="BA910" t="s">
        <v>106</v>
      </c>
      <c r="BB910" t="e">
        <f ca="1">- Useful but _xludf.not as good as a regular degree</f>
        <v>#NAME?</v>
      </c>
      <c r="BD910" t="e">
        <f ca="1">- Nursing / medical care   Other</f>
        <v>#NAME?</v>
      </c>
      <c r="BE910">
        <v>0</v>
      </c>
      <c r="BF910">
        <v>1</v>
      </c>
      <c r="BG910">
        <v>0</v>
      </c>
      <c r="BH910">
        <v>0</v>
      </c>
      <c r="BI910">
        <v>1</v>
      </c>
      <c r="BJ910">
        <v>0</v>
      </c>
      <c r="BK910">
        <v>0</v>
      </c>
      <c r="BL910">
        <v>0</v>
      </c>
      <c r="BM910" t="s">
        <v>2302</v>
      </c>
      <c r="BN910" t="s">
        <v>106</v>
      </c>
      <c r="BQ910" t="e">
        <f ca="1">- No internet connection / computer - Cannot afford the courses</f>
        <v>#NAME?</v>
      </c>
      <c r="BR910">
        <v>0</v>
      </c>
      <c r="BS910">
        <v>0</v>
      </c>
      <c r="BT910">
        <v>1</v>
      </c>
      <c r="BU910">
        <v>0</v>
      </c>
      <c r="BV910">
        <v>1</v>
      </c>
      <c r="BW910">
        <v>0</v>
      </c>
      <c r="BX910" t="s">
        <v>107</v>
      </c>
      <c r="BY910" t="s">
        <v>139</v>
      </c>
      <c r="BZ910">
        <v>1</v>
      </c>
      <c r="CA910">
        <v>0</v>
      </c>
      <c r="CB910">
        <v>0</v>
      </c>
      <c r="CC910">
        <v>0</v>
      </c>
      <c r="CD910">
        <v>1</v>
      </c>
      <c r="CE910" t="e">
        <f ca="1">- Facebook groups/pages DUBARAH</f>
        <v>#NAME?</v>
      </c>
      <c r="CF910">
        <v>0</v>
      </c>
      <c r="CG910">
        <v>1</v>
      </c>
      <c r="CH910">
        <v>0</v>
      </c>
      <c r="CI910">
        <v>0</v>
      </c>
      <c r="CJ910">
        <v>0</v>
      </c>
      <c r="CK910">
        <v>1</v>
      </c>
      <c r="CL910">
        <v>0</v>
      </c>
      <c r="CN910" t="s">
        <v>108</v>
      </c>
      <c r="CO910" t="s">
        <v>109</v>
      </c>
      <c r="CP910" t="s">
        <v>110</v>
      </c>
      <c r="CQ910">
        <v>3470848</v>
      </c>
      <c r="CR910" t="s">
        <v>2303</v>
      </c>
      <c r="CS910" t="s">
        <v>2304</v>
      </c>
      <c r="CT910">
        <v>909</v>
      </c>
    </row>
    <row r="911" spans="1:98">
      <c r="A911">
        <v>910</v>
      </c>
      <c r="B911" t="s">
        <v>1628</v>
      </c>
      <c r="C911">
        <v>20</v>
      </c>
      <c r="D911" t="s">
        <v>98</v>
      </c>
      <c r="E911" t="s">
        <v>99</v>
      </c>
      <c r="F911" t="s">
        <v>136</v>
      </c>
      <c r="G911" t="s">
        <v>113</v>
      </c>
      <c r="J911" t="s">
        <v>167</v>
      </c>
      <c r="K911">
        <v>0</v>
      </c>
      <c r="L911">
        <v>0</v>
      </c>
      <c r="M911">
        <v>0</v>
      </c>
      <c r="N911">
        <v>1</v>
      </c>
      <c r="O911">
        <v>1</v>
      </c>
      <c r="P911">
        <v>0</v>
      </c>
      <c r="Q911">
        <v>0</v>
      </c>
      <c r="R911">
        <v>0</v>
      </c>
      <c r="X911" t="s">
        <v>319</v>
      </c>
      <c r="Y911">
        <v>1</v>
      </c>
      <c r="Z911">
        <v>0</v>
      </c>
      <c r="AA911">
        <v>0</v>
      </c>
      <c r="AB911">
        <v>1</v>
      </c>
      <c r="AC911">
        <v>1</v>
      </c>
      <c r="AD911">
        <v>0</v>
      </c>
      <c r="AE911">
        <v>0</v>
      </c>
      <c r="AG911" t="s">
        <v>124</v>
      </c>
      <c r="AH911" t="s">
        <v>125</v>
      </c>
      <c r="AI911">
        <v>1</v>
      </c>
      <c r="AJ911">
        <v>0</v>
      </c>
      <c r="AK911">
        <v>0</v>
      </c>
      <c r="AL911">
        <v>0</v>
      </c>
      <c r="AM911">
        <v>0</v>
      </c>
      <c r="AN911">
        <v>0</v>
      </c>
      <c r="AO911">
        <v>0</v>
      </c>
      <c r="AP911">
        <v>0</v>
      </c>
      <c r="AR911" t="s">
        <v>106</v>
      </c>
      <c r="AS911" t="e">
        <f ca="1">- Cannot contact public servants _xludf.or Teachers - Retrieving papers is expensive _xludf.now _xludf.and I Do _xludf.not have the money - Donâ€™t have family in Syria to _xludf.help me - School, college _xludf.or directorate out of service</f>
        <v>#NAME?</v>
      </c>
      <c r="AT911">
        <v>1</v>
      </c>
      <c r="AU911">
        <v>0</v>
      </c>
      <c r="AV911">
        <v>1</v>
      </c>
      <c r="AW911">
        <v>1</v>
      </c>
      <c r="AX911">
        <v>1</v>
      </c>
      <c r="AY911">
        <v>0</v>
      </c>
      <c r="BA911" t="s">
        <v>106</v>
      </c>
      <c r="BB911" t="e">
        <f ca="1">- Very Useful _xludf.and provides a job opportunity _xludf.right away.</f>
        <v>#NAME?</v>
      </c>
      <c r="BD911" t="e">
        <f ca="1">- Construction (builder, carpenter, electrician, blacksmith)   Other</f>
        <v>#NAME?</v>
      </c>
      <c r="BE911">
        <v>0</v>
      </c>
      <c r="BF911">
        <v>1</v>
      </c>
      <c r="BG911">
        <v>0</v>
      </c>
      <c r="BH911">
        <v>0</v>
      </c>
      <c r="BI911">
        <v>0</v>
      </c>
      <c r="BJ911">
        <v>1</v>
      </c>
      <c r="BK911">
        <v>0</v>
      </c>
      <c r="BL911">
        <v>0</v>
      </c>
      <c r="BM911" s="2" t="s">
        <v>2305</v>
      </c>
      <c r="BN911" t="s">
        <v>106</v>
      </c>
      <c r="BQ911" t="e">
        <f ca="1">- No internet connection / computer - Do _xludf.not _xludf.count towards a recognized qualification</f>
        <v>#NAME?</v>
      </c>
      <c r="BR911">
        <v>0</v>
      </c>
      <c r="BS911">
        <v>1</v>
      </c>
      <c r="BT911">
        <v>1</v>
      </c>
      <c r="BU911">
        <v>0</v>
      </c>
      <c r="BV911">
        <v>0</v>
      </c>
      <c r="BW911">
        <v>0</v>
      </c>
      <c r="BX911" t="s">
        <v>107</v>
      </c>
      <c r="BY911" t="e">
        <f ca="1">- _xludf.not worth the _xludf.time _xludf.or money spent on it - Difficult to access</f>
        <v>#NAME?</v>
      </c>
      <c r="BZ911">
        <v>0</v>
      </c>
      <c r="CA911">
        <v>1</v>
      </c>
      <c r="CB911">
        <v>0</v>
      </c>
      <c r="CC911">
        <v>1</v>
      </c>
      <c r="CD911">
        <v>0</v>
      </c>
      <c r="CE911" t="e">
        <f ca="1">- Facebook groups/pages  - Friends</f>
        <v>#NAME?</v>
      </c>
      <c r="CF911">
        <v>1</v>
      </c>
      <c r="CG911">
        <v>0</v>
      </c>
      <c r="CH911">
        <v>0</v>
      </c>
      <c r="CI911">
        <v>0</v>
      </c>
      <c r="CJ911">
        <v>0</v>
      </c>
      <c r="CK911">
        <v>1</v>
      </c>
      <c r="CL911">
        <v>0</v>
      </c>
      <c r="CN911" t="s">
        <v>108</v>
      </c>
      <c r="CO911" t="s">
        <v>109</v>
      </c>
      <c r="CP911" t="s">
        <v>110</v>
      </c>
      <c r="CQ911">
        <v>3470850</v>
      </c>
      <c r="CR911" t="s">
        <v>2306</v>
      </c>
      <c r="CS911" t="s">
        <v>2307</v>
      </c>
      <c r="CT911">
        <v>910</v>
      </c>
    </row>
    <row r="912" spans="1:98">
      <c r="A912">
        <v>911</v>
      </c>
      <c r="B912" t="s">
        <v>1628</v>
      </c>
      <c r="C912">
        <v>20</v>
      </c>
      <c r="D912" t="s">
        <v>98</v>
      </c>
      <c r="E912" t="s">
        <v>99</v>
      </c>
      <c r="F912" t="s">
        <v>136</v>
      </c>
      <c r="G912" t="s">
        <v>113</v>
      </c>
      <c r="J912" t="s">
        <v>645</v>
      </c>
      <c r="K912">
        <v>0</v>
      </c>
      <c r="L912">
        <v>0</v>
      </c>
      <c r="M912">
        <v>1</v>
      </c>
      <c r="N912">
        <v>0</v>
      </c>
      <c r="O912">
        <v>1</v>
      </c>
      <c r="P912">
        <v>0</v>
      </c>
      <c r="Q912">
        <v>0</v>
      </c>
      <c r="R912">
        <v>0</v>
      </c>
      <c r="X912" t="s">
        <v>2234</v>
      </c>
      <c r="Y912">
        <v>1</v>
      </c>
      <c r="Z912">
        <v>0</v>
      </c>
      <c r="AA912">
        <v>0</v>
      </c>
      <c r="AB912">
        <v>1</v>
      </c>
      <c r="AC912">
        <v>1</v>
      </c>
      <c r="AD912">
        <v>1</v>
      </c>
      <c r="AE912">
        <v>0</v>
      </c>
      <c r="AG912" t="s">
        <v>124</v>
      </c>
      <c r="AH912" t="s">
        <v>125</v>
      </c>
      <c r="AI912">
        <v>1</v>
      </c>
      <c r="AJ912">
        <v>0</v>
      </c>
      <c r="AK912">
        <v>0</v>
      </c>
      <c r="AL912">
        <v>0</v>
      </c>
      <c r="AM912">
        <v>0</v>
      </c>
      <c r="AN912">
        <v>0</v>
      </c>
      <c r="AO912">
        <v>0</v>
      </c>
      <c r="AP912">
        <v>0</v>
      </c>
      <c r="AR912" t="s">
        <v>106</v>
      </c>
      <c r="AS912" t="e">
        <f ca="1">- Cannot contact public servants _xludf.or Teachers - Retrieving papers is expensive _xludf.now _xludf.and I Do _xludf.not have the money - School, college _xludf.or directorate out of service</f>
        <v>#NAME?</v>
      </c>
      <c r="AT912">
        <v>1</v>
      </c>
      <c r="AU912">
        <v>0</v>
      </c>
      <c r="AV912">
        <v>1</v>
      </c>
      <c r="AW912">
        <v>0</v>
      </c>
      <c r="AX912">
        <v>1</v>
      </c>
      <c r="AY912">
        <v>0</v>
      </c>
      <c r="BA912" t="s">
        <v>106</v>
      </c>
      <c r="BB912" t="e">
        <f ca="1">- Very Useful _xludf.and provides a job opportunity _xludf.right away.</f>
        <v>#NAME?</v>
      </c>
      <c r="BD912" t="e">
        <f ca="1">- Construction (builder, carpenter, electrician, blacksmith) Agriculture</f>
        <v>#NAME?</v>
      </c>
      <c r="BE912">
        <v>0</v>
      </c>
      <c r="BF912">
        <v>0</v>
      </c>
      <c r="BG912">
        <v>0</v>
      </c>
      <c r="BH912">
        <v>0</v>
      </c>
      <c r="BI912">
        <v>0</v>
      </c>
      <c r="BJ912">
        <v>1</v>
      </c>
      <c r="BK912">
        <v>0</v>
      </c>
      <c r="BL912">
        <v>1</v>
      </c>
      <c r="BN912" t="s">
        <v>106</v>
      </c>
      <c r="BQ912" t="e">
        <f ca="1">- No internet connection / computer - Do _xludf.not _xludf.count towards a recognized qualification</f>
        <v>#NAME?</v>
      </c>
      <c r="BR912">
        <v>0</v>
      </c>
      <c r="BS912">
        <v>1</v>
      </c>
      <c r="BT912">
        <v>1</v>
      </c>
      <c r="BU912">
        <v>0</v>
      </c>
      <c r="BV912">
        <v>0</v>
      </c>
      <c r="BW912">
        <v>0</v>
      </c>
      <c r="BX912" t="s">
        <v>107</v>
      </c>
      <c r="BY912" t="e">
        <f ca="1">- Useful but _xludf.not as good as going to university  - Difficult to access</f>
        <v>#NAME?</v>
      </c>
      <c r="BZ912">
        <v>1</v>
      </c>
      <c r="CA912">
        <v>0</v>
      </c>
      <c r="CB912">
        <v>0</v>
      </c>
      <c r="CC912">
        <v>1</v>
      </c>
      <c r="CD912">
        <v>0</v>
      </c>
      <c r="CE912" t="e">
        <f ca="1">- Facebook groups/pages  - Friends</f>
        <v>#NAME?</v>
      </c>
      <c r="CF912">
        <v>1</v>
      </c>
      <c r="CG912">
        <v>0</v>
      </c>
      <c r="CH912">
        <v>0</v>
      </c>
      <c r="CI912">
        <v>0</v>
      </c>
      <c r="CJ912">
        <v>0</v>
      </c>
      <c r="CK912">
        <v>1</v>
      </c>
      <c r="CL912">
        <v>0</v>
      </c>
      <c r="CN912" t="s">
        <v>108</v>
      </c>
      <c r="CO912" t="s">
        <v>109</v>
      </c>
      <c r="CP912" t="s">
        <v>110</v>
      </c>
      <c r="CQ912">
        <v>3470854</v>
      </c>
      <c r="CR912" t="s">
        <v>2308</v>
      </c>
      <c r="CS912" t="s">
        <v>2309</v>
      </c>
      <c r="CT912">
        <v>911</v>
      </c>
    </row>
    <row r="913" spans="1:98">
      <c r="A913">
        <v>912</v>
      </c>
      <c r="B913" t="s">
        <v>1628</v>
      </c>
      <c r="C913">
        <v>26</v>
      </c>
      <c r="D913" t="s">
        <v>98</v>
      </c>
      <c r="E913" t="s">
        <v>99</v>
      </c>
      <c r="F913" t="s">
        <v>149</v>
      </c>
      <c r="G913" t="s">
        <v>113</v>
      </c>
      <c r="J913" t="s">
        <v>176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1</v>
      </c>
      <c r="R913">
        <v>1</v>
      </c>
      <c r="X913" t="s">
        <v>2101</v>
      </c>
      <c r="Y913">
        <v>0</v>
      </c>
      <c r="Z913">
        <v>0</v>
      </c>
      <c r="AA913">
        <v>0</v>
      </c>
      <c r="AB913">
        <v>1</v>
      </c>
      <c r="AC913">
        <v>1</v>
      </c>
      <c r="AD913">
        <v>1</v>
      </c>
      <c r="AE913">
        <v>0</v>
      </c>
      <c r="AG913" t="s">
        <v>124</v>
      </c>
      <c r="AH913" t="s">
        <v>117</v>
      </c>
      <c r="AI913">
        <v>0</v>
      </c>
      <c r="AJ913">
        <v>1</v>
      </c>
      <c r="AK913">
        <v>0</v>
      </c>
      <c r="AL913">
        <v>0</v>
      </c>
      <c r="AM913">
        <v>1</v>
      </c>
      <c r="AN913">
        <v>0</v>
      </c>
      <c r="AO913">
        <v>0</v>
      </c>
      <c r="AP913">
        <v>0</v>
      </c>
      <c r="BA913" t="s">
        <v>106</v>
      </c>
      <c r="BB913" t="e">
        <f ca="1">- Useful but _xludf.not as good as a regular degree</f>
        <v>#NAME?</v>
      </c>
      <c r="BD913" t="e">
        <f ca="1">- Tourism / Restaurant _xludf.and hotel Management - Nursing / medical care</f>
        <v>#NAME?</v>
      </c>
      <c r="BE913">
        <v>0</v>
      </c>
      <c r="BF913">
        <v>0</v>
      </c>
      <c r="BG913">
        <v>0</v>
      </c>
      <c r="BH913">
        <v>1</v>
      </c>
      <c r="BI913">
        <v>1</v>
      </c>
      <c r="BJ913">
        <v>0</v>
      </c>
      <c r="BK913">
        <v>0</v>
      </c>
      <c r="BL913">
        <v>0</v>
      </c>
      <c r="BN913" t="s">
        <v>106</v>
      </c>
      <c r="BQ913" t="e">
        <f ca="1">- No internet connection / computer - Do _xludf.not _xludf.count towards a recognized qualification</f>
        <v>#NAME?</v>
      </c>
      <c r="BR913">
        <v>0</v>
      </c>
      <c r="BS913">
        <v>1</v>
      </c>
      <c r="BT913">
        <v>1</v>
      </c>
      <c r="BU913">
        <v>0</v>
      </c>
      <c r="BV913">
        <v>0</v>
      </c>
      <c r="BW913">
        <v>0</v>
      </c>
      <c r="BX913" t="s">
        <v>107</v>
      </c>
      <c r="BY913" t="e">
        <f ca="1">- _xludf.not worth the _xludf.time _xludf.or money spent on it - Difficult to access</f>
        <v>#NAME?</v>
      </c>
      <c r="BZ913">
        <v>0</v>
      </c>
      <c r="CA913">
        <v>1</v>
      </c>
      <c r="CB913">
        <v>0</v>
      </c>
      <c r="CC913">
        <v>1</v>
      </c>
      <c r="CD913">
        <v>0</v>
      </c>
      <c r="CE913" t="e">
        <f ca="1">- Facebook groups/pages  - Friends</f>
        <v>#NAME?</v>
      </c>
      <c r="CF913">
        <v>1</v>
      </c>
      <c r="CG913">
        <v>0</v>
      </c>
      <c r="CH913">
        <v>0</v>
      </c>
      <c r="CI913">
        <v>0</v>
      </c>
      <c r="CJ913">
        <v>0</v>
      </c>
      <c r="CK913">
        <v>1</v>
      </c>
      <c r="CL913">
        <v>0</v>
      </c>
      <c r="CN913" t="s">
        <v>108</v>
      </c>
      <c r="CO913" t="s">
        <v>109</v>
      </c>
      <c r="CP913" t="s">
        <v>110</v>
      </c>
      <c r="CQ913">
        <v>3470860</v>
      </c>
      <c r="CR913" t="s">
        <v>2310</v>
      </c>
      <c r="CS913" t="s">
        <v>2311</v>
      </c>
      <c r="CT913">
        <v>912</v>
      </c>
    </row>
    <row r="914" spans="1:98">
      <c r="A914">
        <v>913</v>
      </c>
      <c r="B914" t="s">
        <v>1628</v>
      </c>
      <c r="C914">
        <v>23</v>
      </c>
      <c r="D914" t="s">
        <v>148</v>
      </c>
      <c r="E914" t="s">
        <v>227</v>
      </c>
      <c r="F914" t="s">
        <v>100</v>
      </c>
      <c r="G914" t="s">
        <v>113</v>
      </c>
      <c r="J914" t="s">
        <v>132</v>
      </c>
      <c r="K914">
        <v>0</v>
      </c>
      <c r="L914">
        <v>0</v>
      </c>
      <c r="M914">
        <v>1</v>
      </c>
      <c r="N914">
        <v>0</v>
      </c>
      <c r="O914">
        <v>0</v>
      </c>
      <c r="P914">
        <v>0</v>
      </c>
      <c r="Q914">
        <v>1</v>
      </c>
      <c r="R914">
        <v>0</v>
      </c>
      <c r="X914" t="s">
        <v>159</v>
      </c>
      <c r="Y914">
        <v>1</v>
      </c>
      <c r="Z914">
        <v>0</v>
      </c>
      <c r="AA914">
        <v>0</v>
      </c>
      <c r="AB914">
        <v>1</v>
      </c>
      <c r="AC914">
        <v>0</v>
      </c>
      <c r="AD914">
        <v>0</v>
      </c>
      <c r="AE914">
        <v>0</v>
      </c>
      <c r="AG914" t="s">
        <v>124</v>
      </c>
      <c r="AH914" t="s">
        <v>125</v>
      </c>
      <c r="AI914">
        <v>1</v>
      </c>
      <c r="AJ914">
        <v>0</v>
      </c>
      <c r="AK914">
        <v>0</v>
      </c>
      <c r="AL914">
        <v>0</v>
      </c>
      <c r="AM914">
        <v>0</v>
      </c>
      <c r="AN914">
        <v>0</v>
      </c>
      <c r="AO914">
        <v>0</v>
      </c>
      <c r="AP914">
        <v>0</v>
      </c>
      <c r="AR914" t="s">
        <v>106</v>
      </c>
      <c r="AS914" t="e">
        <f ca="1">- Cannot contact public servants _xludf.or Teachers - Retrieving papers is expensive _xludf.now _xludf.and I Do _xludf.not have the money - Donâ€™t have family in Syria to _xludf.help me</f>
        <v>#NAME?</v>
      </c>
      <c r="AT914">
        <v>0</v>
      </c>
      <c r="AU914">
        <v>0</v>
      </c>
      <c r="AV914">
        <v>1</v>
      </c>
      <c r="AW914">
        <v>1</v>
      </c>
      <c r="AX914">
        <v>1</v>
      </c>
      <c r="AY914">
        <v>0</v>
      </c>
      <c r="BA914" t="s">
        <v>106</v>
      </c>
      <c r="BB914" t="e">
        <f ca="1">- Useful but _xludf.not as good as a regular degree</f>
        <v>#NAME?</v>
      </c>
      <c r="BD914" t="e">
        <f ca="1">- Nursing / medical care   Other</f>
        <v>#NAME?</v>
      </c>
      <c r="BE914">
        <v>0</v>
      </c>
      <c r="BF914">
        <v>1</v>
      </c>
      <c r="BG914">
        <v>0</v>
      </c>
      <c r="BH914">
        <v>0</v>
      </c>
      <c r="BI914">
        <v>1</v>
      </c>
      <c r="BJ914">
        <v>0</v>
      </c>
      <c r="BK914">
        <v>0</v>
      </c>
      <c r="BL914">
        <v>0</v>
      </c>
      <c r="BM914" s="2" t="s">
        <v>2312</v>
      </c>
      <c r="BN914" t="s">
        <v>106</v>
      </c>
      <c r="BQ914" t="e">
        <f ca="1">- Do _xludf.not _xludf.count towards a recognized qualification - Cannot afford the courses</f>
        <v>#NAME?</v>
      </c>
      <c r="BR914">
        <v>0</v>
      </c>
      <c r="BS914">
        <v>1</v>
      </c>
      <c r="BT914">
        <v>0</v>
      </c>
      <c r="BU914">
        <v>0</v>
      </c>
      <c r="BV914">
        <v>1</v>
      </c>
      <c r="BW914">
        <v>0</v>
      </c>
      <c r="BX914" t="s">
        <v>107</v>
      </c>
      <c r="BY914" t="e">
        <f ca="1">- Useful but _xludf.not as good as going to university  - Difficult to access</f>
        <v>#NAME?</v>
      </c>
      <c r="BZ914">
        <v>1</v>
      </c>
      <c r="CA914">
        <v>0</v>
      </c>
      <c r="CB914">
        <v>0</v>
      </c>
      <c r="CC914">
        <v>1</v>
      </c>
      <c r="CD914">
        <v>0</v>
      </c>
      <c r="CE914" t="e">
        <f ca="1">- Facebook groups/pages  - Friends</f>
        <v>#NAME?</v>
      </c>
      <c r="CF914">
        <v>1</v>
      </c>
      <c r="CG914">
        <v>0</v>
      </c>
      <c r="CH914">
        <v>0</v>
      </c>
      <c r="CI914">
        <v>0</v>
      </c>
      <c r="CJ914">
        <v>0</v>
      </c>
      <c r="CK914">
        <v>1</v>
      </c>
      <c r="CL914">
        <v>0</v>
      </c>
      <c r="CN914" t="s">
        <v>108</v>
      </c>
      <c r="CO914" t="s">
        <v>109</v>
      </c>
      <c r="CP914" t="s">
        <v>110</v>
      </c>
      <c r="CQ914">
        <v>3470864</v>
      </c>
      <c r="CR914" t="s">
        <v>2313</v>
      </c>
      <c r="CS914" t="s">
        <v>2314</v>
      </c>
      <c r="CT914">
        <v>913</v>
      </c>
    </row>
    <row r="915" spans="1:98">
      <c r="A915">
        <v>914</v>
      </c>
      <c r="B915" t="s">
        <v>1628</v>
      </c>
      <c r="C915">
        <v>22</v>
      </c>
      <c r="D915" t="s">
        <v>98</v>
      </c>
      <c r="E915" t="s">
        <v>99</v>
      </c>
      <c r="F915" t="s">
        <v>136</v>
      </c>
      <c r="G915" t="s">
        <v>113</v>
      </c>
      <c r="J915" t="s">
        <v>645</v>
      </c>
      <c r="K915">
        <v>0</v>
      </c>
      <c r="L915">
        <v>0</v>
      </c>
      <c r="M915">
        <v>1</v>
      </c>
      <c r="N915">
        <v>0</v>
      </c>
      <c r="O915">
        <v>1</v>
      </c>
      <c r="P915">
        <v>0</v>
      </c>
      <c r="Q915">
        <v>0</v>
      </c>
      <c r="R915">
        <v>0</v>
      </c>
      <c r="X915" t="s">
        <v>138</v>
      </c>
      <c r="Y915">
        <v>0</v>
      </c>
      <c r="Z915">
        <v>0</v>
      </c>
      <c r="AA915">
        <v>0</v>
      </c>
      <c r="AB915">
        <v>1</v>
      </c>
      <c r="AC915">
        <v>0</v>
      </c>
      <c r="AD915">
        <v>1</v>
      </c>
      <c r="AE915">
        <v>0</v>
      </c>
      <c r="AG915" t="s">
        <v>124</v>
      </c>
      <c r="AH915" t="s">
        <v>125</v>
      </c>
      <c r="AI915">
        <v>1</v>
      </c>
      <c r="AJ915">
        <v>0</v>
      </c>
      <c r="AK915">
        <v>0</v>
      </c>
      <c r="AL915">
        <v>0</v>
      </c>
      <c r="AM915">
        <v>0</v>
      </c>
      <c r="AN915">
        <v>0</v>
      </c>
      <c r="AO915">
        <v>0</v>
      </c>
      <c r="AP915">
        <v>0</v>
      </c>
      <c r="AR915" t="s">
        <v>106</v>
      </c>
      <c r="AS915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915">
        <v>1</v>
      </c>
      <c r="AU915">
        <v>1</v>
      </c>
      <c r="AV915">
        <v>0</v>
      </c>
      <c r="AW915">
        <v>0</v>
      </c>
      <c r="AX915">
        <v>1</v>
      </c>
      <c r="AY915">
        <v>0</v>
      </c>
      <c r="BA915" t="s">
        <v>106</v>
      </c>
      <c r="BB915" t="e">
        <f ca="1">- Useful but _xludf.not as good as a regular degree</f>
        <v>#NAME?</v>
      </c>
      <c r="BD915" t="e">
        <f ca="1">- Construction (builder, carpenter, electrician, blacksmith) Agriculture</f>
        <v>#NAME?</v>
      </c>
      <c r="BE915">
        <v>0</v>
      </c>
      <c r="BF915">
        <v>0</v>
      </c>
      <c r="BG915">
        <v>0</v>
      </c>
      <c r="BH915">
        <v>0</v>
      </c>
      <c r="BI915">
        <v>0</v>
      </c>
      <c r="BJ915">
        <v>1</v>
      </c>
      <c r="BK915">
        <v>0</v>
      </c>
      <c r="BL915">
        <v>1</v>
      </c>
      <c r="BN915" t="s">
        <v>106</v>
      </c>
      <c r="BQ915" t="e">
        <f ca="1">- No internet connection / computer - Do _xludf.not _xludf.count towards a recognized qualification</f>
        <v>#NAME?</v>
      </c>
      <c r="BR915">
        <v>0</v>
      </c>
      <c r="BS915">
        <v>1</v>
      </c>
      <c r="BT915">
        <v>1</v>
      </c>
      <c r="BU915">
        <v>0</v>
      </c>
      <c r="BV915">
        <v>0</v>
      </c>
      <c r="BW915">
        <v>0</v>
      </c>
      <c r="BX915" t="s">
        <v>107</v>
      </c>
      <c r="BY915" t="e">
        <f ca="1">- _xludf.not worth the _xludf.time _xludf.or money spent on it Ù…- Useful but _xludf.not as good as going to university  - Too Difficult to study alone - Difficult to access</f>
        <v>#NAME?</v>
      </c>
      <c r="BZ915">
        <v>1</v>
      </c>
      <c r="CA915">
        <v>1</v>
      </c>
      <c r="CB915">
        <v>0</v>
      </c>
      <c r="CC915">
        <v>1</v>
      </c>
      <c r="CD915">
        <v>1</v>
      </c>
      <c r="CE915" t="e">
        <f ca="1">- Facebook groups/pages  - Friends</f>
        <v>#NAME?</v>
      </c>
      <c r="CF915">
        <v>1</v>
      </c>
      <c r="CG915">
        <v>0</v>
      </c>
      <c r="CH915">
        <v>0</v>
      </c>
      <c r="CI915">
        <v>0</v>
      </c>
      <c r="CJ915">
        <v>0</v>
      </c>
      <c r="CK915">
        <v>1</v>
      </c>
      <c r="CL915">
        <v>0</v>
      </c>
      <c r="CN915" t="s">
        <v>108</v>
      </c>
      <c r="CO915" t="s">
        <v>109</v>
      </c>
      <c r="CP915" t="s">
        <v>110</v>
      </c>
      <c r="CQ915">
        <v>3470867</v>
      </c>
      <c r="CR915" t="s">
        <v>2315</v>
      </c>
      <c r="CS915" t="s">
        <v>2316</v>
      </c>
      <c r="CT915">
        <v>914</v>
      </c>
    </row>
    <row r="916" spans="1:98">
      <c r="A916">
        <v>915</v>
      </c>
      <c r="B916" t="s">
        <v>1628</v>
      </c>
      <c r="C916">
        <v>27</v>
      </c>
      <c r="D916" t="s">
        <v>98</v>
      </c>
      <c r="E916" t="s">
        <v>99</v>
      </c>
      <c r="F916" t="s">
        <v>149</v>
      </c>
      <c r="G916" t="s">
        <v>113</v>
      </c>
      <c r="J916" t="s">
        <v>176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1</v>
      </c>
      <c r="R916">
        <v>1</v>
      </c>
      <c r="X916" t="s">
        <v>2101</v>
      </c>
      <c r="Y916">
        <v>0</v>
      </c>
      <c r="Z916">
        <v>0</v>
      </c>
      <c r="AA916">
        <v>0</v>
      </c>
      <c r="AB916">
        <v>1</v>
      </c>
      <c r="AC916">
        <v>1</v>
      </c>
      <c r="AD916">
        <v>1</v>
      </c>
      <c r="AE916">
        <v>0</v>
      </c>
      <c r="AG916" t="s">
        <v>124</v>
      </c>
      <c r="AH916" t="s">
        <v>117</v>
      </c>
      <c r="AI916">
        <v>0</v>
      </c>
      <c r="AJ916">
        <v>1</v>
      </c>
      <c r="AK916">
        <v>0</v>
      </c>
      <c r="AL916">
        <v>0</v>
      </c>
      <c r="AM916">
        <v>1</v>
      </c>
      <c r="AN916">
        <v>0</v>
      </c>
      <c r="AO916">
        <v>0</v>
      </c>
      <c r="AP916">
        <v>0</v>
      </c>
      <c r="BA916" t="s">
        <v>106</v>
      </c>
      <c r="BB916" t="e">
        <f ca="1">- Useful but _xludf.not as good as a regular degree</f>
        <v>#NAME?</v>
      </c>
      <c r="BD916" t="e">
        <f ca="1">- Mechanics _xludf.and machinery- Project Management / Accountancy</f>
        <v>#NAME?</v>
      </c>
      <c r="BE916">
        <v>0</v>
      </c>
      <c r="BF916">
        <v>0</v>
      </c>
      <c r="BG916">
        <v>1</v>
      </c>
      <c r="BH916">
        <v>0</v>
      </c>
      <c r="BI916">
        <v>0</v>
      </c>
      <c r="BJ916">
        <v>0</v>
      </c>
      <c r="BK916">
        <v>1</v>
      </c>
      <c r="BL916">
        <v>0</v>
      </c>
      <c r="BN916" t="s">
        <v>106</v>
      </c>
      <c r="BQ916" t="e">
        <f ca="1">- No internet connection / computer - Do _xludf.not _xludf.count towards a recognized qualification</f>
        <v>#NAME?</v>
      </c>
      <c r="BR916">
        <v>0</v>
      </c>
      <c r="BS916">
        <v>1</v>
      </c>
      <c r="BT916">
        <v>1</v>
      </c>
      <c r="BU916">
        <v>0</v>
      </c>
      <c r="BV916">
        <v>0</v>
      </c>
      <c r="BW916">
        <v>0</v>
      </c>
      <c r="BX916" t="s">
        <v>107</v>
      </c>
      <c r="BY916" t="e">
        <f ca="1">- Useful but _xludf.not as good as going to university  - Difficult to access</f>
        <v>#NAME?</v>
      </c>
      <c r="BZ916">
        <v>1</v>
      </c>
      <c r="CA916">
        <v>0</v>
      </c>
      <c r="CB916">
        <v>0</v>
      </c>
      <c r="CC916">
        <v>1</v>
      </c>
      <c r="CD916">
        <v>0</v>
      </c>
      <c r="CE916" t="e">
        <f ca="1">- Facebook groups/pages  - Friends</f>
        <v>#NAME?</v>
      </c>
      <c r="CF916">
        <v>1</v>
      </c>
      <c r="CG916">
        <v>0</v>
      </c>
      <c r="CH916">
        <v>0</v>
      </c>
      <c r="CI916">
        <v>0</v>
      </c>
      <c r="CJ916">
        <v>0</v>
      </c>
      <c r="CK916">
        <v>1</v>
      </c>
      <c r="CL916">
        <v>0</v>
      </c>
      <c r="CN916" t="s">
        <v>108</v>
      </c>
      <c r="CO916" t="s">
        <v>109</v>
      </c>
      <c r="CP916" t="s">
        <v>110</v>
      </c>
      <c r="CQ916">
        <v>3470872</v>
      </c>
      <c r="CR916" t="s">
        <v>2317</v>
      </c>
      <c r="CS916" t="s">
        <v>2318</v>
      </c>
      <c r="CT916">
        <v>915</v>
      </c>
    </row>
    <row r="917" spans="1:98">
      <c r="A917">
        <v>916</v>
      </c>
      <c r="B917" t="s">
        <v>1628</v>
      </c>
      <c r="C917">
        <v>25</v>
      </c>
      <c r="D917" t="s">
        <v>98</v>
      </c>
      <c r="E917" t="s">
        <v>99</v>
      </c>
      <c r="F917" t="s">
        <v>149</v>
      </c>
      <c r="G917" t="s">
        <v>113</v>
      </c>
      <c r="J917" t="s">
        <v>374</v>
      </c>
      <c r="K917">
        <v>0</v>
      </c>
      <c r="L917">
        <v>0</v>
      </c>
      <c r="M917">
        <v>1</v>
      </c>
      <c r="N917">
        <v>1</v>
      </c>
      <c r="O917">
        <v>0</v>
      </c>
      <c r="P917">
        <v>0</v>
      </c>
      <c r="Q917">
        <v>0</v>
      </c>
      <c r="R917">
        <v>0</v>
      </c>
      <c r="X917" t="s">
        <v>2101</v>
      </c>
      <c r="Y917">
        <v>0</v>
      </c>
      <c r="Z917">
        <v>0</v>
      </c>
      <c r="AA917">
        <v>0</v>
      </c>
      <c r="AB917">
        <v>1</v>
      </c>
      <c r="AC917">
        <v>1</v>
      </c>
      <c r="AD917">
        <v>1</v>
      </c>
      <c r="AE917">
        <v>0</v>
      </c>
      <c r="AG917" t="s">
        <v>124</v>
      </c>
      <c r="AH917" t="s">
        <v>117</v>
      </c>
      <c r="AI917">
        <v>0</v>
      </c>
      <c r="AJ917">
        <v>1</v>
      </c>
      <c r="AK917">
        <v>0</v>
      </c>
      <c r="AL917">
        <v>0</v>
      </c>
      <c r="AM917">
        <v>1</v>
      </c>
      <c r="AN917">
        <v>0</v>
      </c>
      <c r="AO917">
        <v>0</v>
      </c>
      <c r="AP917">
        <v>0</v>
      </c>
      <c r="BA917" t="s">
        <v>106</v>
      </c>
      <c r="BB917" t="e">
        <f ca="1">- Useful but _xludf.not as good as a regular degree</f>
        <v>#NAME?</v>
      </c>
      <c r="BD917" t="e">
        <f ca="1">- Project Management / Accountancy - Tourism / Restaurant _xludf.and hotel Management</f>
        <v>#NAME?</v>
      </c>
      <c r="BE917">
        <v>0</v>
      </c>
      <c r="BF917">
        <v>0</v>
      </c>
      <c r="BG917">
        <v>1</v>
      </c>
      <c r="BH917">
        <v>1</v>
      </c>
      <c r="BI917">
        <v>0</v>
      </c>
      <c r="BJ917">
        <v>0</v>
      </c>
      <c r="BK917">
        <v>0</v>
      </c>
      <c r="BL917">
        <v>0</v>
      </c>
      <c r="BN917" t="s">
        <v>106</v>
      </c>
      <c r="BQ917" t="e">
        <f ca="1">- No internet connection / computer - Cannot afford the courses</f>
        <v>#NAME?</v>
      </c>
      <c r="BR917">
        <v>0</v>
      </c>
      <c r="BS917">
        <v>0</v>
      </c>
      <c r="BT917">
        <v>1</v>
      </c>
      <c r="BU917">
        <v>0</v>
      </c>
      <c r="BV917">
        <v>1</v>
      </c>
      <c r="BW917">
        <v>0</v>
      </c>
      <c r="BX917" t="s">
        <v>107</v>
      </c>
      <c r="BY917" t="e">
        <f ca="1">- Useful but _xludf.not as good as going to university  - Difficult to access</f>
        <v>#NAME?</v>
      </c>
      <c r="BZ917">
        <v>1</v>
      </c>
      <c r="CA917">
        <v>0</v>
      </c>
      <c r="CB917">
        <v>0</v>
      </c>
      <c r="CC917">
        <v>1</v>
      </c>
      <c r="CD917">
        <v>0</v>
      </c>
      <c r="CE917" t="e">
        <f ca="1">- Facebook groups/pages  - Friends</f>
        <v>#NAME?</v>
      </c>
      <c r="CF917">
        <v>1</v>
      </c>
      <c r="CG917">
        <v>0</v>
      </c>
      <c r="CH917">
        <v>0</v>
      </c>
      <c r="CI917">
        <v>0</v>
      </c>
      <c r="CJ917">
        <v>0</v>
      </c>
      <c r="CK917">
        <v>1</v>
      </c>
      <c r="CL917">
        <v>0</v>
      </c>
      <c r="CN917" t="s">
        <v>108</v>
      </c>
      <c r="CO917" t="s">
        <v>109</v>
      </c>
      <c r="CP917" t="s">
        <v>110</v>
      </c>
      <c r="CQ917">
        <v>3470875</v>
      </c>
      <c r="CR917" t="s">
        <v>2319</v>
      </c>
      <c r="CS917" t="s">
        <v>2320</v>
      </c>
      <c r="CT917">
        <v>916</v>
      </c>
    </row>
    <row r="918" spans="1:98">
      <c r="A918">
        <v>917</v>
      </c>
      <c r="B918" t="s">
        <v>1628</v>
      </c>
      <c r="C918">
        <v>19</v>
      </c>
      <c r="D918" t="s">
        <v>98</v>
      </c>
      <c r="E918" t="s">
        <v>99</v>
      </c>
      <c r="F918" t="s">
        <v>136</v>
      </c>
      <c r="G918" t="s">
        <v>113</v>
      </c>
      <c r="J918" t="s">
        <v>137</v>
      </c>
      <c r="K918">
        <v>0</v>
      </c>
      <c r="L918">
        <v>0</v>
      </c>
      <c r="M918">
        <v>0</v>
      </c>
      <c r="N918">
        <v>1</v>
      </c>
      <c r="O918">
        <v>0</v>
      </c>
      <c r="P918">
        <v>1</v>
      </c>
      <c r="Q918">
        <v>0</v>
      </c>
      <c r="R918">
        <v>0</v>
      </c>
      <c r="X918" t="s">
        <v>138</v>
      </c>
      <c r="Y918">
        <v>0</v>
      </c>
      <c r="Z918">
        <v>0</v>
      </c>
      <c r="AA918">
        <v>0</v>
      </c>
      <c r="AB918">
        <v>1</v>
      </c>
      <c r="AC918">
        <v>0</v>
      </c>
      <c r="AD918">
        <v>1</v>
      </c>
      <c r="AE918">
        <v>0</v>
      </c>
      <c r="AG918" t="s">
        <v>124</v>
      </c>
      <c r="AH918" t="s">
        <v>125</v>
      </c>
      <c r="AI918">
        <v>1</v>
      </c>
      <c r="AJ918">
        <v>0</v>
      </c>
      <c r="AK918">
        <v>0</v>
      </c>
      <c r="AL918">
        <v>0</v>
      </c>
      <c r="AM918">
        <v>0</v>
      </c>
      <c r="AN918">
        <v>0</v>
      </c>
      <c r="AO918">
        <v>0</v>
      </c>
      <c r="AP918">
        <v>0</v>
      </c>
      <c r="AR918" t="s">
        <v>106</v>
      </c>
      <c r="AS918" t="e">
        <f ca="1">- Retrieving papers is expensive _xludf.now _xludf.and I Do _xludf.not have the money - have to go in person but can _xludf.not go _xludf.for security reasons</f>
        <v>#NAME?</v>
      </c>
      <c r="AT918">
        <v>0</v>
      </c>
      <c r="AU918">
        <v>1</v>
      </c>
      <c r="AV918">
        <v>0</v>
      </c>
      <c r="AW918">
        <v>0</v>
      </c>
      <c r="AX918">
        <v>1</v>
      </c>
      <c r="AY918">
        <v>0</v>
      </c>
      <c r="BA918" t="s">
        <v>106</v>
      </c>
      <c r="BB918" t="e">
        <f ca="1">- Useful but _xludf.not as good as a regular degree</f>
        <v>#NAME?</v>
      </c>
      <c r="BD918" t="e">
        <f ca="1">- Project Management / Accountancy - Tourism / Restaurant _xludf.and hotel Management</f>
        <v>#NAME?</v>
      </c>
      <c r="BE918">
        <v>0</v>
      </c>
      <c r="BF918">
        <v>0</v>
      </c>
      <c r="BG918">
        <v>1</v>
      </c>
      <c r="BH918">
        <v>1</v>
      </c>
      <c r="BI918">
        <v>0</v>
      </c>
      <c r="BJ918">
        <v>0</v>
      </c>
      <c r="BK918">
        <v>0</v>
      </c>
      <c r="BL918">
        <v>0</v>
      </c>
      <c r="BN918" t="s">
        <v>106</v>
      </c>
      <c r="BQ918" t="e">
        <f ca="1">- Do _xludf.not _xludf.count towards a recognized qualification - Cannot afford the courses</f>
        <v>#NAME?</v>
      </c>
      <c r="BR918">
        <v>0</v>
      </c>
      <c r="BS918">
        <v>1</v>
      </c>
      <c r="BT918">
        <v>0</v>
      </c>
      <c r="BU918">
        <v>0</v>
      </c>
      <c r="BV918">
        <v>1</v>
      </c>
      <c r="BW918">
        <v>0</v>
      </c>
      <c r="BX918" t="s">
        <v>107</v>
      </c>
      <c r="BY918" t="e">
        <f ca="1">- _xludf.not worth the _xludf.time _xludf.or money spent on it - Difficult to access</f>
        <v>#NAME?</v>
      </c>
      <c r="BZ918">
        <v>0</v>
      </c>
      <c r="CA918">
        <v>1</v>
      </c>
      <c r="CB918">
        <v>0</v>
      </c>
      <c r="CC918">
        <v>1</v>
      </c>
      <c r="CD918">
        <v>0</v>
      </c>
      <c r="CE918" t="e">
        <f ca="1">- Facebook groups/pages  - Friends</f>
        <v>#NAME?</v>
      </c>
      <c r="CF918">
        <v>1</v>
      </c>
      <c r="CG918">
        <v>0</v>
      </c>
      <c r="CH918">
        <v>0</v>
      </c>
      <c r="CI918">
        <v>0</v>
      </c>
      <c r="CJ918">
        <v>0</v>
      </c>
      <c r="CK918">
        <v>1</v>
      </c>
      <c r="CL918">
        <v>0</v>
      </c>
      <c r="CN918" t="s">
        <v>108</v>
      </c>
      <c r="CO918" t="s">
        <v>109</v>
      </c>
      <c r="CP918" t="s">
        <v>110</v>
      </c>
      <c r="CQ918">
        <v>3471045</v>
      </c>
      <c r="CR918" t="s">
        <v>2321</v>
      </c>
      <c r="CS918" t="s">
        <v>2322</v>
      </c>
      <c r="CT918">
        <v>917</v>
      </c>
    </row>
    <row r="919" spans="1:98">
      <c r="A919">
        <v>918</v>
      </c>
      <c r="B919" t="s">
        <v>1628</v>
      </c>
      <c r="C919">
        <v>20</v>
      </c>
      <c r="D919" t="s">
        <v>148</v>
      </c>
      <c r="E919" t="s">
        <v>99</v>
      </c>
      <c r="F919" t="s">
        <v>136</v>
      </c>
      <c r="G919" t="s">
        <v>113</v>
      </c>
      <c r="J919" t="s">
        <v>137</v>
      </c>
      <c r="K919">
        <v>0</v>
      </c>
      <c r="L919">
        <v>0</v>
      </c>
      <c r="M919">
        <v>0</v>
      </c>
      <c r="N919">
        <v>1</v>
      </c>
      <c r="O919">
        <v>0</v>
      </c>
      <c r="P919">
        <v>1</v>
      </c>
      <c r="Q919">
        <v>0</v>
      </c>
      <c r="R919">
        <v>0</v>
      </c>
      <c r="X919" t="s">
        <v>151</v>
      </c>
      <c r="Y919">
        <v>0</v>
      </c>
      <c r="Z919">
        <v>0</v>
      </c>
      <c r="AA919">
        <v>0</v>
      </c>
      <c r="AB919">
        <v>1</v>
      </c>
      <c r="AC919">
        <v>1</v>
      </c>
      <c r="AD919">
        <v>0</v>
      </c>
      <c r="AE919">
        <v>0</v>
      </c>
      <c r="AG919" t="s">
        <v>124</v>
      </c>
      <c r="AH919" t="s">
        <v>125</v>
      </c>
      <c r="AI919">
        <v>1</v>
      </c>
      <c r="AJ919">
        <v>0</v>
      </c>
      <c r="AK919">
        <v>0</v>
      </c>
      <c r="AL919">
        <v>0</v>
      </c>
      <c r="AM919">
        <v>0</v>
      </c>
      <c r="AN919">
        <v>0</v>
      </c>
      <c r="AO919">
        <v>0</v>
      </c>
      <c r="AP919">
        <v>0</v>
      </c>
      <c r="AR919" t="s">
        <v>106</v>
      </c>
      <c r="AS919" t="e">
        <f ca="1">- Retrieving papers is expensive _xludf.now _xludf.and I Do _xludf.not have the money - Donâ€™t have family in Syria to _xludf.help me - School, college _xludf.or directorate out of service</f>
        <v>#NAME?</v>
      </c>
      <c r="AT919">
        <v>1</v>
      </c>
      <c r="AU919">
        <v>0</v>
      </c>
      <c r="AV919">
        <v>0</v>
      </c>
      <c r="AW919">
        <v>1</v>
      </c>
      <c r="AX919">
        <v>1</v>
      </c>
      <c r="AY919">
        <v>0</v>
      </c>
      <c r="BA919" t="s">
        <v>106</v>
      </c>
      <c r="BB919" t="e">
        <f ca="1">- Useful but _xludf.not as good as a regular degree</f>
        <v>#NAME?</v>
      </c>
      <c r="BD919" t="e">
        <f ca="1">- Nursing / medical care   Other</f>
        <v>#NAME?</v>
      </c>
      <c r="BE919">
        <v>0</v>
      </c>
      <c r="BF919">
        <v>1</v>
      </c>
      <c r="BG919">
        <v>0</v>
      </c>
      <c r="BH919">
        <v>0</v>
      </c>
      <c r="BI919">
        <v>1</v>
      </c>
      <c r="BJ919">
        <v>0</v>
      </c>
      <c r="BK919">
        <v>0</v>
      </c>
      <c r="BL919">
        <v>0</v>
      </c>
      <c r="BM919" t="s">
        <v>1192</v>
      </c>
      <c r="BN919" t="s">
        <v>106</v>
      </c>
      <c r="BQ919" t="e">
        <f ca="1">- No internet connection / computer - Do _xludf.not _xludf.count towards a recognized qualification</f>
        <v>#NAME?</v>
      </c>
      <c r="BR919">
        <v>0</v>
      </c>
      <c r="BS919">
        <v>1</v>
      </c>
      <c r="BT919">
        <v>1</v>
      </c>
      <c r="BU919">
        <v>0</v>
      </c>
      <c r="BV919">
        <v>0</v>
      </c>
      <c r="BW919">
        <v>0</v>
      </c>
      <c r="BX919" t="s">
        <v>107</v>
      </c>
      <c r="BY919" t="e">
        <f ca="1">- _xludf.not worth the _xludf.time _xludf.or money spent on it - Difficult to access</f>
        <v>#NAME?</v>
      </c>
      <c r="BZ919">
        <v>0</v>
      </c>
      <c r="CA919">
        <v>1</v>
      </c>
      <c r="CB919">
        <v>0</v>
      </c>
      <c r="CC919">
        <v>1</v>
      </c>
      <c r="CD919">
        <v>0</v>
      </c>
      <c r="CE919" t="e">
        <f ca="1">- Facebook groups/pages  - Friends</f>
        <v>#NAME?</v>
      </c>
      <c r="CF919">
        <v>1</v>
      </c>
      <c r="CG919">
        <v>0</v>
      </c>
      <c r="CH919">
        <v>0</v>
      </c>
      <c r="CI919">
        <v>0</v>
      </c>
      <c r="CJ919">
        <v>0</v>
      </c>
      <c r="CK919">
        <v>1</v>
      </c>
      <c r="CL919">
        <v>0</v>
      </c>
      <c r="CN919" t="s">
        <v>108</v>
      </c>
      <c r="CO919" t="s">
        <v>109</v>
      </c>
      <c r="CP919" t="s">
        <v>110</v>
      </c>
      <c r="CQ919">
        <v>3471054</v>
      </c>
      <c r="CR919" t="s">
        <v>2323</v>
      </c>
      <c r="CS919" t="s">
        <v>2324</v>
      </c>
      <c r="CT919">
        <v>918</v>
      </c>
    </row>
    <row r="920" spans="1:98">
      <c r="A920">
        <v>919</v>
      </c>
      <c r="B920" t="s">
        <v>1628</v>
      </c>
      <c r="C920">
        <v>21</v>
      </c>
      <c r="D920" t="s">
        <v>98</v>
      </c>
      <c r="E920" t="s">
        <v>99</v>
      </c>
      <c r="F920" t="s">
        <v>136</v>
      </c>
      <c r="G920" t="s">
        <v>113</v>
      </c>
      <c r="J920" t="s">
        <v>645</v>
      </c>
      <c r="K920">
        <v>0</v>
      </c>
      <c r="L920">
        <v>0</v>
      </c>
      <c r="M920">
        <v>1</v>
      </c>
      <c r="N920">
        <v>0</v>
      </c>
      <c r="O920">
        <v>1</v>
      </c>
      <c r="P920">
        <v>0</v>
      </c>
      <c r="Q920">
        <v>0</v>
      </c>
      <c r="R920">
        <v>0</v>
      </c>
      <c r="X920" t="s">
        <v>2101</v>
      </c>
      <c r="Y920">
        <v>0</v>
      </c>
      <c r="Z920">
        <v>0</v>
      </c>
      <c r="AA920">
        <v>0</v>
      </c>
      <c r="AB920">
        <v>1</v>
      </c>
      <c r="AC920">
        <v>1</v>
      </c>
      <c r="AD920">
        <v>1</v>
      </c>
      <c r="AE920">
        <v>0</v>
      </c>
      <c r="AG920" t="s">
        <v>124</v>
      </c>
      <c r="AH920" t="s">
        <v>125</v>
      </c>
      <c r="AI920">
        <v>1</v>
      </c>
      <c r="AJ920">
        <v>0</v>
      </c>
      <c r="AK920">
        <v>0</v>
      </c>
      <c r="AL920">
        <v>0</v>
      </c>
      <c r="AM920">
        <v>0</v>
      </c>
      <c r="AN920">
        <v>0</v>
      </c>
      <c r="AO920">
        <v>0</v>
      </c>
      <c r="AP920">
        <v>0</v>
      </c>
      <c r="AR920" t="s">
        <v>106</v>
      </c>
      <c r="AS920" t="e">
        <f ca="1">- Retrieving papers is expensive _xludf.now _xludf.and I Do _xludf.not have the money - have to go in person but can _xludf.not go _xludf.for security reasons</f>
        <v>#NAME?</v>
      </c>
      <c r="AT920">
        <v>0</v>
      </c>
      <c r="AU920">
        <v>1</v>
      </c>
      <c r="AV920">
        <v>0</v>
      </c>
      <c r="AW920">
        <v>0</v>
      </c>
      <c r="AX920">
        <v>1</v>
      </c>
      <c r="AY920">
        <v>0</v>
      </c>
      <c r="BA920" t="s">
        <v>106</v>
      </c>
      <c r="BB920" t="e">
        <f ca="1">- Useful but _xludf.not as good as a regular degree</f>
        <v>#NAME?</v>
      </c>
      <c r="BD920" t="s">
        <v>324</v>
      </c>
      <c r="BE920">
        <v>0</v>
      </c>
      <c r="BF920">
        <v>1</v>
      </c>
      <c r="BG920">
        <v>0</v>
      </c>
      <c r="BH920">
        <v>0</v>
      </c>
      <c r="BI920">
        <v>0</v>
      </c>
      <c r="BJ920">
        <v>0</v>
      </c>
      <c r="BK920">
        <v>0</v>
      </c>
      <c r="BL920">
        <v>1</v>
      </c>
      <c r="BM920" t="s">
        <v>313</v>
      </c>
      <c r="BN920" t="s">
        <v>106</v>
      </c>
      <c r="BQ920" t="e">
        <f ca="1">- No internet connection / computer - Do _xludf.not _xludf.count towards a recognized qualification</f>
        <v>#NAME?</v>
      </c>
      <c r="BR920">
        <v>0</v>
      </c>
      <c r="BS920">
        <v>1</v>
      </c>
      <c r="BT920">
        <v>1</v>
      </c>
      <c r="BU920">
        <v>0</v>
      </c>
      <c r="BV920">
        <v>0</v>
      </c>
      <c r="BW920">
        <v>0</v>
      </c>
      <c r="BX920" t="s">
        <v>107</v>
      </c>
      <c r="BY920" t="e">
        <f ca="1">- Useful but _xludf.not as good as going to university  - Difficult to access</f>
        <v>#NAME?</v>
      </c>
      <c r="BZ920">
        <v>1</v>
      </c>
      <c r="CA920">
        <v>0</v>
      </c>
      <c r="CB920">
        <v>0</v>
      </c>
      <c r="CC920">
        <v>1</v>
      </c>
      <c r="CD920">
        <v>0</v>
      </c>
      <c r="CE920" t="e">
        <f ca="1">- Facebook groups/pages  - Friends</f>
        <v>#NAME?</v>
      </c>
      <c r="CF920">
        <v>1</v>
      </c>
      <c r="CG920">
        <v>0</v>
      </c>
      <c r="CH920">
        <v>0</v>
      </c>
      <c r="CI920">
        <v>0</v>
      </c>
      <c r="CJ920">
        <v>0</v>
      </c>
      <c r="CK920">
        <v>1</v>
      </c>
      <c r="CL920">
        <v>0</v>
      </c>
      <c r="CN920" t="s">
        <v>108</v>
      </c>
      <c r="CO920" t="s">
        <v>109</v>
      </c>
      <c r="CP920" t="s">
        <v>110</v>
      </c>
      <c r="CQ920">
        <v>3471066</v>
      </c>
      <c r="CR920" t="s">
        <v>2325</v>
      </c>
      <c r="CS920" t="s">
        <v>2326</v>
      </c>
      <c r="CT920">
        <v>919</v>
      </c>
    </row>
    <row r="921" spans="1:98">
      <c r="A921">
        <v>920</v>
      </c>
      <c r="B921" t="s">
        <v>1628</v>
      </c>
      <c r="C921">
        <v>17</v>
      </c>
      <c r="D921" t="s">
        <v>98</v>
      </c>
      <c r="E921" t="s">
        <v>99</v>
      </c>
      <c r="F921" t="s">
        <v>136</v>
      </c>
      <c r="G921" t="s">
        <v>113</v>
      </c>
      <c r="J921" t="s">
        <v>167</v>
      </c>
      <c r="K921">
        <v>0</v>
      </c>
      <c r="L921">
        <v>0</v>
      </c>
      <c r="M921">
        <v>0</v>
      </c>
      <c r="N921">
        <v>1</v>
      </c>
      <c r="O921">
        <v>1</v>
      </c>
      <c r="P921">
        <v>0</v>
      </c>
      <c r="Q921">
        <v>0</v>
      </c>
      <c r="R921">
        <v>0</v>
      </c>
      <c r="X921" t="s">
        <v>2252</v>
      </c>
      <c r="Y921">
        <v>0</v>
      </c>
      <c r="Z921">
        <v>1</v>
      </c>
      <c r="AA921">
        <v>0</v>
      </c>
      <c r="AB921">
        <v>1</v>
      </c>
      <c r="AC921">
        <v>0</v>
      </c>
      <c r="AD921">
        <v>1</v>
      </c>
      <c r="AE921">
        <v>0</v>
      </c>
      <c r="AG921" t="s">
        <v>124</v>
      </c>
      <c r="AH921" t="s">
        <v>125</v>
      </c>
      <c r="AI921">
        <v>1</v>
      </c>
      <c r="AJ921">
        <v>0</v>
      </c>
      <c r="AK921">
        <v>0</v>
      </c>
      <c r="AL921">
        <v>0</v>
      </c>
      <c r="AM921">
        <v>0</v>
      </c>
      <c r="AN921">
        <v>0</v>
      </c>
      <c r="AO921">
        <v>0</v>
      </c>
      <c r="AP921">
        <v>0</v>
      </c>
      <c r="AR921" t="s">
        <v>106</v>
      </c>
      <c r="AS921" t="e">
        <f ca="1">- Retrieving papers is expensive _xludf.now _xludf.and I Do _xludf.not have the money - have to go in person but can _xludf.not go _xludf.for security reasons</f>
        <v>#NAME?</v>
      </c>
      <c r="AT921">
        <v>0</v>
      </c>
      <c r="AU921">
        <v>1</v>
      </c>
      <c r="AV921">
        <v>0</v>
      </c>
      <c r="AW921">
        <v>0</v>
      </c>
      <c r="AX921">
        <v>1</v>
      </c>
      <c r="AY921">
        <v>0</v>
      </c>
      <c r="BA921" t="s">
        <v>106</v>
      </c>
      <c r="BB921" t="e">
        <f ca="1">- Very Useful _xludf.and provides a job opportunity _xludf.right away.</f>
        <v>#NAME?</v>
      </c>
      <c r="BD921" t="e">
        <f ca="1">- Construction (builder, carpenter, electrician, blacksmith) - Tourism / Restaurant _xludf.and hotel Management</f>
        <v>#NAME?</v>
      </c>
      <c r="BE921">
        <v>0</v>
      </c>
      <c r="BF921">
        <v>0</v>
      </c>
      <c r="BG921">
        <v>0</v>
      </c>
      <c r="BH921">
        <v>1</v>
      </c>
      <c r="BI921">
        <v>0</v>
      </c>
      <c r="BJ921">
        <v>1</v>
      </c>
      <c r="BK921">
        <v>0</v>
      </c>
      <c r="BL921">
        <v>0</v>
      </c>
      <c r="BN921" t="s">
        <v>106</v>
      </c>
      <c r="BQ921" t="e">
        <f ca="1">- No internet connection / computer - Do _xludf.not _xludf.count towards a recognized qualification</f>
        <v>#NAME?</v>
      </c>
      <c r="BR921">
        <v>0</v>
      </c>
      <c r="BS921">
        <v>1</v>
      </c>
      <c r="BT921">
        <v>1</v>
      </c>
      <c r="BU921">
        <v>0</v>
      </c>
      <c r="BV921">
        <v>0</v>
      </c>
      <c r="BW921">
        <v>0</v>
      </c>
      <c r="BX921" t="s">
        <v>107</v>
      </c>
      <c r="BY921" t="e">
        <f ca="1">- Useful but _xludf.not as good as going to university  - Difficult to access</f>
        <v>#NAME?</v>
      </c>
      <c r="BZ921">
        <v>1</v>
      </c>
      <c r="CA921">
        <v>0</v>
      </c>
      <c r="CB921">
        <v>0</v>
      </c>
      <c r="CC921">
        <v>1</v>
      </c>
      <c r="CD921">
        <v>0</v>
      </c>
      <c r="CE921" t="e">
        <f ca="1">- Facebook groups/pages  - Friends</f>
        <v>#NAME?</v>
      </c>
      <c r="CF921">
        <v>1</v>
      </c>
      <c r="CG921">
        <v>0</v>
      </c>
      <c r="CH921">
        <v>0</v>
      </c>
      <c r="CI921">
        <v>0</v>
      </c>
      <c r="CJ921">
        <v>0</v>
      </c>
      <c r="CK921">
        <v>1</v>
      </c>
      <c r="CL921">
        <v>0</v>
      </c>
      <c r="CN921" t="s">
        <v>108</v>
      </c>
      <c r="CO921" t="s">
        <v>109</v>
      </c>
      <c r="CP921" t="s">
        <v>110</v>
      </c>
      <c r="CQ921">
        <v>3471072</v>
      </c>
      <c r="CR921" t="s">
        <v>2327</v>
      </c>
      <c r="CS921" t="s">
        <v>2328</v>
      </c>
      <c r="CT921">
        <v>920</v>
      </c>
    </row>
    <row r="922" spans="1:98">
      <c r="A922">
        <v>921</v>
      </c>
      <c r="B922" t="s">
        <v>1628</v>
      </c>
      <c r="C922">
        <v>20</v>
      </c>
      <c r="D922" t="s">
        <v>98</v>
      </c>
      <c r="E922" t="s">
        <v>99</v>
      </c>
      <c r="F922" t="s">
        <v>100</v>
      </c>
      <c r="G922" t="s">
        <v>113</v>
      </c>
      <c r="J922" t="s">
        <v>263</v>
      </c>
      <c r="K922">
        <v>0</v>
      </c>
      <c r="L922">
        <v>0</v>
      </c>
      <c r="M922">
        <v>0</v>
      </c>
      <c r="N922">
        <v>0</v>
      </c>
      <c r="O922">
        <v>1</v>
      </c>
      <c r="P922">
        <v>1</v>
      </c>
      <c r="Q922">
        <v>0</v>
      </c>
      <c r="R922">
        <v>0</v>
      </c>
      <c r="X922" t="s">
        <v>2252</v>
      </c>
      <c r="Y922">
        <v>0</v>
      </c>
      <c r="Z922">
        <v>1</v>
      </c>
      <c r="AA922">
        <v>0</v>
      </c>
      <c r="AB922">
        <v>1</v>
      </c>
      <c r="AC922">
        <v>0</v>
      </c>
      <c r="AD922">
        <v>1</v>
      </c>
      <c r="AE922">
        <v>0</v>
      </c>
      <c r="AG922" t="s">
        <v>124</v>
      </c>
      <c r="AH922" t="s">
        <v>125</v>
      </c>
      <c r="AI922">
        <v>1</v>
      </c>
      <c r="AJ922">
        <v>0</v>
      </c>
      <c r="AK922">
        <v>0</v>
      </c>
      <c r="AL922">
        <v>0</v>
      </c>
      <c r="AM922">
        <v>0</v>
      </c>
      <c r="AN922">
        <v>0</v>
      </c>
      <c r="AO922">
        <v>0</v>
      </c>
      <c r="AP922">
        <v>0</v>
      </c>
      <c r="AR922" t="s">
        <v>106</v>
      </c>
      <c r="AS922" t="e">
        <f ca="1">- Retrieving papers is expensive _xludf.now _xludf.and I Do _xludf.not have the money - Donâ€™t have family in Syria to _xludf.help me - have to go in person but can _xludf.not go _xludf.for security reasons</f>
        <v>#NAME?</v>
      </c>
      <c r="AT922">
        <v>0</v>
      </c>
      <c r="AU922">
        <v>1</v>
      </c>
      <c r="AV922">
        <v>0</v>
      </c>
      <c r="AW922">
        <v>1</v>
      </c>
      <c r="AX922">
        <v>1</v>
      </c>
      <c r="AY922">
        <v>0</v>
      </c>
      <c r="BA922" t="s">
        <v>106</v>
      </c>
      <c r="BB922" t="e">
        <f ca="1">- Very Useful _xludf.and provides a job opportunity _xludf.right away.</f>
        <v>#NAME?</v>
      </c>
      <c r="BD922" t="e">
        <f ca="1">- Tourism / Restaurant _xludf.and hotel Management - Nursing / medical care</f>
        <v>#NAME?</v>
      </c>
      <c r="BE922">
        <v>0</v>
      </c>
      <c r="BF922">
        <v>0</v>
      </c>
      <c r="BG922">
        <v>0</v>
      </c>
      <c r="BH922">
        <v>1</v>
      </c>
      <c r="BI922">
        <v>1</v>
      </c>
      <c r="BJ922">
        <v>0</v>
      </c>
      <c r="BK922">
        <v>0</v>
      </c>
      <c r="BL922">
        <v>0</v>
      </c>
      <c r="BN922" t="s">
        <v>106</v>
      </c>
      <c r="BQ922" t="e">
        <f ca="1">- No internet connection / computer - Do _xludf.not _xludf.count towards a recognized qualification</f>
        <v>#NAME?</v>
      </c>
      <c r="BR922">
        <v>0</v>
      </c>
      <c r="BS922">
        <v>1</v>
      </c>
      <c r="BT922">
        <v>1</v>
      </c>
      <c r="BU922">
        <v>0</v>
      </c>
      <c r="BV922">
        <v>0</v>
      </c>
      <c r="BW922">
        <v>0</v>
      </c>
      <c r="BX922" t="s">
        <v>107</v>
      </c>
      <c r="BY922" t="e">
        <f ca="1">- Useful but _xludf.not as good as going to university  - Difficult to access</f>
        <v>#NAME?</v>
      </c>
      <c r="BZ922">
        <v>1</v>
      </c>
      <c r="CA922">
        <v>0</v>
      </c>
      <c r="CB922">
        <v>0</v>
      </c>
      <c r="CC922">
        <v>1</v>
      </c>
      <c r="CD922">
        <v>0</v>
      </c>
      <c r="CE922" t="e">
        <f ca="1">- Facebook groups/pages  - Friends</f>
        <v>#NAME?</v>
      </c>
      <c r="CF922">
        <v>1</v>
      </c>
      <c r="CG922">
        <v>0</v>
      </c>
      <c r="CH922">
        <v>0</v>
      </c>
      <c r="CI922">
        <v>0</v>
      </c>
      <c r="CJ922">
        <v>0</v>
      </c>
      <c r="CK922">
        <v>1</v>
      </c>
      <c r="CL922">
        <v>0</v>
      </c>
      <c r="CN922" t="s">
        <v>108</v>
      </c>
      <c r="CO922" t="s">
        <v>109</v>
      </c>
      <c r="CP922" t="s">
        <v>110</v>
      </c>
      <c r="CQ922">
        <v>3471076</v>
      </c>
      <c r="CR922" t="s">
        <v>2329</v>
      </c>
      <c r="CS922" t="s">
        <v>2330</v>
      </c>
      <c r="CT922">
        <v>921</v>
      </c>
    </row>
    <row r="923" spans="1:98">
      <c r="A923">
        <v>922</v>
      </c>
      <c r="B923" t="s">
        <v>1628</v>
      </c>
      <c r="C923">
        <v>23</v>
      </c>
      <c r="D923" t="s">
        <v>98</v>
      </c>
      <c r="E923" t="s">
        <v>285</v>
      </c>
      <c r="F923" t="s">
        <v>100</v>
      </c>
      <c r="G923" t="s">
        <v>113</v>
      </c>
      <c r="J923" t="s">
        <v>132</v>
      </c>
      <c r="K923">
        <v>0</v>
      </c>
      <c r="L923">
        <v>0</v>
      </c>
      <c r="M923">
        <v>1</v>
      </c>
      <c r="N923">
        <v>0</v>
      </c>
      <c r="O923">
        <v>0</v>
      </c>
      <c r="P923">
        <v>0</v>
      </c>
      <c r="Q923">
        <v>1</v>
      </c>
      <c r="R923">
        <v>0</v>
      </c>
      <c r="X923" t="s">
        <v>2101</v>
      </c>
      <c r="Y923">
        <v>0</v>
      </c>
      <c r="Z923">
        <v>0</v>
      </c>
      <c r="AA923">
        <v>0</v>
      </c>
      <c r="AB923">
        <v>1</v>
      </c>
      <c r="AC923">
        <v>1</v>
      </c>
      <c r="AD923">
        <v>1</v>
      </c>
      <c r="AE923">
        <v>0</v>
      </c>
      <c r="AG923" t="s">
        <v>124</v>
      </c>
      <c r="AH923" t="s">
        <v>125</v>
      </c>
      <c r="AI923">
        <v>1</v>
      </c>
      <c r="AJ923">
        <v>0</v>
      </c>
      <c r="AK923">
        <v>0</v>
      </c>
      <c r="AL923">
        <v>0</v>
      </c>
      <c r="AM923">
        <v>0</v>
      </c>
      <c r="AN923">
        <v>0</v>
      </c>
      <c r="AO923">
        <v>0</v>
      </c>
      <c r="AP923">
        <v>0</v>
      </c>
      <c r="AR923" t="s">
        <v>106</v>
      </c>
      <c r="AS923" t="e">
        <f ca="1">- Retrieving papers is expensive _xludf.now _xludf.and I Do _xludf.not have the money - have to go in person but can _xludf.not go _xludf.for security reasons</f>
        <v>#NAME?</v>
      </c>
      <c r="AT923">
        <v>0</v>
      </c>
      <c r="AU923">
        <v>1</v>
      </c>
      <c r="AV923">
        <v>0</v>
      </c>
      <c r="AW923">
        <v>0</v>
      </c>
      <c r="AX923">
        <v>1</v>
      </c>
      <c r="AY923">
        <v>0</v>
      </c>
      <c r="BA923" t="s">
        <v>106</v>
      </c>
      <c r="BB923" t="e">
        <f ca="1">- Very Useful _xludf.and provides a job opportunity _xludf.right away.</f>
        <v>#NAME?</v>
      </c>
      <c r="BD923" t="e">
        <f ca="1">- Construction (builder, carpenter, electrician, blacksmith) Agriculture</f>
        <v>#NAME?</v>
      </c>
      <c r="BE923">
        <v>0</v>
      </c>
      <c r="BF923">
        <v>0</v>
      </c>
      <c r="BG923">
        <v>0</v>
      </c>
      <c r="BH923">
        <v>0</v>
      </c>
      <c r="BI923">
        <v>0</v>
      </c>
      <c r="BJ923">
        <v>1</v>
      </c>
      <c r="BK923">
        <v>0</v>
      </c>
      <c r="BL923">
        <v>1</v>
      </c>
      <c r="BN923" t="s">
        <v>106</v>
      </c>
      <c r="BQ923" t="e">
        <f ca="1">- No internet connection / computer - Do _xludf.not _xludf.count towards a recognized qualification</f>
        <v>#NAME?</v>
      </c>
      <c r="BR923">
        <v>0</v>
      </c>
      <c r="BS923">
        <v>1</v>
      </c>
      <c r="BT923">
        <v>1</v>
      </c>
      <c r="BU923">
        <v>0</v>
      </c>
      <c r="BV923">
        <v>0</v>
      </c>
      <c r="BW923">
        <v>0</v>
      </c>
      <c r="BX923" t="s">
        <v>107</v>
      </c>
      <c r="BY923" t="e">
        <f ca="1">- _xludf.not worth the _xludf.time _xludf.or money spent on it - Useful but _xludf.not as good as going to university</f>
        <v>#NAME?</v>
      </c>
      <c r="BZ923">
        <v>1</v>
      </c>
      <c r="CA923">
        <v>1</v>
      </c>
      <c r="CB923">
        <v>0</v>
      </c>
      <c r="CC923">
        <v>0</v>
      </c>
      <c r="CD923">
        <v>0</v>
      </c>
      <c r="CE923" t="e">
        <f ca="1">- Facebook groups/pages  - Friends</f>
        <v>#NAME?</v>
      </c>
      <c r="CF923">
        <v>1</v>
      </c>
      <c r="CG923">
        <v>0</v>
      </c>
      <c r="CH923">
        <v>0</v>
      </c>
      <c r="CI923">
        <v>0</v>
      </c>
      <c r="CJ923">
        <v>0</v>
      </c>
      <c r="CK923">
        <v>1</v>
      </c>
      <c r="CL923">
        <v>0</v>
      </c>
      <c r="CN923" t="s">
        <v>108</v>
      </c>
      <c r="CO923" t="s">
        <v>109</v>
      </c>
      <c r="CP923" t="s">
        <v>110</v>
      </c>
      <c r="CQ923">
        <v>3471086</v>
      </c>
      <c r="CR923" t="s">
        <v>2331</v>
      </c>
      <c r="CS923" t="s">
        <v>2332</v>
      </c>
      <c r="CT923">
        <v>922</v>
      </c>
    </row>
    <row r="924" spans="1:98">
      <c r="A924">
        <v>923</v>
      </c>
      <c r="B924" t="s">
        <v>1628</v>
      </c>
      <c r="C924">
        <v>19</v>
      </c>
      <c r="D924" t="s">
        <v>98</v>
      </c>
      <c r="E924" t="s">
        <v>99</v>
      </c>
      <c r="F924" t="s">
        <v>136</v>
      </c>
      <c r="G924" t="s">
        <v>113</v>
      </c>
      <c r="J924" t="s">
        <v>137</v>
      </c>
      <c r="K924">
        <v>0</v>
      </c>
      <c r="L924">
        <v>0</v>
      </c>
      <c r="M924">
        <v>0</v>
      </c>
      <c r="N924">
        <v>1</v>
      </c>
      <c r="O924">
        <v>0</v>
      </c>
      <c r="P924">
        <v>1</v>
      </c>
      <c r="Q924">
        <v>0</v>
      </c>
      <c r="R924">
        <v>0</v>
      </c>
      <c r="X924" t="s">
        <v>2252</v>
      </c>
      <c r="Y924">
        <v>0</v>
      </c>
      <c r="Z924">
        <v>1</v>
      </c>
      <c r="AA924">
        <v>0</v>
      </c>
      <c r="AB924">
        <v>1</v>
      </c>
      <c r="AC924">
        <v>0</v>
      </c>
      <c r="AD924">
        <v>1</v>
      </c>
      <c r="AE924">
        <v>0</v>
      </c>
      <c r="AG924" t="s">
        <v>124</v>
      </c>
      <c r="AH924" t="s">
        <v>125</v>
      </c>
      <c r="AI924">
        <v>1</v>
      </c>
      <c r="AJ924">
        <v>0</v>
      </c>
      <c r="AK924">
        <v>0</v>
      </c>
      <c r="AL924">
        <v>0</v>
      </c>
      <c r="AM924">
        <v>0</v>
      </c>
      <c r="AN924">
        <v>0</v>
      </c>
      <c r="AO924">
        <v>0</v>
      </c>
      <c r="AP924">
        <v>0</v>
      </c>
      <c r="AR924" t="s">
        <v>106</v>
      </c>
      <c r="AS924" t="e">
        <f ca="1">- Cannot contact public servants _xludf.or Teachers - Retrieving papers is expensive _xludf.now _xludf.and I Do _xludf.not have the money - have to go in person but can _xludf.not go _xludf.for security reasons</f>
        <v>#NAME?</v>
      </c>
      <c r="AT924">
        <v>0</v>
      </c>
      <c r="AU924">
        <v>1</v>
      </c>
      <c r="AV924">
        <v>1</v>
      </c>
      <c r="AW924">
        <v>0</v>
      </c>
      <c r="AX924">
        <v>1</v>
      </c>
      <c r="AY924">
        <v>0</v>
      </c>
      <c r="BA924" t="s">
        <v>106</v>
      </c>
      <c r="BB924" t="e">
        <f ca="1">- Very Useful _xludf.and provides a job opportunity _xludf.right away.</f>
        <v>#NAME?</v>
      </c>
      <c r="BD924" t="e">
        <f ca="1">- Mechanics _xludf.and machineryAgriculture</f>
        <v>#NAME?</v>
      </c>
      <c r="BE924">
        <v>0</v>
      </c>
      <c r="BF924">
        <v>0</v>
      </c>
      <c r="BG924">
        <v>0</v>
      </c>
      <c r="BH924">
        <v>0</v>
      </c>
      <c r="BI924">
        <v>0</v>
      </c>
      <c r="BJ924">
        <v>0</v>
      </c>
      <c r="BK924">
        <v>1</v>
      </c>
      <c r="BL924">
        <v>1</v>
      </c>
      <c r="BN924" t="s">
        <v>106</v>
      </c>
      <c r="BQ924" t="e">
        <f ca="1">- No internet connection / computer - Do _xludf.not _xludf.count towards a recognized qualification</f>
        <v>#NAME?</v>
      </c>
      <c r="BR924">
        <v>0</v>
      </c>
      <c r="BS924">
        <v>1</v>
      </c>
      <c r="BT924">
        <v>1</v>
      </c>
      <c r="BU924">
        <v>0</v>
      </c>
      <c r="BV924">
        <v>0</v>
      </c>
      <c r="BW924">
        <v>0</v>
      </c>
      <c r="BX924" t="s">
        <v>107</v>
      </c>
      <c r="BY924" t="e">
        <f ca="1">- Useful but _xludf.not as good as going to university  - Difficult to access</f>
        <v>#NAME?</v>
      </c>
      <c r="BZ924">
        <v>1</v>
      </c>
      <c r="CA924">
        <v>0</v>
      </c>
      <c r="CB924">
        <v>0</v>
      </c>
      <c r="CC924">
        <v>1</v>
      </c>
      <c r="CD924">
        <v>0</v>
      </c>
      <c r="CE924" t="e">
        <f ca="1">- Facebook groups/pages  - Friends</f>
        <v>#NAME?</v>
      </c>
      <c r="CF924">
        <v>1</v>
      </c>
      <c r="CG924">
        <v>0</v>
      </c>
      <c r="CH924">
        <v>0</v>
      </c>
      <c r="CI924">
        <v>0</v>
      </c>
      <c r="CJ924">
        <v>0</v>
      </c>
      <c r="CK924">
        <v>1</v>
      </c>
      <c r="CL924">
        <v>0</v>
      </c>
      <c r="CN924" t="s">
        <v>108</v>
      </c>
      <c r="CO924" t="s">
        <v>109</v>
      </c>
      <c r="CP924" t="s">
        <v>110</v>
      </c>
      <c r="CQ924">
        <v>3471103</v>
      </c>
      <c r="CR924" t="s">
        <v>2333</v>
      </c>
      <c r="CS924" t="s">
        <v>2334</v>
      </c>
      <c r="CT924">
        <v>923</v>
      </c>
    </row>
    <row r="925" spans="1:98">
      <c r="A925">
        <v>924</v>
      </c>
      <c r="B925" t="s">
        <v>1628</v>
      </c>
      <c r="C925">
        <v>18</v>
      </c>
      <c r="D925" t="s">
        <v>98</v>
      </c>
      <c r="E925" t="s">
        <v>99</v>
      </c>
      <c r="F925" t="s">
        <v>136</v>
      </c>
      <c r="G925" t="s">
        <v>113</v>
      </c>
      <c r="J925" t="s">
        <v>645</v>
      </c>
      <c r="K925">
        <v>0</v>
      </c>
      <c r="L925">
        <v>0</v>
      </c>
      <c r="M925">
        <v>1</v>
      </c>
      <c r="N925">
        <v>0</v>
      </c>
      <c r="O925">
        <v>1</v>
      </c>
      <c r="P925">
        <v>0</v>
      </c>
      <c r="Q925">
        <v>0</v>
      </c>
      <c r="R925">
        <v>0</v>
      </c>
      <c r="X925" t="s">
        <v>2104</v>
      </c>
      <c r="Y925">
        <v>0</v>
      </c>
      <c r="Z925">
        <v>1</v>
      </c>
      <c r="AA925">
        <v>0</v>
      </c>
      <c r="AB925">
        <v>1</v>
      </c>
      <c r="AC925">
        <v>1</v>
      </c>
      <c r="AD925">
        <v>1</v>
      </c>
      <c r="AE925">
        <v>0</v>
      </c>
      <c r="AG925" t="s">
        <v>124</v>
      </c>
      <c r="AH925" t="s">
        <v>125</v>
      </c>
      <c r="AI925">
        <v>1</v>
      </c>
      <c r="AJ925">
        <v>0</v>
      </c>
      <c r="AK925">
        <v>0</v>
      </c>
      <c r="AL925">
        <v>0</v>
      </c>
      <c r="AM925">
        <v>0</v>
      </c>
      <c r="AN925">
        <v>0</v>
      </c>
      <c r="AO925">
        <v>0</v>
      </c>
      <c r="AP925">
        <v>0</v>
      </c>
      <c r="AR925" t="s">
        <v>106</v>
      </c>
      <c r="AS925" t="e">
        <f ca="1">- Cannot contact public servants _xludf.or Teachers - Donâ€™t have family in Syria to _xludf.help me - have to go in person but can _xludf.not go _xludf.for security reasons</f>
        <v>#NAME?</v>
      </c>
      <c r="AT925">
        <v>0</v>
      </c>
      <c r="AU925">
        <v>1</v>
      </c>
      <c r="AV925">
        <v>1</v>
      </c>
      <c r="AW925">
        <v>1</v>
      </c>
      <c r="AX925">
        <v>0</v>
      </c>
      <c r="AY925">
        <v>0</v>
      </c>
      <c r="BA925" t="s">
        <v>106</v>
      </c>
      <c r="BB925" t="e">
        <f ca="1">- Very Useful _xludf.and provides a job opportunity _xludf.right away.</f>
        <v>#NAME?</v>
      </c>
      <c r="BD925" t="e">
        <f ca="1">- Construction (builder, carpenter, electrician, blacksmith) Agriculture</f>
        <v>#NAME?</v>
      </c>
      <c r="BE925">
        <v>0</v>
      </c>
      <c r="BF925">
        <v>0</v>
      </c>
      <c r="BG925">
        <v>0</v>
      </c>
      <c r="BH925">
        <v>0</v>
      </c>
      <c r="BI925">
        <v>0</v>
      </c>
      <c r="BJ925">
        <v>1</v>
      </c>
      <c r="BK925">
        <v>0</v>
      </c>
      <c r="BL925">
        <v>1</v>
      </c>
      <c r="BN925" t="s">
        <v>106</v>
      </c>
      <c r="BQ925" t="e">
        <f ca="1">- No internet connection / computer - Do _xludf.not _xludf.count towards a recognized qualification</f>
        <v>#NAME?</v>
      </c>
      <c r="BR925">
        <v>0</v>
      </c>
      <c r="BS925">
        <v>1</v>
      </c>
      <c r="BT925">
        <v>1</v>
      </c>
      <c r="BU925">
        <v>0</v>
      </c>
      <c r="BV925">
        <v>0</v>
      </c>
      <c r="BW925">
        <v>0</v>
      </c>
      <c r="BX925" t="s">
        <v>107</v>
      </c>
      <c r="BY925" t="e">
        <f ca="1">- Useful but _xludf.not as good as going to university  - Difficult to access</f>
        <v>#NAME?</v>
      </c>
      <c r="BZ925">
        <v>1</v>
      </c>
      <c r="CA925">
        <v>0</v>
      </c>
      <c r="CB925">
        <v>0</v>
      </c>
      <c r="CC925">
        <v>1</v>
      </c>
      <c r="CD925">
        <v>0</v>
      </c>
      <c r="CE925" t="e">
        <f ca="1">- Facebook groups/pages  - Friends</f>
        <v>#NAME?</v>
      </c>
      <c r="CF925">
        <v>1</v>
      </c>
      <c r="CG925">
        <v>0</v>
      </c>
      <c r="CH925">
        <v>0</v>
      </c>
      <c r="CI925">
        <v>0</v>
      </c>
      <c r="CJ925">
        <v>0</v>
      </c>
      <c r="CK925">
        <v>1</v>
      </c>
      <c r="CL925">
        <v>0</v>
      </c>
      <c r="CN925" t="s">
        <v>108</v>
      </c>
      <c r="CO925" t="s">
        <v>109</v>
      </c>
      <c r="CP925" t="s">
        <v>110</v>
      </c>
      <c r="CQ925">
        <v>3471149</v>
      </c>
      <c r="CR925" t="s">
        <v>2335</v>
      </c>
      <c r="CS925" t="s">
        <v>2336</v>
      </c>
      <c r="CT925">
        <v>924</v>
      </c>
    </row>
    <row r="926" spans="1:98">
      <c r="A926">
        <v>925</v>
      </c>
      <c r="B926" t="s">
        <v>1628</v>
      </c>
      <c r="C926">
        <v>20</v>
      </c>
      <c r="D926" t="s">
        <v>98</v>
      </c>
      <c r="E926" t="s">
        <v>227</v>
      </c>
      <c r="F926" t="s">
        <v>136</v>
      </c>
      <c r="G926" t="s">
        <v>113</v>
      </c>
      <c r="J926" t="s">
        <v>176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1</v>
      </c>
      <c r="R926">
        <v>1</v>
      </c>
      <c r="X926" t="s">
        <v>138</v>
      </c>
      <c r="Y926">
        <v>0</v>
      </c>
      <c r="Z926">
        <v>0</v>
      </c>
      <c r="AA926">
        <v>0</v>
      </c>
      <c r="AB926">
        <v>1</v>
      </c>
      <c r="AC926">
        <v>0</v>
      </c>
      <c r="AD926">
        <v>1</v>
      </c>
      <c r="AE926">
        <v>0</v>
      </c>
      <c r="AG926" t="s">
        <v>124</v>
      </c>
      <c r="AH926" t="s">
        <v>125</v>
      </c>
      <c r="AI926">
        <v>1</v>
      </c>
      <c r="AJ926">
        <v>0</v>
      </c>
      <c r="AK926">
        <v>0</v>
      </c>
      <c r="AL926">
        <v>0</v>
      </c>
      <c r="AM926">
        <v>0</v>
      </c>
      <c r="AN926">
        <v>0</v>
      </c>
      <c r="AO926">
        <v>0</v>
      </c>
      <c r="AP926">
        <v>0</v>
      </c>
      <c r="AR926" t="s">
        <v>106</v>
      </c>
      <c r="AS926" t="e">
        <f ca="1">- Cannot contact public servants _xludf.or Teachers - Retrieving papers is expensive _xludf.now _xludf.and I Do _xludf.not have the money - have to go in person but can _xludf.not go _xludf.for security reasons</f>
        <v>#NAME?</v>
      </c>
      <c r="AT926">
        <v>0</v>
      </c>
      <c r="AU926">
        <v>1</v>
      </c>
      <c r="AV926">
        <v>1</v>
      </c>
      <c r="AW926">
        <v>0</v>
      </c>
      <c r="AX926">
        <v>1</v>
      </c>
      <c r="AY926">
        <v>0</v>
      </c>
      <c r="BA926" t="s">
        <v>106</v>
      </c>
      <c r="BB926" t="e">
        <f ca="1">- Very Useful _xludf.and provides a job opportunity _xludf.right away.</f>
        <v>#NAME?</v>
      </c>
      <c r="BD926" t="e">
        <f ca="1">- Project Management / Accountancy - Nursing / medical care</f>
        <v>#NAME?</v>
      </c>
      <c r="BE926">
        <v>0</v>
      </c>
      <c r="BF926">
        <v>0</v>
      </c>
      <c r="BG926">
        <v>1</v>
      </c>
      <c r="BH926">
        <v>0</v>
      </c>
      <c r="BI926">
        <v>1</v>
      </c>
      <c r="BJ926">
        <v>0</v>
      </c>
      <c r="BK926">
        <v>0</v>
      </c>
      <c r="BL926">
        <v>0</v>
      </c>
      <c r="BN926" t="s">
        <v>106</v>
      </c>
      <c r="BQ926" t="e">
        <f ca="1">- No internet connection / computer - Cannot afford the courses</f>
        <v>#NAME?</v>
      </c>
      <c r="BR926">
        <v>0</v>
      </c>
      <c r="BS926">
        <v>0</v>
      </c>
      <c r="BT926">
        <v>1</v>
      </c>
      <c r="BU926">
        <v>0</v>
      </c>
      <c r="BV926">
        <v>1</v>
      </c>
      <c r="BW926">
        <v>0</v>
      </c>
      <c r="BX926" t="s">
        <v>107</v>
      </c>
      <c r="BY926" t="e">
        <f ca="1">- _xludf.not worth the _xludf.time _xludf.or money spent on it - Difficult to access</f>
        <v>#NAME?</v>
      </c>
      <c r="BZ926">
        <v>0</v>
      </c>
      <c r="CA926">
        <v>1</v>
      </c>
      <c r="CB926">
        <v>0</v>
      </c>
      <c r="CC926">
        <v>1</v>
      </c>
      <c r="CD926">
        <v>0</v>
      </c>
      <c r="CE926" t="e">
        <f ca="1">- Facebook groups/pages  - Friends</f>
        <v>#NAME?</v>
      </c>
      <c r="CF926">
        <v>1</v>
      </c>
      <c r="CG926">
        <v>0</v>
      </c>
      <c r="CH926">
        <v>0</v>
      </c>
      <c r="CI926">
        <v>0</v>
      </c>
      <c r="CJ926">
        <v>0</v>
      </c>
      <c r="CK926">
        <v>1</v>
      </c>
      <c r="CL926">
        <v>0</v>
      </c>
      <c r="CN926" t="s">
        <v>108</v>
      </c>
      <c r="CO926" t="s">
        <v>109</v>
      </c>
      <c r="CP926" t="s">
        <v>110</v>
      </c>
      <c r="CQ926">
        <v>3471168</v>
      </c>
      <c r="CR926" t="s">
        <v>2337</v>
      </c>
      <c r="CS926" t="s">
        <v>2338</v>
      </c>
      <c r="CT926">
        <v>925</v>
      </c>
    </row>
    <row r="927" spans="1:98">
      <c r="A927">
        <v>926</v>
      </c>
      <c r="B927" t="s">
        <v>1628</v>
      </c>
      <c r="C927">
        <v>22</v>
      </c>
      <c r="D927" t="s">
        <v>98</v>
      </c>
      <c r="E927" t="s">
        <v>99</v>
      </c>
      <c r="F927" t="s">
        <v>100</v>
      </c>
      <c r="G927" t="s">
        <v>113</v>
      </c>
      <c r="J927" t="s">
        <v>222</v>
      </c>
      <c r="K927">
        <v>1</v>
      </c>
      <c r="L927">
        <v>0</v>
      </c>
      <c r="M927">
        <v>0</v>
      </c>
      <c r="N927">
        <v>1</v>
      </c>
      <c r="O927">
        <v>0</v>
      </c>
      <c r="P927">
        <v>0</v>
      </c>
      <c r="Q927">
        <v>0</v>
      </c>
      <c r="R927">
        <v>0</v>
      </c>
      <c r="T927" t="s">
        <v>1013</v>
      </c>
      <c r="X927" t="s">
        <v>138</v>
      </c>
      <c r="Y927">
        <v>0</v>
      </c>
      <c r="Z927">
        <v>0</v>
      </c>
      <c r="AA927">
        <v>0</v>
      </c>
      <c r="AB927">
        <v>1</v>
      </c>
      <c r="AC927">
        <v>0</v>
      </c>
      <c r="AD927">
        <v>1</v>
      </c>
      <c r="AE927">
        <v>0</v>
      </c>
      <c r="AG927" t="s">
        <v>124</v>
      </c>
      <c r="AH927" t="s">
        <v>125</v>
      </c>
      <c r="AI927">
        <v>1</v>
      </c>
      <c r="AJ927">
        <v>0</v>
      </c>
      <c r="AK927">
        <v>0</v>
      </c>
      <c r="AL927">
        <v>0</v>
      </c>
      <c r="AM927">
        <v>0</v>
      </c>
      <c r="AN927">
        <v>0</v>
      </c>
      <c r="AO927">
        <v>0</v>
      </c>
      <c r="AP927">
        <v>0</v>
      </c>
      <c r="AR927" t="s">
        <v>106</v>
      </c>
      <c r="AS927" t="e">
        <f ca="1">- Retrieving papers is expensive _xludf.now _xludf.and I Do _xludf.not have the money - have to go in person but can _xludf.not go _xludf.for security reasons</f>
        <v>#NAME?</v>
      </c>
      <c r="AT927">
        <v>0</v>
      </c>
      <c r="AU927">
        <v>1</v>
      </c>
      <c r="AV927">
        <v>0</v>
      </c>
      <c r="AW927">
        <v>0</v>
      </c>
      <c r="AX927">
        <v>1</v>
      </c>
      <c r="AY927">
        <v>0</v>
      </c>
      <c r="BA927" t="s">
        <v>106</v>
      </c>
      <c r="BB927" t="e">
        <f ca="1">- Useful but _xludf.not as good as a regular degree</f>
        <v>#NAME?</v>
      </c>
      <c r="BD927" t="e">
        <f ca="1">- Project Management / Accountancy - Tourism / Restaurant _xludf.and hotel Management</f>
        <v>#NAME?</v>
      </c>
      <c r="BE927">
        <v>0</v>
      </c>
      <c r="BF927">
        <v>0</v>
      </c>
      <c r="BG927">
        <v>1</v>
      </c>
      <c r="BH927">
        <v>1</v>
      </c>
      <c r="BI927">
        <v>0</v>
      </c>
      <c r="BJ927">
        <v>0</v>
      </c>
      <c r="BK927">
        <v>0</v>
      </c>
      <c r="BL927">
        <v>0</v>
      </c>
      <c r="BN927" t="s">
        <v>106</v>
      </c>
      <c r="BQ927" t="e">
        <f ca="1">- No internet connection / computer - Do _xludf.not _xludf.count towards a recognized qualification</f>
        <v>#NAME?</v>
      </c>
      <c r="BR927">
        <v>0</v>
      </c>
      <c r="BS927">
        <v>1</v>
      </c>
      <c r="BT927">
        <v>1</v>
      </c>
      <c r="BU927">
        <v>0</v>
      </c>
      <c r="BV927">
        <v>0</v>
      </c>
      <c r="BW927">
        <v>0</v>
      </c>
      <c r="BX927" t="s">
        <v>107</v>
      </c>
      <c r="BY927" t="e">
        <f ca="1">- Useful but _xludf.not as good as going to university  - Difficult to access</f>
        <v>#NAME?</v>
      </c>
      <c r="BZ927">
        <v>1</v>
      </c>
      <c r="CA927">
        <v>0</v>
      </c>
      <c r="CB927">
        <v>0</v>
      </c>
      <c r="CC927">
        <v>1</v>
      </c>
      <c r="CD927">
        <v>0</v>
      </c>
      <c r="CE927" t="e">
        <f ca="1">- Facebook groups/pages  - Friends</f>
        <v>#NAME?</v>
      </c>
      <c r="CF927">
        <v>1</v>
      </c>
      <c r="CG927">
        <v>0</v>
      </c>
      <c r="CH927">
        <v>0</v>
      </c>
      <c r="CI927">
        <v>0</v>
      </c>
      <c r="CJ927">
        <v>0</v>
      </c>
      <c r="CK927">
        <v>1</v>
      </c>
      <c r="CL927">
        <v>0</v>
      </c>
      <c r="CN927" t="s">
        <v>108</v>
      </c>
      <c r="CO927" t="s">
        <v>109</v>
      </c>
      <c r="CP927" t="s">
        <v>110</v>
      </c>
      <c r="CQ927">
        <v>3471175</v>
      </c>
      <c r="CR927" t="s">
        <v>2339</v>
      </c>
      <c r="CS927" t="s">
        <v>2340</v>
      </c>
      <c r="CT927">
        <v>926</v>
      </c>
    </row>
    <row r="928" spans="1:98">
      <c r="A928">
        <v>927</v>
      </c>
      <c r="B928" t="s">
        <v>1628</v>
      </c>
      <c r="C928">
        <v>22</v>
      </c>
      <c r="D928" t="s">
        <v>98</v>
      </c>
      <c r="E928" t="s">
        <v>99</v>
      </c>
      <c r="F928" t="s">
        <v>136</v>
      </c>
      <c r="G928" t="s">
        <v>113</v>
      </c>
      <c r="J928" t="s">
        <v>176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1</v>
      </c>
      <c r="R928">
        <v>1</v>
      </c>
      <c r="X928" t="s">
        <v>123</v>
      </c>
      <c r="Y928">
        <v>0</v>
      </c>
      <c r="Z928">
        <v>1</v>
      </c>
      <c r="AA928">
        <v>0</v>
      </c>
      <c r="AB928">
        <v>1</v>
      </c>
      <c r="AC928">
        <v>0</v>
      </c>
      <c r="AD928">
        <v>0</v>
      </c>
      <c r="AE928">
        <v>0</v>
      </c>
      <c r="AG928" t="s">
        <v>124</v>
      </c>
      <c r="AH928" t="s">
        <v>125</v>
      </c>
      <c r="AI928">
        <v>1</v>
      </c>
      <c r="AJ928">
        <v>0</v>
      </c>
      <c r="AK928">
        <v>0</v>
      </c>
      <c r="AL928">
        <v>0</v>
      </c>
      <c r="AM928">
        <v>0</v>
      </c>
      <c r="AN928">
        <v>0</v>
      </c>
      <c r="AO928">
        <v>0</v>
      </c>
      <c r="AP928">
        <v>0</v>
      </c>
      <c r="AR928" t="s">
        <v>106</v>
      </c>
      <c r="AS928" t="e">
        <f ca="1">- Cannot contact public servants _xludf.or Teachers - Retrieving papers is expensive _xludf.now _xludf.and I Do _xludf.not have the money - have to go in person but can _xludf.not go _xludf.for security reasons</f>
        <v>#NAME?</v>
      </c>
      <c r="AT928">
        <v>0</v>
      </c>
      <c r="AU928">
        <v>1</v>
      </c>
      <c r="AV928">
        <v>1</v>
      </c>
      <c r="AW928">
        <v>0</v>
      </c>
      <c r="AX928">
        <v>1</v>
      </c>
      <c r="AY928">
        <v>0</v>
      </c>
      <c r="BA928" t="s">
        <v>106</v>
      </c>
      <c r="BB928" t="e">
        <f ca="1">- Useful but _xludf.not as good as a regular degree</f>
        <v>#NAME?</v>
      </c>
      <c r="BD928" t="e">
        <f ca="1">- Tourism / Restaurant _xludf.and hotel Management - Nursing / medical care</f>
        <v>#NAME?</v>
      </c>
      <c r="BE928">
        <v>0</v>
      </c>
      <c r="BF928">
        <v>0</v>
      </c>
      <c r="BG928">
        <v>0</v>
      </c>
      <c r="BH928">
        <v>1</v>
      </c>
      <c r="BI928">
        <v>1</v>
      </c>
      <c r="BJ928">
        <v>0</v>
      </c>
      <c r="BK928">
        <v>0</v>
      </c>
      <c r="BL928">
        <v>0</v>
      </c>
      <c r="BM928" t="s">
        <v>2341</v>
      </c>
      <c r="BN928" t="s">
        <v>106</v>
      </c>
      <c r="BQ928" t="e">
        <f ca="1">- No internet connection / computer - Do _xludf.not _xludf.count towards a recognized qualification</f>
        <v>#NAME?</v>
      </c>
      <c r="BR928">
        <v>0</v>
      </c>
      <c r="BS928">
        <v>1</v>
      </c>
      <c r="BT928">
        <v>1</v>
      </c>
      <c r="BU928">
        <v>0</v>
      </c>
      <c r="BV928">
        <v>0</v>
      </c>
      <c r="BW928">
        <v>0</v>
      </c>
      <c r="BX928" t="s">
        <v>107</v>
      </c>
      <c r="BY928" t="e">
        <f ca="1">- Useful but _xludf.not as good as going to university  - Difficult to access</f>
        <v>#NAME?</v>
      </c>
      <c r="BZ928">
        <v>1</v>
      </c>
      <c r="CA928">
        <v>0</v>
      </c>
      <c r="CB928">
        <v>0</v>
      </c>
      <c r="CC928">
        <v>1</v>
      </c>
      <c r="CD928">
        <v>0</v>
      </c>
      <c r="CE928" t="e">
        <f ca="1">- Facebook groups/pages  - Friends</f>
        <v>#NAME?</v>
      </c>
      <c r="CF928">
        <v>1</v>
      </c>
      <c r="CG928">
        <v>0</v>
      </c>
      <c r="CH928">
        <v>0</v>
      </c>
      <c r="CI928">
        <v>0</v>
      </c>
      <c r="CJ928">
        <v>0</v>
      </c>
      <c r="CK928">
        <v>1</v>
      </c>
      <c r="CL928">
        <v>0</v>
      </c>
      <c r="CN928" t="s">
        <v>108</v>
      </c>
      <c r="CO928" t="s">
        <v>109</v>
      </c>
      <c r="CP928" t="s">
        <v>110</v>
      </c>
      <c r="CQ928">
        <v>3471185</v>
      </c>
      <c r="CR928" t="s">
        <v>2342</v>
      </c>
      <c r="CS928" t="s">
        <v>2343</v>
      </c>
      <c r="CT928">
        <v>927</v>
      </c>
    </row>
    <row r="929" spans="1:98">
      <c r="A929">
        <v>928</v>
      </c>
      <c r="B929" t="s">
        <v>1628</v>
      </c>
      <c r="C929">
        <v>23</v>
      </c>
      <c r="D929" t="s">
        <v>98</v>
      </c>
      <c r="E929" t="s">
        <v>227</v>
      </c>
      <c r="F929" t="s">
        <v>100</v>
      </c>
      <c r="G929" t="s">
        <v>113</v>
      </c>
      <c r="J929" t="s">
        <v>645</v>
      </c>
      <c r="K929">
        <v>0</v>
      </c>
      <c r="L929">
        <v>0</v>
      </c>
      <c r="M929">
        <v>1</v>
      </c>
      <c r="N929">
        <v>0</v>
      </c>
      <c r="O929">
        <v>1</v>
      </c>
      <c r="P929">
        <v>0</v>
      </c>
      <c r="Q929">
        <v>0</v>
      </c>
      <c r="R929">
        <v>0</v>
      </c>
      <c r="X929" t="s">
        <v>138</v>
      </c>
      <c r="Y929">
        <v>0</v>
      </c>
      <c r="Z929">
        <v>0</v>
      </c>
      <c r="AA929">
        <v>0</v>
      </c>
      <c r="AB929">
        <v>1</v>
      </c>
      <c r="AC929">
        <v>0</v>
      </c>
      <c r="AD929">
        <v>1</v>
      </c>
      <c r="AE929">
        <v>0</v>
      </c>
      <c r="AG929" t="s">
        <v>124</v>
      </c>
      <c r="AH929" t="s">
        <v>105</v>
      </c>
      <c r="AI929">
        <v>0</v>
      </c>
      <c r="AJ929">
        <v>1</v>
      </c>
      <c r="AK929">
        <v>0</v>
      </c>
      <c r="AL929">
        <v>0</v>
      </c>
      <c r="AM929">
        <v>0</v>
      </c>
      <c r="AN929">
        <v>0</v>
      </c>
      <c r="AO929">
        <v>0</v>
      </c>
      <c r="AP929">
        <v>0</v>
      </c>
      <c r="BA929" t="s">
        <v>106</v>
      </c>
      <c r="BB929" t="e">
        <f ca="1">- Useful but _xludf.not as good as a regular degree</f>
        <v>#NAME?</v>
      </c>
      <c r="BD929" t="e">
        <f ca="1">- Tourism / Restaurant _xludf.and hotel Management   Other</f>
        <v>#NAME?</v>
      </c>
      <c r="BE929">
        <v>0</v>
      </c>
      <c r="BF929">
        <v>1</v>
      </c>
      <c r="BG929">
        <v>0</v>
      </c>
      <c r="BH929">
        <v>1</v>
      </c>
      <c r="BI929">
        <v>0</v>
      </c>
      <c r="BJ929">
        <v>0</v>
      </c>
      <c r="BK929">
        <v>0</v>
      </c>
      <c r="BL929">
        <v>0</v>
      </c>
      <c r="BM929" t="s">
        <v>2341</v>
      </c>
      <c r="BN929" t="s">
        <v>106</v>
      </c>
      <c r="BQ929" t="e">
        <f ca="1">- No internet connection / computer - Do _xludf.not _xludf.count towards a recognized qualification</f>
        <v>#NAME?</v>
      </c>
      <c r="BR929">
        <v>0</v>
      </c>
      <c r="BS929">
        <v>1</v>
      </c>
      <c r="BT929">
        <v>1</v>
      </c>
      <c r="BU929">
        <v>0</v>
      </c>
      <c r="BV929">
        <v>0</v>
      </c>
      <c r="BW929">
        <v>0</v>
      </c>
      <c r="BX929" t="s">
        <v>107</v>
      </c>
      <c r="BY929" t="e">
        <f ca="1">- Useful but _xludf.not as good as going to university  - Difficult to access</f>
        <v>#NAME?</v>
      </c>
      <c r="BZ929">
        <v>1</v>
      </c>
      <c r="CA929">
        <v>0</v>
      </c>
      <c r="CB929">
        <v>0</v>
      </c>
      <c r="CC929">
        <v>1</v>
      </c>
      <c r="CD929">
        <v>0</v>
      </c>
      <c r="CE929" t="e">
        <f ca="1">- Facebook groups/pages  - Friends</f>
        <v>#NAME?</v>
      </c>
      <c r="CF929">
        <v>1</v>
      </c>
      <c r="CG929">
        <v>0</v>
      </c>
      <c r="CH929">
        <v>0</v>
      </c>
      <c r="CI929">
        <v>0</v>
      </c>
      <c r="CJ929">
        <v>0</v>
      </c>
      <c r="CK929">
        <v>1</v>
      </c>
      <c r="CL929">
        <v>0</v>
      </c>
      <c r="CN929" t="s">
        <v>108</v>
      </c>
      <c r="CO929" t="s">
        <v>109</v>
      </c>
      <c r="CP929" t="s">
        <v>110</v>
      </c>
      <c r="CQ929">
        <v>3471195</v>
      </c>
      <c r="CR929" t="s">
        <v>2344</v>
      </c>
      <c r="CS929" t="s">
        <v>2345</v>
      </c>
      <c r="CT929">
        <v>928</v>
      </c>
    </row>
    <row r="930" spans="1:98">
      <c r="A930">
        <v>929</v>
      </c>
      <c r="B930" t="s">
        <v>1628</v>
      </c>
      <c r="C930">
        <v>19</v>
      </c>
      <c r="D930" t="s">
        <v>98</v>
      </c>
      <c r="E930" t="s">
        <v>227</v>
      </c>
      <c r="F930" t="s">
        <v>136</v>
      </c>
      <c r="G930" t="s">
        <v>113</v>
      </c>
      <c r="J930" t="s">
        <v>374</v>
      </c>
      <c r="K930">
        <v>0</v>
      </c>
      <c r="L930">
        <v>0</v>
      </c>
      <c r="M930">
        <v>1</v>
      </c>
      <c r="N930">
        <v>1</v>
      </c>
      <c r="O930">
        <v>0</v>
      </c>
      <c r="P930">
        <v>0</v>
      </c>
      <c r="Q930">
        <v>0</v>
      </c>
      <c r="R930">
        <v>0</v>
      </c>
      <c r="X930" t="s">
        <v>2104</v>
      </c>
      <c r="Y930">
        <v>0</v>
      </c>
      <c r="Z930">
        <v>1</v>
      </c>
      <c r="AA930">
        <v>0</v>
      </c>
      <c r="AB930">
        <v>1</v>
      </c>
      <c r="AC930">
        <v>1</v>
      </c>
      <c r="AD930">
        <v>1</v>
      </c>
      <c r="AE930">
        <v>0</v>
      </c>
      <c r="AG930" t="s">
        <v>124</v>
      </c>
      <c r="AH930" t="s">
        <v>125</v>
      </c>
      <c r="AI930">
        <v>1</v>
      </c>
      <c r="AJ930">
        <v>0</v>
      </c>
      <c r="AK930">
        <v>0</v>
      </c>
      <c r="AL930">
        <v>0</v>
      </c>
      <c r="AM930">
        <v>0</v>
      </c>
      <c r="AN930">
        <v>0</v>
      </c>
      <c r="AO930">
        <v>0</v>
      </c>
      <c r="AP930">
        <v>0</v>
      </c>
      <c r="AR930" t="s">
        <v>106</v>
      </c>
      <c r="AS930" t="e">
        <f ca="1">- Retrieving papers is expensive _xludf.now _xludf.and I Do _xludf.not have the money - have to go in person but can _xludf.not go _xludf.for security reasons</f>
        <v>#NAME?</v>
      </c>
      <c r="AT930">
        <v>0</v>
      </c>
      <c r="AU930">
        <v>1</v>
      </c>
      <c r="AV930">
        <v>0</v>
      </c>
      <c r="AW930">
        <v>0</v>
      </c>
      <c r="AX930">
        <v>1</v>
      </c>
      <c r="AY930">
        <v>0</v>
      </c>
      <c r="BA930" t="s">
        <v>106</v>
      </c>
      <c r="BB930" t="e">
        <f ca="1">- Very Useful _xludf.and provides a job opportunity _xludf.right away.</f>
        <v>#NAME?</v>
      </c>
      <c r="BD930" t="e">
        <f ca="1">- Tourism / Restaurant _xludf.and hotel Management - Nursing / medical care</f>
        <v>#NAME?</v>
      </c>
      <c r="BE930">
        <v>0</v>
      </c>
      <c r="BF930">
        <v>0</v>
      </c>
      <c r="BG930">
        <v>0</v>
      </c>
      <c r="BH930">
        <v>1</v>
      </c>
      <c r="BI930">
        <v>1</v>
      </c>
      <c r="BJ930">
        <v>0</v>
      </c>
      <c r="BK930">
        <v>0</v>
      </c>
      <c r="BL930">
        <v>0</v>
      </c>
      <c r="BN930" t="s">
        <v>106</v>
      </c>
      <c r="BQ930" t="e">
        <f ca="1">- No internet connection / computer - Cannot afford the courses</f>
        <v>#NAME?</v>
      </c>
      <c r="BR930">
        <v>0</v>
      </c>
      <c r="BS930">
        <v>0</v>
      </c>
      <c r="BT930">
        <v>1</v>
      </c>
      <c r="BU930">
        <v>0</v>
      </c>
      <c r="BV930">
        <v>1</v>
      </c>
      <c r="BW930">
        <v>0</v>
      </c>
      <c r="BX930" t="s">
        <v>107</v>
      </c>
      <c r="BY930" t="e">
        <f ca="1">- Useful but _xludf.not as good as going to university  - Difficult to access</f>
        <v>#NAME?</v>
      </c>
      <c r="BZ930">
        <v>1</v>
      </c>
      <c r="CA930">
        <v>0</v>
      </c>
      <c r="CB930">
        <v>0</v>
      </c>
      <c r="CC930">
        <v>1</v>
      </c>
      <c r="CD930">
        <v>0</v>
      </c>
      <c r="CE930" t="e">
        <f ca="1">- Facebook groups/pages  - Friends</f>
        <v>#NAME?</v>
      </c>
      <c r="CF930">
        <v>1</v>
      </c>
      <c r="CG930">
        <v>0</v>
      </c>
      <c r="CH930">
        <v>0</v>
      </c>
      <c r="CI930">
        <v>0</v>
      </c>
      <c r="CJ930">
        <v>0</v>
      </c>
      <c r="CK930">
        <v>1</v>
      </c>
      <c r="CL930">
        <v>0</v>
      </c>
      <c r="CN930" t="s">
        <v>108</v>
      </c>
      <c r="CO930" t="s">
        <v>109</v>
      </c>
      <c r="CP930" t="s">
        <v>110</v>
      </c>
      <c r="CQ930">
        <v>3471202</v>
      </c>
      <c r="CR930" t="s">
        <v>2346</v>
      </c>
      <c r="CS930" t="s">
        <v>2347</v>
      </c>
      <c r="CT930">
        <v>929</v>
      </c>
    </row>
    <row r="931" spans="1:98">
      <c r="A931">
        <v>930</v>
      </c>
      <c r="B931" t="s">
        <v>1628</v>
      </c>
      <c r="C931">
        <v>19</v>
      </c>
      <c r="D931" t="s">
        <v>98</v>
      </c>
      <c r="E931" t="s">
        <v>227</v>
      </c>
      <c r="F931" t="s">
        <v>136</v>
      </c>
      <c r="G931" t="s">
        <v>113</v>
      </c>
      <c r="J931" t="s">
        <v>137</v>
      </c>
      <c r="K931">
        <v>0</v>
      </c>
      <c r="L931">
        <v>0</v>
      </c>
      <c r="M931">
        <v>0</v>
      </c>
      <c r="N931">
        <v>1</v>
      </c>
      <c r="O931">
        <v>0</v>
      </c>
      <c r="P931">
        <v>1</v>
      </c>
      <c r="Q931">
        <v>0</v>
      </c>
      <c r="R931">
        <v>0</v>
      </c>
      <c r="X931" t="s">
        <v>2104</v>
      </c>
      <c r="Y931">
        <v>0</v>
      </c>
      <c r="Z931">
        <v>1</v>
      </c>
      <c r="AA931">
        <v>0</v>
      </c>
      <c r="AB931">
        <v>1</v>
      </c>
      <c r="AC931">
        <v>1</v>
      </c>
      <c r="AD931">
        <v>1</v>
      </c>
      <c r="AE931">
        <v>0</v>
      </c>
      <c r="AG931" t="s">
        <v>124</v>
      </c>
      <c r="AH931" t="s">
        <v>125</v>
      </c>
      <c r="AI931">
        <v>1</v>
      </c>
      <c r="AJ931">
        <v>0</v>
      </c>
      <c r="AK931">
        <v>0</v>
      </c>
      <c r="AL931">
        <v>0</v>
      </c>
      <c r="AM931">
        <v>0</v>
      </c>
      <c r="AN931">
        <v>0</v>
      </c>
      <c r="AO931">
        <v>0</v>
      </c>
      <c r="AP931">
        <v>0</v>
      </c>
      <c r="AR931" t="s">
        <v>106</v>
      </c>
      <c r="AS931" t="e">
        <f ca="1">- Donâ€™t have family in Syria to _xludf.help me - have to go in person but can _xludf.not go _xludf.for security reasons - School, college _xludf.or directorate out of service</f>
        <v>#NAME?</v>
      </c>
      <c r="AT931">
        <v>1</v>
      </c>
      <c r="AU931">
        <v>1</v>
      </c>
      <c r="AV931">
        <v>0</v>
      </c>
      <c r="AW931">
        <v>1</v>
      </c>
      <c r="AX931">
        <v>0</v>
      </c>
      <c r="AY931">
        <v>0</v>
      </c>
      <c r="BA931" t="s">
        <v>106</v>
      </c>
      <c r="BB931" t="e">
        <f ca="1">- Useful but _xludf.not as good as a regular degree</f>
        <v>#NAME?</v>
      </c>
      <c r="BD931" t="e">
        <f ca="1">- Project Management / Accountancy - Tourism / Restaurant _xludf.and hotel Management</f>
        <v>#NAME?</v>
      </c>
      <c r="BE931">
        <v>0</v>
      </c>
      <c r="BF931">
        <v>0</v>
      </c>
      <c r="BG931">
        <v>1</v>
      </c>
      <c r="BH931">
        <v>1</v>
      </c>
      <c r="BI931">
        <v>0</v>
      </c>
      <c r="BJ931">
        <v>0</v>
      </c>
      <c r="BK931">
        <v>0</v>
      </c>
      <c r="BL931">
        <v>0</v>
      </c>
      <c r="BN931" t="s">
        <v>106</v>
      </c>
      <c r="BQ931" t="e">
        <f ca="1">- No internet connection / computer - Do _xludf.not _xludf.count towards a recognized qualification</f>
        <v>#NAME?</v>
      </c>
      <c r="BR931">
        <v>0</v>
      </c>
      <c r="BS931">
        <v>1</v>
      </c>
      <c r="BT931">
        <v>1</v>
      </c>
      <c r="BU931">
        <v>0</v>
      </c>
      <c r="BV931">
        <v>0</v>
      </c>
      <c r="BW931">
        <v>0</v>
      </c>
      <c r="BX931" t="s">
        <v>107</v>
      </c>
      <c r="BY931" t="e">
        <f ca="1">- _xludf.not worth the _xludf.time _xludf.or money spent on it - Difficult to access</f>
        <v>#NAME?</v>
      </c>
      <c r="BZ931">
        <v>0</v>
      </c>
      <c r="CA931">
        <v>1</v>
      </c>
      <c r="CB931">
        <v>0</v>
      </c>
      <c r="CC931">
        <v>1</v>
      </c>
      <c r="CD931">
        <v>0</v>
      </c>
      <c r="CE931" t="e">
        <f ca="1">- Facebook groups/pages  - Friends</f>
        <v>#NAME?</v>
      </c>
      <c r="CF931">
        <v>1</v>
      </c>
      <c r="CG931">
        <v>0</v>
      </c>
      <c r="CH931">
        <v>0</v>
      </c>
      <c r="CI931">
        <v>0</v>
      </c>
      <c r="CJ931">
        <v>0</v>
      </c>
      <c r="CK931">
        <v>1</v>
      </c>
      <c r="CL931">
        <v>0</v>
      </c>
      <c r="CN931" t="s">
        <v>108</v>
      </c>
      <c r="CO931" t="s">
        <v>109</v>
      </c>
      <c r="CP931" t="s">
        <v>110</v>
      </c>
      <c r="CQ931">
        <v>3471211</v>
      </c>
      <c r="CR931" t="s">
        <v>2348</v>
      </c>
      <c r="CS931" t="s">
        <v>2349</v>
      </c>
      <c r="CT931">
        <v>930</v>
      </c>
    </row>
    <row r="932" spans="1:98">
      <c r="A932">
        <v>931</v>
      </c>
      <c r="B932" t="s">
        <v>1628</v>
      </c>
      <c r="C932">
        <v>17</v>
      </c>
      <c r="D932" t="s">
        <v>148</v>
      </c>
      <c r="E932" t="s">
        <v>285</v>
      </c>
      <c r="F932" t="s">
        <v>136</v>
      </c>
      <c r="G932" t="s">
        <v>113</v>
      </c>
      <c r="J932" t="s">
        <v>341</v>
      </c>
      <c r="K932">
        <v>0</v>
      </c>
      <c r="L932">
        <v>0</v>
      </c>
      <c r="M932">
        <v>1</v>
      </c>
      <c r="N932">
        <v>0</v>
      </c>
      <c r="O932">
        <v>0</v>
      </c>
      <c r="P932">
        <v>1</v>
      </c>
      <c r="Q932">
        <v>0</v>
      </c>
      <c r="R932">
        <v>0</v>
      </c>
      <c r="X932" t="s">
        <v>159</v>
      </c>
      <c r="Y932">
        <v>1</v>
      </c>
      <c r="Z932">
        <v>0</v>
      </c>
      <c r="AA932">
        <v>0</v>
      </c>
      <c r="AB932">
        <v>1</v>
      </c>
      <c r="AC932">
        <v>0</v>
      </c>
      <c r="AD932">
        <v>0</v>
      </c>
      <c r="AE932">
        <v>0</v>
      </c>
      <c r="AG932" t="s">
        <v>124</v>
      </c>
      <c r="AH932" t="s">
        <v>125</v>
      </c>
      <c r="AI932">
        <v>1</v>
      </c>
      <c r="AJ932">
        <v>0</v>
      </c>
      <c r="AK932">
        <v>0</v>
      </c>
      <c r="AL932">
        <v>0</v>
      </c>
      <c r="AM932">
        <v>0</v>
      </c>
      <c r="AN932">
        <v>0</v>
      </c>
      <c r="AO932">
        <v>0</v>
      </c>
      <c r="AP932">
        <v>0</v>
      </c>
      <c r="AR932" t="s">
        <v>106</v>
      </c>
      <c r="AS932" t="e">
        <f ca="1">- Retrieving papers is expensive _xludf.now _xludf.and I Do _xludf.not have the money - School, college _xludf.or directorate out of service</f>
        <v>#NAME?</v>
      </c>
      <c r="AT932">
        <v>1</v>
      </c>
      <c r="AU932">
        <v>0</v>
      </c>
      <c r="AV932">
        <v>0</v>
      </c>
      <c r="AW932">
        <v>0</v>
      </c>
      <c r="AX932">
        <v>1</v>
      </c>
      <c r="AY932">
        <v>0</v>
      </c>
      <c r="BA932" t="s">
        <v>106</v>
      </c>
      <c r="BB932" t="e">
        <f ca="1">- Useful but _xludf.not as good as a regular degree</f>
        <v>#NAME?</v>
      </c>
      <c r="BD932" t="e">
        <f ca="1">- Tourism / Restaurant _xludf.and hotel Management   Other</f>
        <v>#NAME?</v>
      </c>
      <c r="BE932">
        <v>0</v>
      </c>
      <c r="BF932">
        <v>1</v>
      </c>
      <c r="BG932">
        <v>0</v>
      </c>
      <c r="BH932">
        <v>1</v>
      </c>
      <c r="BI932">
        <v>0</v>
      </c>
      <c r="BJ932">
        <v>0</v>
      </c>
      <c r="BK932">
        <v>0</v>
      </c>
      <c r="BL932">
        <v>0</v>
      </c>
      <c r="BM932" t="s">
        <v>1192</v>
      </c>
      <c r="BN932" t="s">
        <v>106</v>
      </c>
      <c r="BQ932" t="e">
        <f ca="1">- No internet connection / computer - Do _xludf.not _xludf.count towards a recognized qualification</f>
        <v>#NAME?</v>
      </c>
      <c r="BR932">
        <v>0</v>
      </c>
      <c r="BS932">
        <v>1</v>
      </c>
      <c r="BT932">
        <v>1</v>
      </c>
      <c r="BU932">
        <v>0</v>
      </c>
      <c r="BV932">
        <v>0</v>
      </c>
      <c r="BW932">
        <v>0</v>
      </c>
      <c r="BX932" t="s">
        <v>107</v>
      </c>
      <c r="BY932" t="e">
        <f ca="1">- Useful but _xludf.not as good as going to university  - Difficult to access</f>
        <v>#NAME?</v>
      </c>
      <c r="BZ932">
        <v>1</v>
      </c>
      <c r="CA932">
        <v>0</v>
      </c>
      <c r="CB932">
        <v>0</v>
      </c>
      <c r="CC932">
        <v>1</v>
      </c>
      <c r="CD932">
        <v>0</v>
      </c>
      <c r="CE932" t="e">
        <f ca="1">- Facebook groups/pages  - Friends</f>
        <v>#NAME?</v>
      </c>
      <c r="CF932">
        <v>1</v>
      </c>
      <c r="CG932">
        <v>0</v>
      </c>
      <c r="CH932">
        <v>0</v>
      </c>
      <c r="CI932">
        <v>0</v>
      </c>
      <c r="CJ932">
        <v>0</v>
      </c>
      <c r="CK932">
        <v>1</v>
      </c>
      <c r="CL932">
        <v>0</v>
      </c>
      <c r="CN932" t="s">
        <v>108</v>
      </c>
      <c r="CO932" t="s">
        <v>109</v>
      </c>
      <c r="CP932" t="s">
        <v>110</v>
      </c>
      <c r="CQ932">
        <v>3471220</v>
      </c>
      <c r="CR932" t="s">
        <v>2350</v>
      </c>
      <c r="CS932" t="s">
        <v>2351</v>
      </c>
      <c r="CT932">
        <v>931</v>
      </c>
    </row>
    <row r="933" spans="1:98">
      <c r="A933">
        <v>932</v>
      </c>
      <c r="B933" t="s">
        <v>1628</v>
      </c>
      <c r="C933">
        <v>18</v>
      </c>
      <c r="D933" t="s">
        <v>148</v>
      </c>
      <c r="E933" t="s">
        <v>285</v>
      </c>
      <c r="F933" t="s">
        <v>136</v>
      </c>
      <c r="G933" t="s">
        <v>113</v>
      </c>
      <c r="J933" t="s">
        <v>263</v>
      </c>
      <c r="K933">
        <v>0</v>
      </c>
      <c r="L933">
        <v>0</v>
      </c>
      <c r="M933">
        <v>0</v>
      </c>
      <c r="N933">
        <v>0</v>
      </c>
      <c r="O933">
        <v>1</v>
      </c>
      <c r="P933">
        <v>1</v>
      </c>
      <c r="Q933">
        <v>0</v>
      </c>
      <c r="R933">
        <v>0</v>
      </c>
      <c r="X933" t="s">
        <v>159</v>
      </c>
      <c r="Y933">
        <v>1</v>
      </c>
      <c r="Z933">
        <v>0</v>
      </c>
      <c r="AA933">
        <v>0</v>
      </c>
      <c r="AB933">
        <v>1</v>
      </c>
      <c r="AC933">
        <v>0</v>
      </c>
      <c r="AD933">
        <v>0</v>
      </c>
      <c r="AE933">
        <v>0</v>
      </c>
      <c r="AG933" t="s">
        <v>124</v>
      </c>
      <c r="AH933" t="s">
        <v>125</v>
      </c>
      <c r="AI933">
        <v>1</v>
      </c>
      <c r="AJ933">
        <v>0</v>
      </c>
      <c r="AK933">
        <v>0</v>
      </c>
      <c r="AL933">
        <v>0</v>
      </c>
      <c r="AM933">
        <v>0</v>
      </c>
      <c r="AN933">
        <v>0</v>
      </c>
      <c r="AO933">
        <v>0</v>
      </c>
      <c r="AP933">
        <v>0</v>
      </c>
      <c r="AR933" t="s">
        <v>106</v>
      </c>
      <c r="AS933" t="e">
        <f ca="1">- Cannot contact public servants _xludf.or Teachers - Retrieving papers is expensive _xludf.now _xludf.and I Do _xludf.not have the money - Donâ€™t have family in Syria to _xludf.help me - School, college _xludf.or directorate out of service</f>
        <v>#NAME?</v>
      </c>
      <c r="AT933">
        <v>1</v>
      </c>
      <c r="AU933">
        <v>0</v>
      </c>
      <c r="AV933">
        <v>1</v>
      </c>
      <c r="AW933">
        <v>1</v>
      </c>
      <c r="AX933">
        <v>1</v>
      </c>
      <c r="AY933">
        <v>0</v>
      </c>
      <c r="BA933" t="s">
        <v>106</v>
      </c>
      <c r="BB933" t="e">
        <f ca="1">- Useful but _xludf.not as good as a regular degree</f>
        <v>#NAME?</v>
      </c>
      <c r="BD933" t="e">
        <f ca="1">- Nursing / medical care   Other</f>
        <v>#NAME?</v>
      </c>
      <c r="BE933">
        <v>0</v>
      </c>
      <c r="BF933">
        <v>1</v>
      </c>
      <c r="BG933">
        <v>0</v>
      </c>
      <c r="BH933">
        <v>0</v>
      </c>
      <c r="BI933">
        <v>1</v>
      </c>
      <c r="BJ933">
        <v>0</v>
      </c>
      <c r="BK933">
        <v>0</v>
      </c>
      <c r="BL933">
        <v>0</v>
      </c>
      <c r="BM933" t="s">
        <v>313</v>
      </c>
      <c r="BN933" t="s">
        <v>106</v>
      </c>
      <c r="BQ933" t="e">
        <f ca="1">- No internet connection / computer - Do _xludf.not _xludf.count towards a recognized qualification</f>
        <v>#NAME?</v>
      </c>
      <c r="BR933">
        <v>0</v>
      </c>
      <c r="BS933">
        <v>1</v>
      </c>
      <c r="BT933">
        <v>1</v>
      </c>
      <c r="BU933">
        <v>0</v>
      </c>
      <c r="BV933">
        <v>0</v>
      </c>
      <c r="BW933">
        <v>0</v>
      </c>
      <c r="BX933" t="s">
        <v>107</v>
      </c>
      <c r="BY933" t="e">
        <f ca="1">- Useful but _xludf.not as good as going to university  - Difficult to access</f>
        <v>#NAME?</v>
      </c>
      <c r="BZ933">
        <v>1</v>
      </c>
      <c r="CA933">
        <v>0</v>
      </c>
      <c r="CB933">
        <v>0</v>
      </c>
      <c r="CC933">
        <v>1</v>
      </c>
      <c r="CD933">
        <v>0</v>
      </c>
      <c r="CE933" t="e">
        <f ca="1">- Facebook groups/pages  - Friends</f>
        <v>#NAME?</v>
      </c>
      <c r="CF933">
        <v>1</v>
      </c>
      <c r="CG933">
        <v>0</v>
      </c>
      <c r="CH933">
        <v>0</v>
      </c>
      <c r="CI933">
        <v>0</v>
      </c>
      <c r="CJ933">
        <v>0</v>
      </c>
      <c r="CK933">
        <v>1</v>
      </c>
      <c r="CL933">
        <v>0</v>
      </c>
      <c r="CN933" t="s">
        <v>108</v>
      </c>
      <c r="CO933" t="s">
        <v>109</v>
      </c>
      <c r="CP933" t="s">
        <v>110</v>
      </c>
      <c r="CQ933">
        <v>3471223</v>
      </c>
      <c r="CR933" t="s">
        <v>2352</v>
      </c>
      <c r="CS933" t="s">
        <v>2353</v>
      </c>
      <c r="CT933">
        <v>932</v>
      </c>
    </row>
    <row r="934" spans="1:98">
      <c r="A934">
        <v>933</v>
      </c>
      <c r="B934" t="s">
        <v>1628</v>
      </c>
      <c r="C934">
        <v>21</v>
      </c>
      <c r="D934" t="s">
        <v>148</v>
      </c>
      <c r="E934" t="s">
        <v>227</v>
      </c>
      <c r="F934" t="s">
        <v>100</v>
      </c>
      <c r="G934" t="s">
        <v>113</v>
      </c>
      <c r="J934" t="s">
        <v>234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1</v>
      </c>
      <c r="Q934">
        <v>1</v>
      </c>
      <c r="R934">
        <v>0</v>
      </c>
      <c r="X934" t="s">
        <v>151</v>
      </c>
      <c r="Y934">
        <v>0</v>
      </c>
      <c r="Z934">
        <v>0</v>
      </c>
      <c r="AA934">
        <v>0</v>
      </c>
      <c r="AB934">
        <v>1</v>
      </c>
      <c r="AC934">
        <v>1</v>
      </c>
      <c r="AD934">
        <v>0</v>
      </c>
      <c r="AE934">
        <v>0</v>
      </c>
      <c r="AG934" t="s">
        <v>124</v>
      </c>
      <c r="AH934" t="s">
        <v>105</v>
      </c>
      <c r="AI934">
        <v>0</v>
      </c>
      <c r="AJ934">
        <v>1</v>
      </c>
      <c r="AK934">
        <v>0</v>
      </c>
      <c r="AL934">
        <v>0</v>
      </c>
      <c r="AM934">
        <v>0</v>
      </c>
      <c r="AN934">
        <v>0</v>
      </c>
      <c r="AO934">
        <v>0</v>
      </c>
      <c r="AP934">
        <v>0</v>
      </c>
      <c r="BA934" t="s">
        <v>106</v>
      </c>
      <c r="BB934" t="e">
        <f ca="1">- Useful but _xludf.not as good as a regular degree</f>
        <v>#NAME?</v>
      </c>
      <c r="BD934" t="e">
        <f ca="1">- Tourism / Restaurant _xludf.and hotel Management - Nursing / medical care</f>
        <v>#NAME?</v>
      </c>
      <c r="BE934">
        <v>0</v>
      </c>
      <c r="BF934">
        <v>0</v>
      </c>
      <c r="BG934">
        <v>0</v>
      </c>
      <c r="BH934">
        <v>1</v>
      </c>
      <c r="BI934">
        <v>1</v>
      </c>
      <c r="BJ934">
        <v>0</v>
      </c>
      <c r="BK934">
        <v>0</v>
      </c>
      <c r="BL934">
        <v>0</v>
      </c>
      <c r="BN934" t="s">
        <v>106</v>
      </c>
      <c r="BQ934" t="e">
        <f ca="1">- Do _xludf.not _xludf.count towards a recognized qualification - Cannot afford the courses</f>
        <v>#NAME?</v>
      </c>
      <c r="BR934">
        <v>0</v>
      </c>
      <c r="BS934">
        <v>1</v>
      </c>
      <c r="BT934">
        <v>0</v>
      </c>
      <c r="BU934">
        <v>0</v>
      </c>
      <c r="BV934">
        <v>1</v>
      </c>
      <c r="BW934">
        <v>0</v>
      </c>
      <c r="BX934" t="s">
        <v>107</v>
      </c>
      <c r="BY934" t="e">
        <f ca="1">- _xludf.not worth the _xludf.time _xludf.or money spent on it - Too Difficult to study alone</f>
        <v>#NAME?</v>
      </c>
      <c r="BZ934">
        <v>0</v>
      </c>
      <c r="CA934">
        <v>1</v>
      </c>
      <c r="CB934">
        <v>0</v>
      </c>
      <c r="CC934">
        <v>0</v>
      </c>
      <c r="CD934">
        <v>1</v>
      </c>
      <c r="CE934" t="e">
        <f ca="1">- Facebook groups/pages  - Friends</f>
        <v>#NAME?</v>
      </c>
      <c r="CF934">
        <v>1</v>
      </c>
      <c r="CG934">
        <v>0</v>
      </c>
      <c r="CH934">
        <v>0</v>
      </c>
      <c r="CI934">
        <v>0</v>
      </c>
      <c r="CJ934">
        <v>0</v>
      </c>
      <c r="CK934">
        <v>1</v>
      </c>
      <c r="CL934">
        <v>0</v>
      </c>
      <c r="CN934" t="s">
        <v>108</v>
      </c>
      <c r="CO934" t="s">
        <v>109</v>
      </c>
      <c r="CP934" t="s">
        <v>110</v>
      </c>
      <c r="CQ934">
        <v>3471228</v>
      </c>
      <c r="CR934" t="s">
        <v>2354</v>
      </c>
      <c r="CS934" t="s">
        <v>2355</v>
      </c>
      <c r="CT934">
        <v>933</v>
      </c>
    </row>
    <row r="935" spans="1:98">
      <c r="A935">
        <v>934</v>
      </c>
      <c r="B935" t="s">
        <v>1628</v>
      </c>
      <c r="C935">
        <v>20</v>
      </c>
      <c r="D935" t="s">
        <v>148</v>
      </c>
      <c r="E935" t="s">
        <v>99</v>
      </c>
      <c r="F935" t="s">
        <v>136</v>
      </c>
      <c r="G935" t="s">
        <v>113</v>
      </c>
      <c r="J935" t="s">
        <v>176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1</v>
      </c>
      <c r="R935">
        <v>1</v>
      </c>
      <c r="X935" t="s">
        <v>151</v>
      </c>
      <c r="Y935">
        <v>0</v>
      </c>
      <c r="Z935">
        <v>0</v>
      </c>
      <c r="AA935">
        <v>0</v>
      </c>
      <c r="AB935">
        <v>1</v>
      </c>
      <c r="AC935">
        <v>1</v>
      </c>
      <c r="AD935">
        <v>0</v>
      </c>
      <c r="AE935">
        <v>0</v>
      </c>
      <c r="AG935" t="s">
        <v>124</v>
      </c>
      <c r="AH935" t="s">
        <v>121</v>
      </c>
      <c r="AI935">
        <v>0</v>
      </c>
      <c r="AJ935">
        <v>0</v>
      </c>
      <c r="AK935">
        <v>1</v>
      </c>
      <c r="AL935">
        <v>0</v>
      </c>
      <c r="AM935">
        <v>0</v>
      </c>
      <c r="AN935">
        <v>0</v>
      </c>
      <c r="AO935">
        <v>0</v>
      </c>
      <c r="AP935">
        <v>0</v>
      </c>
      <c r="AQ935" t="s">
        <v>2218</v>
      </c>
      <c r="BA935" t="s">
        <v>106</v>
      </c>
      <c r="BB935" t="e">
        <f ca="1">- Useful but _xludf.not as good as a regular degree</f>
        <v>#NAME?</v>
      </c>
      <c r="BD935" t="e">
        <f ca="1">- Tourism / Restaurant _xludf.and hotel Management - Nursing / medical care</f>
        <v>#NAME?</v>
      </c>
      <c r="BE935">
        <v>0</v>
      </c>
      <c r="BF935">
        <v>0</v>
      </c>
      <c r="BG935">
        <v>0</v>
      </c>
      <c r="BH935">
        <v>1</v>
      </c>
      <c r="BI935">
        <v>1</v>
      </c>
      <c r="BJ935">
        <v>0</v>
      </c>
      <c r="BK935">
        <v>0</v>
      </c>
      <c r="BL935">
        <v>0</v>
      </c>
      <c r="BN935" t="s">
        <v>106</v>
      </c>
      <c r="BQ935" t="e">
        <f ca="1">- No internet connection / computer - Do _xludf.not _xludf.count towards a recognized qualification</f>
        <v>#NAME?</v>
      </c>
      <c r="BR935">
        <v>0</v>
      </c>
      <c r="BS935">
        <v>1</v>
      </c>
      <c r="BT935">
        <v>1</v>
      </c>
      <c r="BU935">
        <v>0</v>
      </c>
      <c r="BV935">
        <v>0</v>
      </c>
      <c r="BW935">
        <v>0</v>
      </c>
      <c r="BX935" t="s">
        <v>107</v>
      </c>
      <c r="BY935" t="e">
        <f ca="1">- Useful but _xludf.not as good as going to university  - Difficult to access</f>
        <v>#NAME?</v>
      </c>
      <c r="BZ935">
        <v>1</v>
      </c>
      <c r="CA935">
        <v>0</v>
      </c>
      <c r="CB935">
        <v>0</v>
      </c>
      <c r="CC935">
        <v>1</v>
      </c>
      <c r="CD935">
        <v>0</v>
      </c>
      <c r="CE935" t="e">
        <f ca="1">- Facebook groups/pages  - Friends</f>
        <v>#NAME?</v>
      </c>
      <c r="CF935">
        <v>1</v>
      </c>
      <c r="CG935">
        <v>0</v>
      </c>
      <c r="CH935">
        <v>0</v>
      </c>
      <c r="CI935">
        <v>0</v>
      </c>
      <c r="CJ935">
        <v>0</v>
      </c>
      <c r="CK935">
        <v>1</v>
      </c>
      <c r="CL935">
        <v>0</v>
      </c>
      <c r="CN935" t="s">
        <v>108</v>
      </c>
      <c r="CO935" t="s">
        <v>109</v>
      </c>
      <c r="CP935" t="s">
        <v>110</v>
      </c>
      <c r="CQ935">
        <v>3471234</v>
      </c>
      <c r="CR935" t="s">
        <v>2356</v>
      </c>
      <c r="CS935" t="s">
        <v>2357</v>
      </c>
      <c r="CT935">
        <v>934</v>
      </c>
    </row>
    <row r="936" spans="1:98">
      <c r="A936">
        <v>935</v>
      </c>
      <c r="B936" t="s">
        <v>1628</v>
      </c>
      <c r="C936">
        <v>21</v>
      </c>
      <c r="D936" t="s">
        <v>98</v>
      </c>
      <c r="E936" t="s">
        <v>99</v>
      </c>
      <c r="F936" t="s">
        <v>100</v>
      </c>
      <c r="G936" t="s">
        <v>113</v>
      </c>
      <c r="J936" t="s">
        <v>374</v>
      </c>
      <c r="K936">
        <v>0</v>
      </c>
      <c r="L936">
        <v>0</v>
      </c>
      <c r="M936">
        <v>1</v>
      </c>
      <c r="N936">
        <v>1</v>
      </c>
      <c r="O936">
        <v>0</v>
      </c>
      <c r="P936">
        <v>0</v>
      </c>
      <c r="Q936">
        <v>0</v>
      </c>
      <c r="R936">
        <v>0</v>
      </c>
      <c r="X936" t="s">
        <v>151</v>
      </c>
      <c r="Y936">
        <v>0</v>
      </c>
      <c r="Z936">
        <v>0</v>
      </c>
      <c r="AA936">
        <v>0</v>
      </c>
      <c r="AB936">
        <v>1</v>
      </c>
      <c r="AC936">
        <v>1</v>
      </c>
      <c r="AD936">
        <v>0</v>
      </c>
      <c r="AE936">
        <v>0</v>
      </c>
      <c r="AG936" t="s">
        <v>124</v>
      </c>
      <c r="AH936" t="s">
        <v>125</v>
      </c>
      <c r="AI936">
        <v>1</v>
      </c>
      <c r="AJ936">
        <v>0</v>
      </c>
      <c r="AK936">
        <v>0</v>
      </c>
      <c r="AL936">
        <v>0</v>
      </c>
      <c r="AM936">
        <v>0</v>
      </c>
      <c r="AN936">
        <v>0</v>
      </c>
      <c r="AO936">
        <v>0</v>
      </c>
      <c r="AP936">
        <v>0</v>
      </c>
      <c r="AR936" t="s">
        <v>106</v>
      </c>
      <c r="AS936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936">
        <v>1</v>
      </c>
      <c r="AU936">
        <v>1</v>
      </c>
      <c r="AV936">
        <v>0</v>
      </c>
      <c r="AW936">
        <v>0</v>
      </c>
      <c r="AX936">
        <v>1</v>
      </c>
      <c r="AY936">
        <v>0</v>
      </c>
      <c r="BA936" t="s">
        <v>106</v>
      </c>
      <c r="BB936" t="e">
        <f ca="1">- Very Useful _xludf.and provides a job opportunity _xludf.right away.</f>
        <v>#NAME?</v>
      </c>
      <c r="BD936" t="e">
        <f ca="1">- Nursing / medical care   Other</f>
        <v>#NAME?</v>
      </c>
      <c r="BE936">
        <v>0</v>
      </c>
      <c r="BF936">
        <v>1</v>
      </c>
      <c r="BG936">
        <v>0</v>
      </c>
      <c r="BH936">
        <v>0</v>
      </c>
      <c r="BI936">
        <v>1</v>
      </c>
      <c r="BJ936">
        <v>0</v>
      </c>
      <c r="BK936">
        <v>0</v>
      </c>
      <c r="BL936">
        <v>0</v>
      </c>
      <c r="BM936" t="s">
        <v>2358</v>
      </c>
      <c r="BN936" t="s">
        <v>106</v>
      </c>
      <c r="BQ936" t="e">
        <f ca="1">- No internet connection / computer - Do _xludf.not _xludf.count towards a recognized qualification</f>
        <v>#NAME?</v>
      </c>
      <c r="BR936">
        <v>0</v>
      </c>
      <c r="BS936">
        <v>1</v>
      </c>
      <c r="BT936">
        <v>1</v>
      </c>
      <c r="BU936">
        <v>0</v>
      </c>
      <c r="BV936">
        <v>0</v>
      </c>
      <c r="BW936">
        <v>0</v>
      </c>
      <c r="BX936" t="s">
        <v>107</v>
      </c>
      <c r="BY936" t="e">
        <f ca="1">- Useful but _xludf.not as good as going to university  - Difficult to access</f>
        <v>#NAME?</v>
      </c>
      <c r="BZ936">
        <v>1</v>
      </c>
      <c r="CA936">
        <v>0</v>
      </c>
      <c r="CB936">
        <v>0</v>
      </c>
      <c r="CC936">
        <v>1</v>
      </c>
      <c r="CD936">
        <v>0</v>
      </c>
      <c r="CE936" t="e">
        <f ca="1">- Facebook groups/pages  - Friends</f>
        <v>#NAME?</v>
      </c>
      <c r="CF936">
        <v>1</v>
      </c>
      <c r="CG936">
        <v>0</v>
      </c>
      <c r="CH936">
        <v>0</v>
      </c>
      <c r="CI936">
        <v>0</v>
      </c>
      <c r="CJ936">
        <v>0</v>
      </c>
      <c r="CK936">
        <v>1</v>
      </c>
      <c r="CL936">
        <v>0</v>
      </c>
      <c r="CN936" t="s">
        <v>108</v>
      </c>
      <c r="CO936" t="s">
        <v>109</v>
      </c>
      <c r="CP936" t="s">
        <v>110</v>
      </c>
      <c r="CQ936">
        <v>3471240</v>
      </c>
      <c r="CR936" t="s">
        <v>2359</v>
      </c>
      <c r="CS936" t="s">
        <v>2360</v>
      </c>
      <c r="CT936">
        <v>935</v>
      </c>
    </row>
    <row r="937" spans="1:98">
      <c r="A937">
        <v>936</v>
      </c>
      <c r="B937" t="s">
        <v>1628</v>
      </c>
      <c r="C937">
        <v>23</v>
      </c>
      <c r="D937" t="s">
        <v>148</v>
      </c>
      <c r="E937" t="s">
        <v>227</v>
      </c>
      <c r="F937" t="s">
        <v>100</v>
      </c>
      <c r="G937" t="s">
        <v>113</v>
      </c>
      <c r="J937" t="s">
        <v>234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1</v>
      </c>
      <c r="Q937">
        <v>1</v>
      </c>
      <c r="R937">
        <v>0</v>
      </c>
      <c r="X937" t="s">
        <v>151</v>
      </c>
      <c r="Y937">
        <v>0</v>
      </c>
      <c r="Z937">
        <v>0</v>
      </c>
      <c r="AA937">
        <v>0</v>
      </c>
      <c r="AB937">
        <v>1</v>
      </c>
      <c r="AC937">
        <v>1</v>
      </c>
      <c r="AD937">
        <v>0</v>
      </c>
      <c r="AE937">
        <v>0</v>
      </c>
      <c r="AG937" t="s">
        <v>124</v>
      </c>
      <c r="AH937" t="s">
        <v>105</v>
      </c>
      <c r="AI937">
        <v>0</v>
      </c>
      <c r="AJ937">
        <v>1</v>
      </c>
      <c r="AK937">
        <v>0</v>
      </c>
      <c r="AL937">
        <v>0</v>
      </c>
      <c r="AM937">
        <v>0</v>
      </c>
      <c r="AN937">
        <v>0</v>
      </c>
      <c r="AO937">
        <v>0</v>
      </c>
      <c r="AP937">
        <v>0</v>
      </c>
      <c r="BA937" t="s">
        <v>106</v>
      </c>
      <c r="BB937" t="e">
        <f ca="1">- Useful but _xludf.not as good as a regular degree</f>
        <v>#NAME?</v>
      </c>
      <c r="BD937" t="e">
        <f ca="1">- Tourism / Restaurant _xludf.and hotel Management - Nursing / medical care</f>
        <v>#NAME?</v>
      </c>
      <c r="BE937">
        <v>0</v>
      </c>
      <c r="BF937">
        <v>0</v>
      </c>
      <c r="BG937">
        <v>0</v>
      </c>
      <c r="BH937">
        <v>1</v>
      </c>
      <c r="BI937">
        <v>1</v>
      </c>
      <c r="BJ937">
        <v>0</v>
      </c>
      <c r="BK937">
        <v>0</v>
      </c>
      <c r="BL937">
        <v>0</v>
      </c>
      <c r="BN937" t="s">
        <v>106</v>
      </c>
      <c r="BQ937" t="e">
        <f ca="1">- No internet connection / computer - Do _xludf.not _xludf.count towards a recognized qualification</f>
        <v>#NAME?</v>
      </c>
      <c r="BR937">
        <v>0</v>
      </c>
      <c r="BS937">
        <v>1</v>
      </c>
      <c r="BT937">
        <v>1</v>
      </c>
      <c r="BU937">
        <v>0</v>
      </c>
      <c r="BV937">
        <v>0</v>
      </c>
      <c r="BW937">
        <v>0</v>
      </c>
      <c r="BX937" t="s">
        <v>107</v>
      </c>
      <c r="BY937" t="e">
        <f ca="1">- Useful but _xludf.not as good as going to university  - Difficult to access</f>
        <v>#NAME?</v>
      </c>
      <c r="BZ937">
        <v>1</v>
      </c>
      <c r="CA937">
        <v>0</v>
      </c>
      <c r="CB937">
        <v>0</v>
      </c>
      <c r="CC937">
        <v>1</v>
      </c>
      <c r="CD937">
        <v>0</v>
      </c>
      <c r="CE937" t="e">
        <f ca="1">- Facebook groups/pages  - Friends</f>
        <v>#NAME?</v>
      </c>
      <c r="CF937">
        <v>1</v>
      </c>
      <c r="CG937">
        <v>0</v>
      </c>
      <c r="CH937">
        <v>0</v>
      </c>
      <c r="CI937">
        <v>0</v>
      </c>
      <c r="CJ937">
        <v>0</v>
      </c>
      <c r="CK937">
        <v>1</v>
      </c>
      <c r="CL937">
        <v>0</v>
      </c>
      <c r="CN937" t="s">
        <v>108</v>
      </c>
      <c r="CO937" t="s">
        <v>109</v>
      </c>
      <c r="CP937" t="s">
        <v>110</v>
      </c>
      <c r="CQ937">
        <v>3471245</v>
      </c>
      <c r="CR937" t="s">
        <v>2361</v>
      </c>
      <c r="CS937" t="s">
        <v>2362</v>
      </c>
      <c r="CT937">
        <v>936</v>
      </c>
    </row>
    <row r="938" spans="1:98">
      <c r="A938">
        <v>937</v>
      </c>
      <c r="B938" t="s">
        <v>1628</v>
      </c>
      <c r="C938">
        <v>21</v>
      </c>
      <c r="D938" t="s">
        <v>148</v>
      </c>
      <c r="E938" t="s">
        <v>156</v>
      </c>
      <c r="F938" t="s">
        <v>136</v>
      </c>
      <c r="G938" t="s">
        <v>113</v>
      </c>
      <c r="J938" t="s">
        <v>176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1</v>
      </c>
      <c r="R938">
        <v>1</v>
      </c>
      <c r="X938" t="s">
        <v>168</v>
      </c>
      <c r="Y938">
        <v>0</v>
      </c>
      <c r="Z938">
        <v>0</v>
      </c>
      <c r="AA938">
        <v>0</v>
      </c>
      <c r="AB938">
        <v>1</v>
      </c>
      <c r="AC938">
        <v>0</v>
      </c>
      <c r="AD938">
        <v>0</v>
      </c>
      <c r="AE938">
        <v>1</v>
      </c>
      <c r="AF938" t="s">
        <v>2363</v>
      </c>
      <c r="AG938" t="s">
        <v>124</v>
      </c>
      <c r="AH938" t="s">
        <v>121</v>
      </c>
      <c r="AI938">
        <v>0</v>
      </c>
      <c r="AJ938">
        <v>0</v>
      </c>
      <c r="AK938">
        <v>1</v>
      </c>
      <c r="AL938">
        <v>0</v>
      </c>
      <c r="AM938">
        <v>0</v>
      </c>
      <c r="AN938">
        <v>0</v>
      </c>
      <c r="AO938">
        <v>0</v>
      </c>
      <c r="AP938">
        <v>0</v>
      </c>
      <c r="AQ938" t="s">
        <v>287</v>
      </c>
      <c r="BA938" t="s">
        <v>106</v>
      </c>
      <c r="BB938" t="e">
        <f ca="1">- Useful but _xludf.not as good as a regular degree</f>
        <v>#NAME?</v>
      </c>
      <c r="BD938" t="e">
        <f ca="1">- Nursing / medical care   Other</f>
        <v>#NAME?</v>
      </c>
      <c r="BE938">
        <v>0</v>
      </c>
      <c r="BF938">
        <v>1</v>
      </c>
      <c r="BG938">
        <v>0</v>
      </c>
      <c r="BH938">
        <v>0</v>
      </c>
      <c r="BI938">
        <v>1</v>
      </c>
      <c r="BJ938">
        <v>0</v>
      </c>
      <c r="BK938">
        <v>0</v>
      </c>
      <c r="BL938">
        <v>0</v>
      </c>
      <c r="BM938" t="s">
        <v>2364</v>
      </c>
      <c r="BN938" t="s">
        <v>106</v>
      </c>
      <c r="BQ938" t="e">
        <f ca="1">- No internet connection / computer - Cannot afford the courses</f>
        <v>#NAME?</v>
      </c>
      <c r="BR938">
        <v>0</v>
      </c>
      <c r="BS938">
        <v>0</v>
      </c>
      <c r="BT938">
        <v>1</v>
      </c>
      <c r="BU938">
        <v>0</v>
      </c>
      <c r="BV938">
        <v>1</v>
      </c>
      <c r="BW938">
        <v>0</v>
      </c>
      <c r="BX938" t="s">
        <v>107</v>
      </c>
      <c r="BY938" t="e">
        <f ca="1">- Useful but _xludf.not as good as going to university  - Difficult to access</f>
        <v>#NAME?</v>
      </c>
      <c r="BZ938">
        <v>1</v>
      </c>
      <c r="CA938">
        <v>0</v>
      </c>
      <c r="CB938">
        <v>0</v>
      </c>
      <c r="CC938">
        <v>1</v>
      </c>
      <c r="CD938">
        <v>0</v>
      </c>
      <c r="CE938" t="e">
        <f ca="1">- Facebook groups/pages  - Friends</f>
        <v>#NAME?</v>
      </c>
      <c r="CF938">
        <v>1</v>
      </c>
      <c r="CG938">
        <v>0</v>
      </c>
      <c r="CH938">
        <v>0</v>
      </c>
      <c r="CI938">
        <v>0</v>
      </c>
      <c r="CJ938">
        <v>0</v>
      </c>
      <c r="CK938">
        <v>1</v>
      </c>
      <c r="CL938">
        <v>0</v>
      </c>
      <c r="CN938" t="s">
        <v>108</v>
      </c>
      <c r="CO938" t="s">
        <v>109</v>
      </c>
      <c r="CP938" t="s">
        <v>110</v>
      </c>
      <c r="CQ938">
        <v>3471446</v>
      </c>
      <c r="CR938" t="s">
        <v>2365</v>
      </c>
      <c r="CS938" t="s">
        <v>2366</v>
      </c>
      <c r="CT938">
        <v>937</v>
      </c>
    </row>
    <row r="939" spans="1:98">
      <c r="A939">
        <v>938</v>
      </c>
      <c r="B939" t="s">
        <v>1628</v>
      </c>
      <c r="C939">
        <v>23</v>
      </c>
      <c r="D939" t="s">
        <v>148</v>
      </c>
      <c r="E939" t="s">
        <v>99</v>
      </c>
      <c r="F939" t="s">
        <v>100</v>
      </c>
      <c r="G939" t="s">
        <v>113</v>
      </c>
      <c r="J939" t="s">
        <v>234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1</v>
      </c>
      <c r="Q939">
        <v>1</v>
      </c>
      <c r="R939">
        <v>0</v>
      </c>
      <c r="X939" t="s">
        <v>168</v>
      </c>
      <c r="Y939">
        <v>0</v>
      </c>
      <c r="Z939">
        <v>0</v>
      </c>
      <c r="AA939">
        <v>0</v>
      </c>
      <c r="AB939">
        <v>1</v>
      </c>
      <c r="AC939">
        <v>0</v>
      </c>
      <c r="AD939">
        <v>0</v>
      </c>
      <c r="AE939">
        <v>1</v>
      </c>
      <c r="AF939" t="s">
        <v>144</v>
      </c>
      <c r="AG939" t="s">
        <v>124</v>
      </c>
      <c r="AH939" t="s">
        <v>125</v>
      </c>
      <c r="AI939">
        <v>1</v>
      </c>
      <c r="AJ939">
        <v>0</v>
      </c>
      <c r="AK939">
        <v>0</v>
      </c>
      <c r="AL939">
        <v>0</v>
      </c>
      <c r="AM939">
        <v>0</v>
      </c>
      <c r="AN939">
        <v>0</v>
      </c>
      <c r="AO939">
        <v>0</v>
      </c>
      <c r="AP939">
        <v>0</v>
      </c>
      <c r="AR939" t="s">
        <v>106</v>
      </c>
      <c r="AS939" t="e">
        <f ca="1">- Cannot contact public servants _xludf.or Teachers - Retrieving papers is expensive _xludf.now _xludf.and I Do _xludf.not have the money - Donâ€™t have family in Syria to _xludf.help me</f>
        <v>#NAME?</v>
      </c>
      <c r="AT939">
        <v>0</v>
      </c>
      <c r="AU939">
        <v>0</v>
      </c>
      <c r="AV939">
        <v>1</v>
      </c>
      <c r="AW939">
        <v>1</v>
      </c>
      <c r="AX939">
        <v>1</v>
      </c>
      <c r="AY939">
        <v>0</v>
      </c>
      <c r="BA939" t="s">
        <v>127</v>
      </c>
      <c r="BB939" t="e">
        <f ca="1">- Useful but _xludf.not as good as a regular degree</f>
        <v>#NAME?</v>
      </c>
      <c r="BD939" t="e">
        <f ca="1">- Nursing / medical care   Other</f>
        <v>#NAME?</v>
      </c>
      <c r="BE939">
        <v>0</v>
      </c>
      <c r="BF939">
        <v>1</v>
      </c>
      <c r="BG939">
        <v>0</v>
      </c>
      <c r="BH939">
        <v>0</v>
      </c>
      <c r="BI939">
        <v>1</v>
      </c>
      <c r="BJ939">
        <v>0</v>
      </c>
      <c r="BK939">
        <v>0</v>
      </c>
      <c r="BL939">
        <v>0</v>
      </c>
      <c r="BM939" t="s">
        <v>1192</v>
      </c>
      <c r="BN939" t="s">
        <v>106</v>
      </c>
      <c r="BQ939" t="e">
        <f ca="1">- No internet connection / computer - Do _xludf.not _xludf.count towards a recognized qualification</f>
        <v>#NAME?</v>
      </c>
      <c r="BR939">
        <v>0</v>
      </c>
      <c r="BS939">
        <v>1</v>
      </c>
      <c r="BT939">
        <v>1</v>
      </c>
      <c r="BU939">
        <v>0</v>
      </c>
      <c r="BV939">
        <v>0</v>
      </c>
      <c r="BW939">
        <v>0</v>
      </c>
      <c r="BX939" t="s">
        <v>107</v>
      </c>
      <c r="BY939" t="e">
        <f ca="1">- Useful but _xludf.not as good as going to university  - Difficult to access</f>
        <v>#NAME?</v>
      </c>
      <c r="BZ939">
        <v>1</v>
      </c>
      <c r="CA939">
        <v>0</v>
      </c>
      <c r="CB939">
        <v>0</v>
      </c>
      <c r="CC939">
        <v>1</v>
      </c>
      <c r="CD939">
        <v>0</v>
      </c>
      <c r="CE939" t="e">
        <f ca="1">- Facebook groups/pages  - Friends</f>
        <v>#NAME?</v>
      </c>
      <c r="CF939">
        <v>1</v>
      </c>
      <c r="CG939">
        <v>0</v>
      </c>
      <c r="CH939">
        <v>0</v>
      </c>
      <c r="CI939">
        <v>0</v>
      </c>
      <c r="CJ939">
        <v>0</v>
      </c>
      <c r="CK939">
        <v>1</v>
      </c>
      <c r="CL939">
        <v>0</v>
      </c>
      <c r="CN939" t="s">
        <v>108</v>
      </c>
      <c r="CO939" t="s">
        <v>109</v>
      </c>
      <c r="CP939" t="s">
        <v>110</v>
      </c>
      <c r="CQ939">
        <v>3471450</v>
      </c>
      <c r="CR939" t="s">
        <v>2367</v>
      </c>
      <c r="CS939" t="s">
        <v>2368</v>
      </c>
      <c r="CT939">
        <v>938</v>
      </c>
    </row>
    <row r="940" spans="1:98">
      <c r="A940">
        <v>939</v>
      </c>
      <c r="B940" t="s">
        <v>1628</v>
      </c>
      <c r="C940">
        <v>22</v>
      </c>
      <c r="D940" t="s">
        <v>148</v>
      </c>
      <c r="E940" t="s">
        <v>227</v>
      </c>
      <c r="F940" t="s">
        <v>100</v>
      </c>
      <c r="G940" t="s">
        <v>113</v>
      </c>
      <c r="J940" t="s">
        <v>176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1</v>
      </c>
      <c r="R940">
        <v>1</v>
      </c>
      <c r="X940" t="s">
        <v>168</v>
      </c>
      <c r="Y940">
        <v>0</v>
      </c>
      <c r="Z940">
        <v>0</v>
      </c>
      <c r="AA940">
        <v>0</v>
      </c>
      <c r="AB940">
        <v>1</v>
      </c>
      <c r="AC940">
        <v>0</v>
      </c>
      <c r="AD940">
        <v>0</v>
      </c>
      <c r="AE940">
        <v>1</v>
      </c>
      <c r="AF940" t="s">
        <v>144</v>
      </c>
      <c r="AG940" t="s">
        <v>124</v>
      </c>
      <c r="AH940" t="s">
        <v>105</v>
      </c>
      <c r="AI940">
        <v>0</v>
      </c>
      <c r="AJ940">
        <v>1</v>
      </c>
      <c r="AK940">
        <v>0</v>
      </c>
      <c r="AL940">
        <v>0</v>
      </c>
      <c r="AM940">
        <v>0</v>
      </c>
      <c r="AN940">
        <v>0</v>
      </c>
      <c r="AO940">
        <v>0</v>
      </c>
      <c r="AP940">
        <v>0</v>
      </c>
      <c r="BA940" t="s">
        <v>106</v>
      </c>
      <c r="BB940" t="e">
        <f ca="1">- Useful but _xludf.not as good as a regular degree</f>
        <v>#NAME?</v>
      </c>
      <c r="BD940" t="e">
        <f ca="1">- Tourism / Restaurant _xludf.and hotel Management - Nursing / medical care</f>
        <v>#NAME?</v>
      </c>
      <c r="BE940">
        <v>0</v>
      </c>
      <c r="BF940">
        <v>0</v>
      </c>
      <c r="BG940">
        <v>0</v>
      </c>
      <c r="BH940">
        <v>1</v>
      </c>
      <c r="BI940">
        <v>1</v>
      </c>
      <c r="BJ940">
        <v>0</v>
      </c>
      <c r="BK940">
        <v>0</v>
      </c>
      <c r="BL940">
        <v>0</v>
      </c>
      <c r="BN940" t="s">
        <v>106</v>
      </c>
      <c r="BQ940" t="e">
        <f ca="1">- No internet connection / computer - Do _xludf.not _xludf.count towards a recognized qualification</f>
        <v>#NAME?</v>
      </c>
      <c r="BR940">
        <v>0</v>
      </c>
      <c r="BS940">
        <v>1</v>
      </c>
      <c r="BT940">
        <v>1</v>
      </c>
      <c r="BU940">
        <v>0</v>
      </c>
      <c r="BV940">
        <v>0</v>
      </c>
      <c r="BW940">
        <v>0</v>
      </c>
      <c r="BX940" t="s">
        <v>107</v>
      </c>
      <c r="BY940" t="s">
        <v>2258</v>
      </c>
      <c r="BZ940">
        <v>1</v>
      </c>
      <c r="CA940">
        <v>0</v>
      </c>
      <c r="CB940">
        <v>0</v>
      </c>
      <c r="CC940">
        <v>1</v>
      </c>
      <c r="CD940">
        <v>1</v>
      </c>
      <c r="CE940" t="e">
        <f ca="1">- Facebook groups/pages  - Twitter - Friends</f>
        <v>#NAME?</v>
      </c>
      <c r="CF940">
        <v>1</v>
      </c>
      <c r="CG940">
        <v>0</v>
      </c>
      <c r="CH940">
        <v>0</v>
      </c>
      <c r="CI940">
        <v>0</v>
      </c>
      <c r="CJ940">
        <v>1</v>
      </c>
      <c r="CK940">
        <v>1</v>
      </c>
      <c r="CL940">
        <v>0</v>
      </c>
      <c r="CN940" t="s">
        <v>108</v>
      </c>
      <c r="CO940" t="s">
        <v>109</v>
      </c>
      <c r="CP940" t="s">
        <v>110</v>
      </c>
      <c r="CQ940">
        <v>3471455</v>
      </c>
      <c r="CR940" t="s">
        <v>2369</v>
      </c>
      <c r="CS940" t="s">
        <v>2370</v>
      </c>
      <c r="CT940">
        <v>939</v>
      </c>
    </row>
    <row r="941" spans="1:98">
      <c r="A941">
        <v>940</v>
      </c>
      <c r="B941" t="s">
        <v>1628</v>
      </c>
      <c r="C941">
        <v>18</v>
      </c>
      <c r="D941" t="s">
        <v>98</v>
      </c>
      <c r="E941" t="s">
        <v>227</v>
      </c>
      <c r="F941" t="s">
        <v>100</v>
      </c>
      <c r="G941" t="s">
        <v>113</v>
      </c>
      <c r="J941" t="s">
        <v>228</v>
      </c>
      <c r="K941">
        <v>0</v>
      </c>
      <c r="L941">
        <v>0</v>
      </c>
      <c r="M941">
        <v>0</v>
      </c>
      <c r="N941">
        <v>1</v>
      </c>
      <c r="O941">
        <v>0</v>
      </c>
      <c r="P941">
        <v>0</v>
      </c>
      <c r="Q941">
        <v>1</v>
      </c>
      <c r="R941">
        <v>0</v>
      </c>
      <c r="X941" t="s">
        <v>2101</v>
      </c>
      <c r="Y941">
        <v>0</v>
      </c>
      <c r="Z941">
        <v>0</v>
      </c>
      <c r="AA941">
        <v>0</v>
      </c>
      <c r="AB941">
        <v>1</v>
      </c>
      <c r="AC941">
        <v>1</v>
      </c>
      <c r="AD941">
        <v>1</v>
      </c>
      <c r="AE941">
        <v>0</v>
      </c>
      <c r="AG941" t="s">
        <v>124</v>
      </c>
      <c r="AH941" t="s">
        <v>125</v>
      </c>
      <c r="AI941">
        <v>1</v>
      </c>
      <c r="AJ941">
        <v>0</v>
      </c>
      <c r="AK941">
        <v>0</v>
      </c>
      <c r="AL941">
        <v>0</v>
      </c>
      <c r="AM941">
        <v>0</v>
      </c>
      <c r="AN941">
        <v>0</v>
      </c>
      <c r="AO941">
        <v>0</v>
      </c>
      <c r="AP941">
        <v>0</v>
      </c>
      <c r="AR941" t="s">
        <v>106</v>
      </c>
      <c r="AS941" t="e">
        <f ca="1">- Donâ€™t have family in Syria to _xludf.help me - have to go in person but can _xludf.not go _xludf.for security reasons - School, college _xludf.or directorate out of service</f>
        <v>#NAME?</v>
      </c>
      <c r="AT941">
        <v>1</v>
      </c>
      <c r="AU941">
        <v>1</v>
      </c>
      <c r="AV941">
        <v>0</v>
      </c>
      <c r="AW941">
        <v>1</v>
      </c>
      <c r="AX941">
        <v>0</v>
      </c>
      <c r="AY941">
        <v>0</v>
      </c>
      <c r="BA941" t="s">
        <v>106</v>
      </c>
      <c r="BB941" t="e">
        <f ca="1">- Very Useful _xludf.and provides a job opportunity _xludf.right away.</f>
        <v>#NAME?</v>
      </c>
      <c r="BD941" t="s">
        <v>298</v>
      </c>
      <c r="BE941">
        <v>0</v>
      </c>
      <c r="BF941">
        <v>0</v>
      </c>
      <c r="BG941">
        <v>0</v>
      </c>
      <c r="BH941">
        <v>0</v>
      </c>
      <c r="BI941">
        <v>1</v>
      </c>
      <c r="BJ941">
        <v>0</v>
      </c>
      <c r="BK941">
        <v>0</v>
      </c>
      <c r="BL941">
        <v>1</v>
      </c>
      <c r="BN941" t="s">
        <v>106</v>
      </c>
      <c r="BQ941" t="e">
        <f ca="1">- No internet connection / computer - Cannot afford the courses</f>
        <v>#NAME?</v>
      </c>
      <c r="BR941">
        <v>0</v>
      </c>
      <c r="BS941">
        <v>0</v>
      </c>
      <c r="BT941">
        <v>1</v>
      </c>
      <c r="BU941">
        <v>0</v>
      </c>
      <c r="BV941">
        <v>1</v>
      </c>
      <c r="BW941">
        <v>0</v>
      </c>
      <c r="BX941" t="s">
        <v>107</v>
      </c>
      <c r="BY941" t="e">
        <f ca="1">- Useful but _xludf.not as good as going to university  - Difficult to access</f>
        <v>#NAME?</v>
      </c>
      <c r="BZ941">
        <v>1</v>
      </c>
      <c r="CA941">
        <v>0</v>
      </c>
      <c r="CB941">
        <v>0</v>
      </c>
      <c r="CC941">
        <v>1</v>
      </c>
      <c r="CD941">
        <v>0</v>
      </c>
      <c r="CE941" t="e">
        <f ca="1">- Facebook groups/pages  - Friends</f>
        <v>#NAME?</v>
      </c>
      <c r="CF941">
        <v>1</v>
      </c>
      <c r="CG941">
        <v>0</v>
      </c>
      <c r="CH941">
        <v>0</v>
      </c>
      <c r="CI941">
        <v>0</v>
      </c>
      <c r="CJ941">
        <v>0</v>
      </c>
      <c r="CK941">
        <v>1</v>
      </c>
      <c r="CL941">
        <v>0</v>
      </c>
      <c r="CN941" t="s">
        <v>108</v>
      </c>
      <c r="CO941" t="s">
        <v>109</v>
      </c>
      <c r="CP941" t="s">
        <v>110</v>
      </c>
      <c r="CQ941">
        <v>3471460</v>
      </c>
      <c r="CR941" t="s">
        <v>2371</v>
      </c>
      <c r="CS941" t="s">
        <v>2372</v>
      </c>
      <c r="CT941">
        <v>940</v>
      </c>
    </row>
    <row r="942" spans="1:98">
      <c r="A942">
        <v>941</v>
      </c>
      <c r="B942" t="s">
        <v>1628</v>
      </c>
      <c r="C942">
        <v>17</v>
      </c>
      <c r="D942" t="s">
        <v>98</v>
      </c>
      <c r="E942" t="s">
        <v>227</v>
      </c>
      <c r="F942" t="s">
        <v>136</v>
      </c>
      <c r="G942" t="s">
        <v>113</v>
      </c>
      <c r="J942" t="s">
        <v>176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1</v>
      </c>
      <c r="R942">
        <v>1</v>
      </c>
      <c r="X942" t="s">
        <v>2373</v>
      </c>
      <c r="Y942">
        <v>0</v>
      </c>
      <c r="Z942">
        <v>0</v>
      </c>
      <c r="AA942">
        <v>0</v>
      </c>
      <c r="AB942">
        <v>1</v>
      </c>
      <c r="AC942">
        <v>1</v>
      </c>
      <c r="AD942">
        <v>0</v>
      </c>
      <c r="AE942">
        <v>1</v>
      </c>
      <c r="AF942" t="s">
        <v>144</v>
      </c>
      <c r="AG942" t="s">
        <v>124</v>
      </c>
      <c r="AH942" t="s">
        <v>125</v>
      </c>
      <c r="AI942">
        <v>1</v>
      </c>
      <c r="AJ942">
        <v>0</v>
      </c>
      <c r="AK942">
        <v>0</v>
      </c>
      <c r="AL942">
        <v>0</v>
      </c>
      <c r="AM942">
        <v>0</v>
      </c>
      <c r="AN942">
        <v>0</v>
      </c>
      <c r="AO942">
        <v>0</v>
      </c>
      <c r="AP942">
        <v>0</v>
      </c>
      <c r="AR942" t="s">
        <v>106</v>
      </c>
      <c r="AS942" t="e">
        <f ca="1">- Cannot contact public servants _xludf.or Teachers - Retrieving papers is expensive _xludf.now _xludf.and I Do _xludf.not have the money - have to go in person but can _xludf.not go _xludf.for security reasons</f>
        <v>#NAME?</v>
      </c>
      <c r="AT942">
        <v>0</v>
      </c>
      <c r="AU942">
        <v>1</v>
      </c>
      <c r="AV942">
        <v>1</v>
      </c>
      <c r="AW942">
        <v>0</v>
      </c>
      <c r="AX942">
        <v>1</v>
      </c>
      <c r="AY942">
        <v>0</v>
      </c>
      <c r="BA942" t="s">
        <v>106</v>
      </c>
      <c r="BB942" t="e">
        <f ca="1">- Very Useful _xludf.and provides a job opportunity _xludf.right away.</f>
        <v>#NAME?</v>
      </c>
      <c r="BD942" t="s">
        <v>324</v>
      </c>
      <c r="BE942">
        <v>0</v>
      </c>
      <c r="BF942">
        <v>1</v>
      </c>
      <c r="BG942">
        <v>0</v>
      </c>
      <c r="BH942">
        <v>0</v>
      </c>
      <c r="BI942">
        <v>0</v>
      </c>
      <c r="BJ942">
        <v>0</v>
      </c>
      <c r="BK942">
        <v>0</v>
      </c>
      <c r="BL942">
        <v>1</v>
      </c>
      <c r="BM942" t="s">
        <v>2116</v>
      </c>
      <c r="BN942" t="s">
        <v>106</v>
      </c>
      <c r="BQ942" t="e">
        <f ca="1">- No internet connection / computer - Do _xludf.not _xludf.count towards a recognized qualification</f>
        <v>#NAME?</v>
      </c>
      <c r="BR942">
        <v>0</v>
      </c>
      <c r="BS942">
        <v>1</v>
      </c>
      <c r="BT942">
        <v>1</v>
      </c>
      <c r="BU942">
        <v>0</v>
      </c>
      <c r="BV942">
        <v>0</v>
      </c>
      <c r="BW942">
        <v>0</v>
      </c>
      <c r="BX942" t="s">
        <v>107</v>
      </c>
      <c r="BY942" t="e">
        <f ca="1">- Useful but _xludf.not as good as going to university  - Difficult to access</f>
        <v>#NAME?</v>
      </c>
      <c r="BZ942">
        <v>1</v>
      </c>
      <c r="CA942">
        <v>0</v>
      </c>
      <c r="CB942">
        <v>0</v>
      </c>
      <c r="CC942">
        <v>1</v>
      </c>
      <c r="CD942">
        <v>0</v>
      </c>
      <c r="CE942" t="e">
        <f ca="1">- Facebook groups/pages  - Friends</f>
        <v>#NAME?</v>
      </c>
      <c r="CF942">
        <v>1</v>
      </c>
      <c r="CG942">
        <v>0</v>
      </c>
      <c r="CH942">
        <v>0</v>
      </c>
      <c r="CI942">
        <v>0</v>
      </c>
      <c r="CJ942">
        <v>0</v>
      </c>
      <c r="CK942">
        <v>1</v>
      </c>
      <c r="CL942">
        <v>0</v>
      </c>
      <c r="CN942" t="s">
        <v>108</v>
      </c>
      <c r="CO942" t="s">
        <v>109</v>
      </c>
      <c r="CP942" t="s">
        <v>110</v>
      </c>
      <c r="CQ942">
        <v>3471463</v>
      </c>
      <c r="CR942" t="s">
        <v>2374</v>
      </c>
      <c r="CS942" t="s">
        <v>2375</v>
      </c>
      <c r="CT942">
        <v>941</v>
      </c>
    </row>
    <row r="943" spans="1:98">
      <c r="A943">
        <v>942</v>
      </c>
      <c r="B943" t="s">
        <v>1628</v>
      </c>
      <c r="C943">
        <v>23</v>
      </c>
      <c r="D943" t="s">
        <v>98</v>
      </c>
      <c r="E943" t="s">
        <v>99</v>
      </c>
      <c r="F943" t="s">
        <v>100</v>
      </c>
      <c r="G943" t="s">
        <v>113</v>
      </c>
      <c r="J943" t="s">
        <v>374</v>
      </c>
      <c r="K943">
        <v>0</v>
      </c>
      <c r="L943">
        <v>0</v>
      </c>
      <c r="M943">
        <v>1</v>
      </c>
      <c r="N943">
        <v>1</v>
      </c>
      <c r="O943">
        <v>0</v>
      </c>
      <c r="P943">
        <v>0</v>
      </c>
      <c r="Q943">
        <v>0</v>
      </c>
      <c r="R943">
        <v>0</v>
      </c>
      <c r="X943" t="s">
        <v>2101</v>
      </c>
      <c r="Y943">
        <v>0</v>
      </c>
      <c r="Z943">
        <v>0</v>
      </c>
      <c r="AA943">
        <v>0</v>
      </c>
      <c r="AB943">
        <v>1</v>
      </c>
      <c r="AC943">
        <v>1</v>
      </c>
      <c r="AD943">
        <v>1</v>
      </c>
      <c r="AE943">
        <v>0</v>
      </c>
      <c r="AG943" t="s">
        <v>124</v>
      </c>
      <c r="AH943" t="s">
        <v>125</v>
      </c>
      <c r="AI943">
        <v>1</v>
      </c>
      <c r="AJ943">
        <v>0</v>
      </c>
      <c r="AK943">
        <v>0</v>
      </c>
      <c r="AL943">
        <v>0</v>
      </c>
      <c r="AM943">
        <v>0</v>
      </c>
      <c r="AN943">
        <v>0</v>
      </c>
      <c r="AO943">
        <v>0</v>
      </c>
      <c r="AP943">
        <v>0</v>
      </c>
      <c r="AR943" t="s">
        <v>106</v>
      </c>
      <c r="AS943" t="e">
        <f ca="1">- Retrieving papers is expensive _xludf.now _xludf.and I Do _xludf.not have the money - Donâ€™t have family in Syria to _xludf.help me - have to go in person but can _xludf.not go _xludf.for security reasons</f>
        <v>#NAME?</v>
      </c>
      <c r="AT943">
        <v>0</v>
      </c>
      <c r="AU943">
        <v>1</v>
      </c>
      <c r="AV943">
        <v>0</v>
      </c>
      <c r="AW943">
        <v>1</v>
      </c>
      <c r="AX943">
        <v>1</v>
      </c>
      <c r="AY943">
        <v>0</v>
      </c>
      <c r="BA943" t="s">
        <v>106</v>
      </c>
      <c r="BB943" t="e">
        <f ca="1">- Useful but _xludf.not as good as a regular degree</f>
        <v>#NAME?</v>
      </c>
      <c r="BD943" t="e">
        <f ca="1">- Construction (builder, carpenter, electrician, blacksmith) Agriculture</f>
        <v>#NAME?</v>
      </c>
      <c r="BE943">
        <v>0</v>
      </c>
      <c r="BF943">
        <v>0</v>
      </c>
      <c r="BG943">
        <v>0</v>
      </c>
      <c r="BH943">
        <v>0</v>
      </c>
      <c r="BI943">
        <v>0</v>
      </c>
      <c r="BJ943">
        <v>1</v>
      </c>
      <c r="BK943">
        <v>0</v>
      </c>
      <c r="BL943">
        <v>1</v>
      </c>
      <c r="BN943" t="s">
        <v>106</v>
      </c>
      <c r="BQ943" t="e">
        <f ca="1">- No internet connection / computer - Cannot afford the courses</f>
        <v>#NAME?</v>
      </c>
      <c r="BR943">
        <v>0</v>
      </c>
      <c r="BS943">
        <v>0</v>
      </c>
      <c r="BT943">
        <v>1</v>
      </c>
      <c r="BU943">
        <v>0</v>
      </c>
      <c r="BV943">
        <v>1</v>
      </c>
      <c r="BW943">
        <v>0</v>
      </c>
      <c r="BX943" t="s">
        <v>107</v>
      </c>
      <c r="BY943" t="e">
        <f ca="1">- Useful but _xludf.not as good as going to university  - Difficult to access</f>
        <v>#NAME?</v>
      </c>
      <c r="BZ943">
        <v>1</v>
      </c>
      <c r="CA943">
        <v>0</v>
      </c>
      <c r="CB943">
        <v>0</v>
      </c>
      <c r="CC943">
        <v>1</v>
      </c>
      <c r="CD943">
        <v>0</v>
      </c>
      <c r="CE943" t="e">
        <f ca="1">- Facebook groups/pages  - Friends</f>
        <v>#NAME?</v>
      </c>
      <c r="CF943">
        <v>1</v>
      </c>
      <c r="CG943">
        <v>0</v>
      </c>
      <c r="CH943">
        <v>0</v>
      </c>
      <c r="CI943">
        <v>0</v>
      </c>
      <c r="CJ943">
        <v>0</v>
      </c>
      <c r="CK943">
        <v>1</v>
      </c>
      <c r="CL943">
        <v>0</v>
      </c>
      <c r="CN943" t="s">
        <v>108</v>
      </c>
      <c r="CO943" t="s">
        <v>109</v>
      </c>
      <c r="CP943" t="s">
        <v>110</v>
      </c>
      <c r="CQ943">
        <v>3471467</v>
      </c>
      <c r="CR943" t="s">
        <v>2376</v>
      </c>
      <c r="CS943" t="s">
        <v>2377</v>
      </c>
      <c r="CT943">
        <v>942</v>
      </c>
    </row>
    <row r="944" spans="1:98">
      <c r="A944">
        <v>943</v>
      </c>
      <c r="B944" t="s">
        <v>1628</v>
      </c>
      <c r="C944">
        <v>22</v>
      </c>
      <c r="D944" t="s">
        <v>98</v>
      </c>
      <c r="E944" t="s">
        <v>99</v>
      </c>
      <c r="F944" t="s">
        <v>100</v>
      </c>
      <c r="G944" t="s">
        <v>113</v>
      </c>
      <c r="J944" t="s">
        <v>176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1</v>
      </c>
      <c r="R944">
        <v>1</v>
      </c>
      <c r="X944" t="s">
        <v>319</v>
      </c>
      <c r="Y944">
        <v>1</v>
      </c>
      <c r="Z944">
        <v>0</v>
      </c>
      <c r="AA944">
        <v>0</v>
      </c>
      <c r="AB944">
        <v>1</v>
      </c>
      <c r="AC944">
        <v>1</v>
      </c>
      <c r="AD944">
        <v>0</v>
      </c>
      <c r="AE944">
        <v>0</v>
      </c>
      <c r="AG944" t="s">
        <v>124</v>
      </c>
      <c r="AH944" t="s">
        <v>125</v>
      </c>
      <c r="AI944">
        <v>1</v>
      </c>
      <c r="AJ944">
        <v>0</v>
      </c>
      <c r="AK944">
        <v>0</v>
      </c>
      <c r="AL944">
        <v>0</v>
      </c>
      <c r="AM944">
        <v>0</v>
      </c>
      <c r="AN944">
        <v>0</v>
      </c>
      <c r="AO944">
        <v>0</v>
      </c>
      <c r="AP944">
        <v>0</v>
      </c>
      <c r="AR944" t="s">
        <v>106</v>
      </c>
      <c r="AS944" t="e">
        <f ca="1">- Retrieving papers is expensive _xludf.now _xludf.and I Do _xludf.not have the money - have to go in person but can _xludf.not go _xludf.for security reasons</f>
        <v>#NAME?</v>
      </c>
      <c r="AT944">
        <v>0</v>
      </c>
      <c r="AU944">
        <v>1</v>
      </c>
      <c r="AV944">
        <v>0</v>
      </c>
      <c r="AW944">
        <v>0</v>
      </c>
      <c r="AX944">
        <v>1</v>
      </c>
      <c r="AY944">
        <v>0</v>
      </c>
      <c r="BA944" t="s">
        <v>106</v>
      </c>
      <c r="BB944" t="e">
        <f ca="1">- Useful but _xludf.not as good as a regular degree</f>
        <v>#NAME?</v>
      </c>
      <c r="BD944" t="e">
        <f ca="1">- Project Management / Accountancy - Tourism / Restaurant _xludf.and hotel Management</f>
        <v>#NAME?</v>
      </c>
      <c r="BE944">
        <v>0</v>
      </c>
      <c r="BF944">
        <v>0</v>
      </c>
      <c r="BG944">
        <v>1</v>
      </c>
      <c r="BH944">
        <v>1</v>
      </c>
      <c r="BI944">
        <v>0</v>
      </c>
      <c r="BJ944">
        <v>0</v>
      </c>
      <c r="BK944">
        <v>0</v>
      </c>
      <c r="BL944">
        <v>0</v>
      </c>
      <c r="BN944" t="s">
        <v>106</v>
      </c>
      <c r="BQ944" t="e">
        <f ca="1">- No internet connection / computer - Cannot afford the courses</f>
        <v>#NAME?</v>
      </c>
      <c r="BR944">
        <v>0</v>
      </c>
      <c r="BS944">
        <v>0</v>
      </c>
      <c r="BT944">
        <v>1</v>
      </c>
      <c r="BU944">
        <v>0</v>
      </c>
      <c r="BV944">
        <v>1</v>
      </c>
      <c r="BW944">
        <v>0</v>
      </c>
      <c r="BX944" t="s">
        <v>107</v>
      </c>
      <c r="BY944" t="e">
        <f ca="1">- Useful but _xludf.not as good as going to university  - Difficult to access</f>
        <v>#NAME?</v>
      </c>
      <c r="BZ944">
        <v>1</v>
      </c>
      <c r="CA944">
        <v>0</v>
      </c>
      <c r="CB944">
        <v>0</v>
      </c>
      <c r="CC944">
        <v>1</v>
      </c>
      <c r="CD944">
        <v>0</v>
      </c>
      <c r="CE944" t="e">
        <f ca="1">- Facebook groups/pages DUBARAH - Friends</f>
        <v>#NAME?</v>
      </c>
      <c r="CF944">
        <v>1</v>
      </c>
      <c r="CG944">
        <v>1</v>
      </c>
      <c r="CH944">
        <v>0</v>
      </c>
      <c r="CI944">
        <v>0</v>
      </c>
      <c r="CJ944">
        <v>0</v>
      </c>
      <c r="CK944">
        <v>1</v>
      </c>
      <c r="CL944">
        <v>0</v>
      </c>
      <c r="CN944" t="s">
        <v>108</v>
      </c>
      <c r="CO944" t="s">
        <v>109</v>
      </c>
      <c r="CP944" t="s">
        <v>110</v>
      </c>
      <c r="CQ944">
        <v>3471471</v>
      </c>
      <c r="CR944" t="s">
        <v>2378</v>
      </c>
      <c r="CS944" t="s">
        <v>2379</v>
      </c>
      <c r="CT944">
        <v>943</v>
      </c>
    </row>
    <row r="945" spans="1:98">
      <c r="A945">
        <v>944</v>
      </c>
      <c r="B945" t="s">
        <v>1628</v>
      </c>
      <c r="C945">
        <v>23</v>
      </c>
      <c r="D945" t="s">
        <v>98</v>
      </c>
      <c r="E945" t="s">
        <v>99</v>
      </c>
      <c r="F945" t="s">
        <v>100</v>
      </c>
      <c r="G945" t="s">
        <v>113</v>
      </c>
      <c r="J945" t="s">
        <v>374</v>
      </c>
      <c r="K945">
        <v>0</v>
      </c>
      <c r="L945">
        <v>0</v>
      </c>
      <c r="M945">
        <v>1</v>
      </c>
      <c r="N945">
        <v>1</v>
      </c>
      <c r="O945">
        <v>0</v>
      </c>
      <c r="P945">
        <v>0</v>
      </c>
      <c r="Q945">
        <v>0</v>
      </c>
      <c r="R945">
        <v>0</v>
      </c>
      <c r="X945" t="s">
        <v>2234</v>
      </c>
      <c r="Y945">
        <v>1</v>
      </c>
      <c r="Z945">
        <v>0</v>
      </c>
      <c r="AA945">
        <v>0</v>
      </c>
      <c r="AB945">
        <v>1</v>
      </c>
      <c r="AC945">
        <v>1</v>
      </c>
      <c r="AD945">
        <v>1</v>
      </c>
      <c r="AE945">
        <v>0</v>
      </c>
      <c r="AG945" t="s">
        <v>124</v>
      </c>
      <c r="AH945" t="s">
        <v>125</v>
      </c>
      <c r="AI945">
        <v>1</v>
      </c>
      <c r="AJ945">
        <v>0</v>
      </c>
      <c r="AK945">
        <v>0</v>
      </c>
      <c r="AL945">
        <v>0</v>
      </c>
      <c r="AM945">
        <v>0</v>
      </c>
      <c r="AN945">
        <v>0</v>
      </c>
      <c r="AO945">
        <v>0</v>
      </c>
      <c r="AP945">
        <v>0</v>
      </c>
      <c r="AR945" t="s">
        <v>106</v>
      </c>
      <c r="AS945" t="e">
        <f ca="1">- Cannot contact public servants _xludf.or Teachers - Retrieving papers is expensive _xludf.now _xludf.and I Do _xludf.not have the money - have to go in person but can _xludf.not go _xludf.for security reasons</f>
        <v>#NAME?</v>
      </c>
      <c r="AT945">
        <v>0</v>
      </c>
      <c r="AU945">
        <v>1</v>
      </c>
      <c r="AV945">
        <v>1</v>
      </c>
      <c r="AW945">
        <v>0</v>
      </c>
      <c r="AX945">
        <v>1</v>
      </c>
      <c r="AY945">
        <v>0</v>
      </c>
      <c r="BA945" t="s">
        <v>106</v>
      </c>
      <c r="BB945" t="e">
        <f ca="1">- Very Useful _xludf.and provides a job opportunity _xludf.right away.</f>
        <v>#NAME?</v>
      </c>
      <c r="BD945" t="s">
        <v>324</v>
      </c>
      <c r="BE945">
        <v>0</v>
      </c>
      <c r="BF945">
        <v>1</v>
      </c>
      <c r="BG945">
        <v>0</v>
      </c>
      <c r="BH945">
        <v>0</v>
      </c>
      <c r="BI945">
        <v>0</v>
      </c>
      <c r="BJ945">
        <v>0</v>
      </c>
      <c r="BK945">
        <v>0</v>
      </c>
      <c r="BL945">
        <v>1</v>
      </c>
      <c r="BM945" t="s">
        <v>2116</v>
      </c>
      <c r="BN945" t="s">
        <v>106</v>
      </c>
      <c r="BQ945" t="e">
        <f ca="1">- No internet connection / computer - Cannot afford the courses</f>
        <v>#NAME?</v>
      </c>
      <c r="BR945">
        <v>0</v>
      </c>
      <c r="BS945">
        <v>0</v>
      </c>
      <c r="BT945">
        <v>1</v>
      </c>
      <c r="BU945">
        <v>0</v>
      </c>
      <c r="BV945">
        <v>1</v>
      </c>
      <c r="BW945">
        <v>0</v>
      </c>
      <c r="BX945" t="s">
        <v>107</v>
      </c>
      <c r="BY945" t="e">
        <f ca="1">- Useful but _xludf.not as good as going to university  - Difficult to access</f>
        <v>#NAME?</v>
      </c>
      <c r="BZ945">
        <v>1</v>
      </c>
      <c r="CA945">
        <v>0</v>
      </c>
      <c r="CB945">
        <v>0</v>
      </c>
      <c r="CC945">
        <v>1</v>
      </c>
      <c r="CD945">
        <v>0</v>
      </c>
      <c r="CE945" t="e">
        <f ca="1">- Facebook groups/pages  - Friends</f>
        <v>#NAME?</v>
      </c>
      <c r="CF945">
        <v>1</v>
      </c>
      <c r="CG945">
        <v>0</v>
      </c>
      <c r="CH945">
        <v>0</v>
      </c>
      <c r="CI945">
        <v>0</v>
      </c>
      <c r="CJ945">
        <v>0</v>
      </c>
      <c r="CK945">
        <v>1</v>
      </c>
      <c r="CL945">
        <v>0</v>
      </c>
      <c r="CN945" t="s">
        <v>108</v>
      </c>
      <c r="CO945" t="s">
        <v>109</v>
      </c>
      <c r="CP945" t="s">
        <v>110</v>
      </c>
      <c r="CQ945">
        <v>3471481</v>
      </c>
      <c r="CR945" t="s">
        <v>2380</v>
      </c>
      <c r="CS945" t="s">
        <v>2381</v>
      </c>
      <c r="CT945">
        <v>944</v>
      </c>
    </row>
    <row r="946" spans="1:98">
      <c r="A946">
        <v>945</v>
      </c>
      <c r="B946" t="s">
        <v>1628</v>
      </c>
      <c r="C946">
        <v>21</v>
      </c>
      <c r="D946" t="s">
        <v>148</v>
      </c>
      <c r="E946" t="s">
        <v>179</v>
      </c>
      <c r="F946" t="s">
        <v>100</v>
      </c>
      <c r="G946" t="s">
        <v>113</v>
      </c>
      <c r="J946" t="s">
        <v>176</v>
      </c>
      <c r="K946">
        <v>0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1</v>
      </c>
      <c r="R946">
        <v>1</v>
      </c>
      <c r="X946" t="s">
        <v>2373</v>
      </c>
      <c r="Y946">
        <v>0</v>
      </c>
      <c r="Z946">
        <v>0</v>
      </c>
      <c r="AA946">
        <v>0</v>
      </c>
      <c r="AB946">
        <v>1</v>
      </c>
      <c r="AC946">
        <v>1</v>
      </c>
      <c r="AD946">
        <v>0</v>
      </c>
      <c r="AE946">
        <v>1</v>
      </c>
      <c r="AF946" t="s">
        <v>144</v>
      </c>
      <c r="AG946" t="s">
        <v>124</v>
      </c>
      <c r="AH946" t="s">
        <v>105</v>
      </c>
      <c r="AI946">
        <v>0</v>
      </c>
      <c r="AJ946">
        <v>1</v>
      </c>
      <c r="AK946">
        <v>0</v>
      </c>
      <c r="AL946">
        <v>0</v>
      </c>
      <c r="AM946">
        <v>0</v>
      </c>
      <c r="AN946">
        <v>0</v>
      </c>
      <c r="AO946">
        <v>0</v>
      </c>
      <c r="AP946">
        <v>0</v>
      </c>
      <c r="BA946" t="s">
        <v>106</v>
      </c>
      <c r="BB946" t="e">
        <f ca="1">- Useful but _xludf.not as good as a regular degree</f>
        <v>#NAME?</v>
      </c>
      <c r="BD946" t="e">
        <f ca="1">- Nursing / medical care   Other</f>
        <v>#NAME?</v>
      </c>
      <c r="BE946">
        <v>0</v>
      </c>
      <c r="BF946">
        <v>1</v>
      </c>
      <c r="BG946">
        <v>0</v>
      </c>
      <c r="BH946">
        <v>0</v>
      </c>
      <c r="BI946">
        <v>1</v>
      </c>
      <c r="BJ946">
        <v>0</v>
      </c>
      <c r="BK946">
        <v>0</v>
      </c>
      <c r="BL946">
        <v>0</v>
      </c>
      <c r="BM946" t="s">
        <v>2382</v>
      </c>
      <c r="BN946" t="s">
        <v>106</v>
      </c>
      <c r="BQ946" t="e">
        <f ca="1">- No internet connection / computer - Cannot afford the courses</f>
        <v>#NAME?</v>
      </c>
      <c r="BR946">
        <v>0</v>
      </c>
      <c r="BS946">
        <v>0</v>
      </c>
      <c r="BT946">
        <v>1</v>
      </c>
      <c r="BU946">
        <v>0</v>
      </c>
      <c r="BV946">
        <v>1</v>
      </c>
      <c r="BW946">
        <v>0</v>
      </c>
      <c r="BX946" t="s">
        <v>107</v>
      </c>
      <c r="BY946" t="e">
        <f ca="1">- Useful but _xludf.not as good as going to university  - Difficult to access</f>
        <v>#NAME?</v>
      </c>
      <c r="BZ946">
        <v>1</v>
      </c>
      <c r="CA946">
        <v>0</v>
      </c>
      <c r="CB946">
        <v>0</v>
      </c>
      <c r="CC946">
        <v>1</v>
      </c>
      <c r="CD946">
        <v>0</v>
      </c>
      <c r="CE946" t="e">
        <f ca="1">- Facebook groups/pages DUBARAH - Friends</f>
        <v>#NAME?</v>
      </c>
      <c r="CF946">
        <v>1</v>
      </c>
      <c r="CG946">
        <v>1</v>
      </c>
      <c r="CH946">
        <v>0</v>
      </c>
      <c r="CI946">
        <v>0</v>
      </c>
      <c r="CJ946">
        <v>0</v>
      </c>
      <c r="CK946">
        <v>1</v>
      </c>
      <c r="CL946">
        <v>0</v>
      </c>
      <c r="CN946" t="s">
        <v>108</v>
      </c>
      <c r="CO946" t="s">
        <v>109</v>
      </c>
      <c r="CP946" t="s">
        <v>110</v>
      </c>
      <c r="CQ946">
        <v>3471489</v>
      </c>
      <c r="CR946" t="s">
        <v>2383</v>
      </c>
      <c r="CS946" t="s">
        <v>2384</v>
      </c>
      <c r="CT946">
        <v>945</v>
      </c>
    </row>
    <row r="947" spans="1:98">
      <c r="A947">
        <v>946</v>
      </c>
      <c r="B947" t="s">
        <v>1628</v>
      </c>
      <c r="C947">
        <v>19</v>
      </c>
      <c r="D947" t="s">
        <v>148</v>
      </c>
      <c r="E947" t="s">
        <v>179</v>
      </c>
      <c r="F947" t="s">
        <v>136</v>
      </c>
      <c r="G947" t="s">
        <v>113</v>
      </c>
      <c r="J947" t="s">
        <v>137</v>
      </c>
      <c r="K947">
        <v>0</v>
      </c>
      <c r="L947">
        <v>0</v>
      </c>
      <c r="M947">
        <v>0</v>
      </c>
      <c r="N947">
        <v>1</v>
      </c>
      <c r="O947">
        <v>0</v>
      </c>
      <c r="P947">
        <v>1</v>
      </c>
      <c r="Q947">
        <v>0</v>
      </c>
      <c r="R947">
        <v>0</v>
      </c>
      <c r="X947" t="s">
        <v>319</v>
      </c>
      <c r="Y947">
        <v>1</v>
      </c>
      <c r="Z947">
        <v>0</v>
      </c>
      <c r="AA947">
        <v>0</v>
      </c>
      <c r="AB947">
        <v>1</v>
      </c>
      <c r="AC947">
        <v>1</v>
      </c>
      <c r="AD947">
        <v>0</v>
      </c>
      <c r="AE947">
        <v>0</v>
      </c>
      <c r="AG947" t="s">
        <v>124</v>
      </c>
      <c r="AH947" t="s">
        <v>125</v>
      </c>
      <c r="AI947">
        <v>1</v>
      </c>
      <c r="AJ947">
        <v>0</v>
      </c>
      <c r="AK947">
        <v>0</v>
      </c>
      <c r="AL947">
        <v>0</v>
      </c>
      <c r="AM947">
        <v>0</v>
      </c>
      <c r="AN947">
        <v>0</v>
      </c>
      <c r="AO947">
        <v>0</v>
      </c>
      <c r="AP947">
        <v>0</v>
      </c>
      <c r="AR947" t="s">
        <v>106</v>
      </c>
      <c r="AS947" t="e">
        <f ca="1">- Retrieving papers is expensive _xludf.now _xludf.and I Do _xludf.not have the money - Donâ€™t have family in Syria to _xludf.help me</f>
        <v>#NAME?</v>
      </c>
      <c r="AT947">
        <v>0</v>
      </c>
      <c r="AU947">
        <v>0</v>
      </c>
      <c r="AV947">
        <v>0</v>
      </c>
      <c r="AW947">
        <v>1</v>
      </c>
      <c r="AX947">
        <v>1</v>
      </c>
      <c r="AY947">
        <v>0</v>
      </c>
      <c r="BA947" t="s">
        <v>106</v>
      </c>
      <c r="BB947" t="e">
        <f ca="1">- Very Useful _xludf.and provides a job opportunity _xludf.right away.</f>
        <v>#NAME?</v>
      </c>
      <c r="BD947" t="e">
        <f ca="1">- Nursing / medical care   Other</f>
        <v>#NAME?</v>
      </c>
      <c r="BE947">
        <v>0</v>
      </c>
      <c r="BF947">
        <v>1</v>
      </c>
      <c r="BG947">
        <v>0</v>
      </c>
      <c r="BH947">
        <v>0</v>
      </c>
      <c r="BI947">
        <v>1</v>
      </c>
      <c r="BJ947">
        <v>0</v>
      </c>
      <c r="BK947">
        <v>0</v>
      </c>
      <c r="BL947">
        <v>0</v>
      </c>
      <c r="BM947" t="s">
        <v>2127</v>
      </c>
      <c r="BN947" t="s">
        <v>106</v>
      </c>
      <c r="BQ947" t="e">
        <f ca="1">- No internet connection / computer - Cannot afford the courses</f>
        <v>#NAME?</v>
      </c>
      <c r="BR947">
        <v>0</v>
      </c>
      <c r="BS947">
        <v>0</v>
      </c>
      <c r="BT947">
        <v>1</v>
      </c>
      <c r="BU947">
        <v>0</v>
      </c>
      <c r="BV947">
        <v>1</v>
      </c>
      <c r="BW947">
        <v>0</v>
      </c>
      <c r="BX947" t="s">
        <v>107</v>
      </c>
      <c r="BY947" t="e">
        <f ca="1">- Useful but _xludf.not as good as going to university  - Difficult to access</f>
        <v>#NAME?</v>
      </c>
      <c r="BZ947">
        <v>1</v>
      </c>
      <c r="CA947">
        <v>0</v>
      </c>
      <c r="CB947">
        <v>0</v>
      </c>
      <c r="CC947">
        <v>1</v>
      </c>
      <c r="CD947">
        <v>0</v>
      </c>
      <c r="CE947" t="e">
        <f ca="1">- Facebook groups/pages  - Friends</f>
        <v>#NAME?</v>
      </c>
      <c r="CF947">
        <v>1</v>
      </c>
      <c r="CG947">
        <v>0</v>
      </c>
      <c r="CH947">
        <v>0</v>
      </c>
      <c r="CI947">
        <v>0</v>
      </c>
      <c r="CJ947">
        <v>0</v>
      </c>
      <c r="CK947">
        <v>1</v>
      </c>
      <c r="CL947">
        <v>0</v>
      </c>
      <c r="CN947" t="s">
        <v>108</v>
      </c>
      <c r="CO947" t="s">
        <v>109</v>
      </c>
      <c r="CP947" t="s">
        <v>110</v>
      </c>
      <c r="CQ947">
        <v>3471508</v>
      </c>
      <c r="CR947" t="s">
        <v>2385</v>
      </c>
      <c r="CS947" t="s">
        <v>2386</v>
      </c>
      <c r="CT947">
        <v>946</v>
      </c>
    </row>
    <row r="948" spans="1:98">
      <c r="A948">
        <v>947</v>
      </c>
      <c r="B948" t="s">
        <v>1628</v>
      </c>
      <c r="C948">
        <v>19</v>
      </c>
      <c r="D948" t="s">
        <v>98</v>
      </c>
      <c r="E948" t="s">
        <v>99</v>
      </c>
      <c r="F948" t="s">
        <v>136</v>
      </c>
      <c r="G948" t="s">
        <v>113</v>
      </c>
      <c r="J948" t="s">
        <v>176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1</v>
      </c>
      <c r="R948">
        <v>1</v>
      </c>
      <c r="X948" t="s">
        <v>2101</v>
      </c>
      <c r="Y948">
        <v>0</v>
      </c>
      <c r="Z948">
        <v>0</v>
      </c>
      <c r="AA948">
        <v>0</v>
      </c>
      <c r="AB948">
        <v>1</v>
      </c>
      <c r="AC948">
        <v>1</v>
      </c>
      <c r="AD948">
        <v>1</v>
      </c>
      <c r="AE948">
        <v>0</v>
      </c>
      <c r="AG948" t="s">
        <v>124</v>
      </c>
      <c r="AH948" t="s">
        <v>125</v>
      </c>
      <c r="AI948">
        <v>1</v>
      </c>
      <c r="AJ948">
        <v>0</v>
      </c>
      <c r="AK948">
        <v>0</v>
      </c>
      <c r="AL948">
        <v>0</v>
      </c>
      <c r="AM948">
        <v>0</v>
      </c>
      <c r="AN948">
        <v>0</v>
      </c>
      <c r="AO948">
        <v>0</v>
      </c>
      <c r="AP948">
        <v>0</v>
      </c>
      <c r="AR948" t="s">
        <v>106</v>
      </c>
      <c r="AS948" t="e">
        <f ca="1">- Retrieving papers is expensive _xludf.now _xludf.and I Do _xludf.not have the money - have to go in person but can _xludf.not go _xludf.for security reasons - School, college _xludf.or directorate out of service</f>
        <v>#NAME?</v>
      </c>
      <c r="AT948">
        <v>1</v>
      </c>
      <c r="AU948">
        <v>1</v>
      </c>
      <c r="AV948">
        <v>0</v>
      </c>
      <c r="AW948">
        <v>0</v>
      </c>
      <c r="AX948">
        <v>1</v>
      </c>
      <c r="AY948">
        <v>0</v>
      </c>
      <c r="BA948" t="s">
        <v>106</v>
      </c>
      <c r="BB948" t="e">
        <f ca="1">- Very Useful _xludf.and provides a job opportunity _xludf.right away.</f>
        <v>#NAME?</v>
      </c>
      <c r="BD948" t="e">
        <f ca="1">- Mechanics _xludf.and machineryAgriculture</f>
        <v>#NAME?</v>
      </c>
      <c r="BE948">
        <v>0</v>
      </c>
      <c r="BF948">
        <v>0</v>
      </c>
      <c r="BG948">
        <v>0</v>
      </c>
      <c r="BH948">
        <v>0</v>
      </c>
      <c r="BI948">
        <v>0</v>
      </c>
      <c r="BJ948">
        <v>0</v>
      </c>
      <c r="BK948">
        <v>1</v>
      </c>
      <c r="BL948">
        <v>1</v>
      </c>
      <c r="BN948" t="s">
        <v>106</v>
      </c>
      <c r="BQ948" t="e">
        <f ca="1">- No internet connection / computer - Cannot afford the courses</f>
        <v>#NAME?</v>
      </c>
      <c r="BR948">
        <v>0</v>
      </c>
      <c r="BS948">
        <v>0</v>
      </c>
      <c r="BT948">
        <v>1</v>
      </c>
      <c r="BU948">
        <v>0</v>
      </c>
      <c r="BV948">
        <v>1</v>
      </c>
      <c r="BW948">
        <v>0</v>
      </c>
      <c r="BX948" t="s">
        <v>107</v>
      </c>
      <c r="BY948" t="e">
        <f ca="1">- Useful but _xludf.not as good as going to university  - Difficult to access</f>
        <v>#NAME?</v>
      </c>
      <c r="BZ948">
        <v>1</v>
      </c>
      <c r="CA948">
        <v>0</v>
      </c>
      <c r="CB948">
        <v>0</v>
      </c>
      <c r="CC948">
        <v>1</v>
      </c>
      <c r="CD948">
        <v>0</v>
      </c>
      <c r="CE948" t="e">
        <f ca="1">- Facebook groups/pages  - Friends</f>
        <v>#NAME?</v>
      </c>
      <c r="CF948">
        <v>1</v>
      </c>
      <c r="CG948">
        <v>0</v>
      </c>
      <c r="CH948">
        <v>0</v>
      </c>
      <c r="CI948">
        <v>0</v>
      </c>
      <c r="CJ948">
        <v>0</v>
      </c>
      <c r="CK948">
        <v>1</v>
      </c>
      <c r="CL948">
        <v>0</v>
      </c>
      <c r="CN948" t="s">
        <v>108</v>
      </c>
      <c r="CO948" t="s">
        <v>109</v>
      </c>
      <c r="CP948" t="s">
        <v>110</v>
      </c>
      <c r="CQ948">
        <v>3471513</v>
      </c>
      <c r="CR948" t="s">
        <v>2387</v>
      </c>
      <c r="CS948" t="s">
        <v>2388</v>
      </c>
      <c r="CT948">
        <v>947</v>
      </c>
    </row>
    <row r="949" spans="1:98">
      <c r="A949">
        <v>948</v>
      </c>
      <c r="B949" t="s">
        <v>1628</v>
      </c>
      <c r="C949">
        <v>17</v>
      </c>
      <c r="D949" t="s">
        <v>98</v>
      </c>
      <c r="E949" t="s">
        <v>99</v>
      </c>
      <c r="F949" t="s">
        <v>136</v>
      </c>
      <c r="G949" t="s">
        <v>113</v>
      </c>
      <c r="J949" t="s">
        <v>157</v>
      </c>
      <c r="K949">
        <v>1</v>
      </c>
      <c r="L949">
        <v>0</v>
      </c>
      <c r="M949">
        <v>0</v>
      </c>
      <c r="N949">
        <v>0</v>
      </c>
      <c r="O949">
        <v>1</v>
      </c>
      <c r="P949">
        <v>0</v>
      </c>
      <c r="Q949">
        <v>0</v>
      </c>
      <c r="R949">
        <v>0</v>
      </c>
      <c r="T949" t="s">
        <v>158</v>
      </c>
      <c r="X949" t="s">
        <v>2101</v>
      </c>
      <c r="Y949">
        <v>0</v>
      </c>
      <c r="Z949">
        <v>0</v>
      </c>
      <c r="AA949">
        <v>0</v>
      </c>
      <c r="AB949">
        <v>1</v>
      </c>
      <c r="AC949">
        <v>1</v>
      </c>
      <c r="AD949">
        <v>1</v>
      </c>
      <c r="AE949">
        <v>0</v>
      </c>
      <c r="AG949" t="s">
        <v>124</v>
      </c>
      <c r="AH949" t="s">
        <v>125</v>
      </c>
      <c r="AI949">
        <v>1</v>
      </c>
      <c r="AJ949">
        <v>0</v>
      </c>
      <c r="AK949">
        <v>0</v>
      </c>
      <c r="AL949">
        <v>0</v>
      </c>
      <c r="AM949">
        <v>0</v>
      </c>
      <c r="AN949">
        <v>0</v>
      </c>
      <c r="AO949">
        <v>0</v>
      </c>
      <c r="AP949">
        <v>0</v>
      </c>
      <c r="AR949" t="s">
        <v>106</v>
      </c>
      <c r="AS949" t="e">
        <f ca="1">- Retrieving papers is expensive _xludf.now _xludf.and I Do _xludf.not have the money - have to go in person but can _xludf.not go _xludf.for security reasons</f>
        <v>#NAME?</v>
      </c>
      <c r="AT949">
        <v>0</v>
      </c>
      <c r="AU949">
        <v>1</v>
      </c>
      <c r="AV949">
        <v>0</v>
      </c>
      <c r="AW949">
        <v>0</v>
      </c>
      <c r="AX949">
        <v>1</v>
      </c>
      <c r="AY949">
        <v>0</v>
      </c>
      <c r="BA949" t="s">
        <v>106</v>
      </c>
      <c r="BB949" t="e">
        <f ca="1">- Very Useful _xludf.and provides a job opportunity _xludf.right away.</f>
        <v>#NAME?</v>
      </c>
      <c r="BD949" t="s">
        <v>324</v>
      </c>
      <c r="BE949">
        <v>0</v>
      </c>
      <c r="BF949">
        <v>1</v>
      </c>
      <c r="BG949">
        <v>0</v>
      </c>
      <c r="BH949">
        <v>0</v>
      </c>
      <c r="BI949">
        <v>0</v>
      </c>
      <c r="BJ949">
        <v>0</v>
      </c>
      <c r="BK949">
        <v>0</v>
      </c>
      <c r="BL949">
        <v>1</v>
      </c>
      <c r="BM949" t="s">
        <v>2116</v>
      </c>
      <c r="BN949" t="s">
        <v>106</v>
      </c>
      <c r="BQ949" t="e">
        <f ca="1">- No internet connection / computer - Cannot afford the courses</f>
        <v>#NAME?</v>
      </c>
      <c r="BR949">
        <v>0</v>
      </c>
      <c r="BS949">
        <v>0</v>
      </c>
      <c r="BT949">
        <v>1</v>
      </c>
      <c r="BU949">
        <v>0</v>
      </c>
      <c r="BV949">
        <v>1</v>
      </c>
      <c r="BW949">
        <v>0</v>
      </c>
      <c r="BX949" t="s">
        <v>107</v>
      </c>
      <c r="BY949" t="s">
        <v>139</v>
      </c>
      <c r="BZ949">
        <v>1</v>
      </c>
      <c r="CA949">
        <v>0</v>
      </c>
      <c r="CB949">
        <v>0</v>
      </c>
      <c r="CC949">
        <v>0</v>
      </c>
      <c r="CD949">
        <v>1</v>
      </c>
      <c r="CE949" t="e">
        <f ca="1">- Facebook groups/pages  - Friends   Other</f>
        <v>#NAME?</v>
      </c>
      <c r="CF949">
        <v>1</v>
      </c>
      <c r="CG949">
        <v>0</v>
      </c>
      <c r="CH949">
        <v>0</v>
      </c>
      <c r="CI949">
        <v>0</v>
      </c>
      <c r="CJ949">
        <v>0</v>
      </c>
      <c r="CK949">
        <v>1</v>
      </c>
      <c r="CL949">
        <v>1</v>
      </c>
      <c r="CM949" t="s">
        <v>2389</v>
      </c>
      <c r="CN949" t="s">
        <v>108</v>
      </c>
      <c r="CO949" t="s">
        <v>109</v>
      </c>
      <c r="CP949" t="s">
        <v>110</v>
      </c>
      <c r="CQ949">
        <v>3471528</v>
      </c>
      <c r="CR949" t="s">
        <v>2390</v>
      </c>
      <c r="CS949" t="s">
        <v>2391</v>
      </c>
      <c r="CT949">
        <v>948</v>
      </c>
    </row>
    <row r="950" spans="1:98">
      <c r="A950">
        <v>949</v>
      </c>
      <c r="B950" t="s">
        <v>1628</v>
      </c>
      <c r="C950">
        <v>18</v>
      </c>
      <c r="D950" t="s">
        <v>98</v>
      </c>
      <c r="E950" t="s">
        <v>179</v>
      </c>
      <c r="F950" t="s">
        <v>136</v>
      </c>
      <c r="G950" t="s">
        <v>113</v>
      </c>
      <c r="J950" t="s">
        <v>176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1</v>
      </c>
      <c r="R950">
        <v>1</v>
      </c>
      <c r="X950" t="s">
        <v>2373</v>
      </c>
      <c r="Y950">
        <v>0</v>
      </c>
      <c r="Z950">
        <v>0</v>
      </c>
      <c r="AA950">
        <v>0</v>
      </c>
      <c r="AB950">
        <v>1</v>
      </c>
      <c r="AC950">
        <v>1</v>
      </c>
      <c r="AD950">
        <v>0</v>
      </c>
      <c r="AE950">
        <v>1</v>
      </c>
      <c r="AF950" t="s">
        <v>144</v>
      </c>
      <c r="AG950" t="s">
        <v>124</v>
      </c>
      <c r="AH950" t="s">
        <v>125</v>
      </c>
      <c r="AI950">
        <v>1</v>
      </c>
      <c r="AJ950">
        <v>0</v>
      </c>
      <c r="AK950">
        <v>0</v>
      </c>
      <c r="AL950">
        <v>0</v>
      </c>
      <c r="AM950">
        <v>0</v>
      </c>
      <c r="AN950">
        <v>0</v>
      </c>
      <c r="AO950">
        <v>0</v>
      </c>
      <c r="AP950">
        <v>0</v>
      </c>
      <c r="AR950" t="s">
        <v>106</v>
      </c>
      <c r="AS950" t="e">
        <f ca="1">- Retrieving papers is expensive _xludf.now _xludf.and I Do _xludf.not have the money - Donâ€™t have family in Syria to _xludf.help me</f>
        <v>#NAME?</v>
      </c>
      <c r="AT950">
        <v>0</v>
      </c>
      <c r="AU950">
        <v>0</v>
      </c>
      <c r="AV950">
        <v>0</v>
      </c>
      <c r="AW950">
        <v>1</v>
      </c>
      <c r="AX950">
        <v>1</v>
      </c>
      <c r="AY950">
        <v>0</v>
      </c>
      <c r="BA950" t="s">
        <v>127</v>
      </c>
      <c r="BB950" t="e">
        <f ca="1">- Very Useful _xludf.and provides a job opportunity _xludf.right away.</f>
        <v>#NAME?</v>
      </c>
      <c r="BD950" t="e">
        <f ca="1">- Mechanics _xludf.and machineryAgriculture</f>
        <v>#NAME?</v>
      </c>
      <c r="BE950">
        <v>0</v>
      </c>
      <c r="BF950">
        <v>0</v>
      </c>
      <c r="BG950">
        <v>0</v>
      </c>
      <c r="BH950">
        <v>0</v>
      </c>
      <c r="BI950">
        <v>0</v>
      </c>
      <c r="BJ950">
        <v>0</v>
      </c>
      <c r="BK950">
        <v>1</v>
      </c>
      <c r="BL950">
        <v>1</v>
      </c>
      <c r="BN950" t="s">
        <v>106</v>
      </c>
      <c r="BQ950" t="e">
        <f ca="1">- No internet connection / computer - Cannot afford the courses</f>
        <v>#NAME?</v>
      </c>
      <c r="BR950">
        <v>0</v>
      </c>
      <c r="BS950">
        <v>0</v>
      </c>
      <c r="BT950">
        <v>1</v>
      </c>
      <c r="BU950">
        <v>0</v>
      </c>
      <c r="BV950">
        <v>1</v>
      </c>
      <c r="BW950">
        <v>0</v>
      </c>
      <c r="BX950" t="s">
        <v>107</v>
      </c>
      <c r="BY950" t="e">
        <f ca="1">- _xludf.not worth the _xludf.time _xludf.or money spent on it - Difficult to access</f>
        <v>#NAME?</v>
      </c>
      <c r="BZ950">
        <v>0</v>
      </c>
      <c r="CA950">
        <v>1</v>
      </c>
      <c r="CB950">
        <v>0</v>
      </c>
      <c r="CC950">
        <v>1</v>
      </c>
      <c r="CD950">
        <v>0</v>
      </c>
      <c r="CE950" t="e">
        <f ca="1">- Facebook groups/pages  - Friends</f>
        <v>#NAME?</v>
      </c>
      <c r="CF950">
        <v>1</v>
      </c>
      <c r="CG950">
        <v>0</v>
      </c>
      <c r="CH950">
        <v>0</v>
      </c>
      <c r="CI950">
        <v>0</v>
      </c>
      <c r="CJ950">
        <v>0</v>
      </c>
      <c r="CK950">
        <v>1</v>
      </c>
      <c r="CL950">
        <v>0</v>
      </c>
      <c r="CN950" t="s">
        <v>108</v>
      </c>
      <c r="CO950" t="s">
        <v>109</v>
      </c>
      <c r="CP950" t="s">
        <v>110</v>
      </c>
      <c r="CQ950">
        <v>3471537</v>
      </c>
      <c r="CR950" t="s">
        <v>2392</v>
      </c>
      <c r="CS950" t="s">
        <v>2393</v>
      </c>
      <c r="CT950">
        <v>949</v>
      </c>
    </row>
    <row r="951" spans="1:98">
      <c r="A951">
        <v>950</v>
      </c>
      <c r="B951" t="s">
        <v>1628</v>
      </c>
      <c r="C951">
        <v>19</v>
      </c>
      <c r="D951" t="s">
        <v>98</v>
      </c>
      <c r="E951" t="s">
        <v>227</v>
      </c>
      <c r="F951" t="s">
        <v>644</v>
      </c>
      <c r="G951" t="s">
        <v>113</v>
      </c>
      <c r="J951" t="s">
        <v>374</v>
      </c>
      <c r="K951">
        <v>0</v>
      </c>
      <c r="L951">
        <v>0</v>
      </c>
      <c r="M951">
        <v>1</v>
      </c>
      <c r="N951">
        <v>1</v>
      </c>
      <c r="O951">
        <v>0</v>
      </c>
      <c r="P951">
        <v>0</v>
      </c>
      <c r="Q951">
        <v>0</v>
      </c>
      <c r="R951">
        <v>0</v>
      </c>
      <c r="X951" t="s">
        <v>2101</v>
      </c>
      <c r="Y951">
        <v>0</v>
      </c>
      <c r="Z951">
        <v>0</v>
      </c>
      <c r="AA951">
        <v>0</v>
      </c>
      <c r="AB951">
        <v>1</v>
      </c>
      <c r="AC951">
        <v>1</v>
      </c>
      <c r="AD951">
        <v>1</v>
      </c>
      <c r="AE951">
        <v>0</v>
      </c>
      <c r="AG951" t="s">
        <v>124</v>
      </c>
      <c r="AH951" t="s">
        <v>105</v>
      </c>
      <c r="AI951">
        <v>0</v>
      </c>
      <c r="AJ951">
        <v>1</v>
      </c>
      <c r="AK951">
        <v>0</v>
      </c>
      <c r="AL951">
        <v>0</v>
      </c>
      <c r="AM951">
        <v>0</v>
      </c>
      <c r="AN951">
        <v>0</v>
      </c>
      <c r="AO951">
        <v>0</v>
      </c>
      <c r="AP951">
        <v>0</v>
      </c>
      <c r="BA951" t="s">
        <v>106</v>
      </c>
      <c r="BB951" t="e">
        <f ca="1">- Very Useful _xludf.and provides a job opportunity _xludf.right away.</f>
        <v>#NAME?</v>
      </c>
      <c r="BD951" t="s">
        <v>637</v>
      </c>
      <c r="BE951">
        <v>0</v>
      </c>
      <c r="BF951">
        <v>0</v>
      </c>
      <c r="BG951">
        <v>1</v>
      </c>
      <c r="BH951">
        <v>0</v>
      </c>
      <c r="BI951">
        <v>0</v>
      </c>
      <c r="BJ951">
        <v>0</v>
      </c>
      <c r="BK951">
        <v>0</v>
      </c>
      <c r="BL951">
        <v>1</v>
      </c>
      <c r="BN951" t="s">
        <v>106</v>
      </c>
      <c r="BQ951" t="e">
        <f ca="1">- No internet connection / computer - Donâ€™t know how to _xludf.find/enroll in a suitable program</f>
        <v>#NAME?</v>
      </c>
      <c r="BR951">
        <v>0</v>
      </c>
      <c r="BS951">
        <v>0</v>
      </c>
      <c r="BT951">
        <v>1</v>
      </c>
      <c r="BU951">
        <v>1</v>
      </c>
      <c r="BV951">
        <v>0</v>
      </c>
      <c r="BW951">
        <v>0</v>
      </c>
      <c r="BX951" t="s">
        <v>107</v>
      </c>
      <c r="BY951" t="s">
        <v>139</v>
      </c>
      <c r="BZ951">
        <v>1</v>
      </c>
      <c r="CA951">
        <v>0</v>
      </c>
      <c r="CB951">
        <v>0</v>
      </c>
      <c r="CC951">
        <v>0</v>
      </c>
      <c r="CD951">
        <v>1</v>
      </c>
      <c r="CE951" t="e">
        <f ca="1">- Twitter - Teachers</f>
        <v>#NAME?</v>
      </c>
      <c r="CF951">
        <v>0</v>
      </c>
      <c r="CG951">
        <v>0</v>
      </c>
      <c r="CH951">
        <v>1</v>
      </c>
      <c r="CI951">
        <v>0</v>
      </c>
      <c r="CJ951">
        <v>1</v>
      </c>
      <c r="CK951">
        <v>0</v>
      </c>
      <c r="CL951">
        <v>0</v>
      </c>
      <c r="CN951" t="s">
        <v>108</v>
      </c>
      <c r="CO951" t="s">
        <v>109</v>
      </c>
      <c r="CP951" t="s">
        <v>110</v>
      </c>
      <c r="CQ951">
        <v>3471555</v>
      </c>
      <c r="CR951" t="s">
        <v>2394</v>
      </c>
      <c r="CS951" t="s">
        <v>2395</v>
      </c>
      <c r="CT951">
        <v>950</v>
      </c>
    </row>
    <row r="952" spans="1:98">
      <c r="A952">
        <v>951</v>
      </c>
      <c r="B952" t="s">
        <v>1628</v>
      </c>
      <c r="C952">
        <v>23</v>
      </c>
      <c r="D952" t="s">
        <v>98</v>
      </c>
      <c r="E952" t="s">
        <v>156</v>
      </c>
      <c r="F952" t="s">
        <v>136</v>
      </c>
      <c r="G952" t="s">
        <v>113</v>
      </c>
      <c r="J952" t="s">
        <v>263</v>
      </c>
      <c r="K952">
        <v>0</v>
      </c>
      <c r="L952">
        <v>0</v>
      </c>
      <c r="M952">
        <v>0</v>
      </c>
      <c r="N952">
        <v>0</v>
      </c>
      <c r="O952">
        <v>1</v>
      </c>
      <c r="P952">
        <v>1</v>
      </c>
      <c r="Q952">
        <v>0</v>
      </c>
      <c r="R952">
        <v>0</v>
      </c>
      <c r="X952" t="s">
        <v>2373</v>
      </c>
      <c r="Y952">
        <v>0</v>
      </c>
      <c r="Z952">
        <v>0</v>
      </c>
      <c r="AA952">
        <v>0</v>
      </c>
      <c r="AB952">
        <v>1</v>
      </c>
      <c r="AC952">
        <v>1</v>
      </c>
      <c r="AD952">
        <v>0</v>
      </c>
      <c r="AE952">
        <v>1</v>
      </c>
      <c r="AF952" t="s">
        <v>144</v>
      </c>
      <c r="AG952" t="s">
        <v>124</v>
      </c>
      <c r="AH952" t="s">
        <v>125</v>
      </c>
      <c r="AI952">
        <v>1</v>
      </c>
      <c r="AJ952">
        <v>0</v>
      </c>
      <c r="AK952">
        <v>0</v>
      </c>
      <c r="AL952">
        <v>0</v>
      </c>
      <c r="AM952">
        <v>0</v>
      </c>
      <c r="AN952">
        <v>0</v>
      </c>
      <c r="AO952">
        <v>0</v>
      </c>
      <c r="AP952">
        <v>0</v>
      </c>
      <c r="AR952" t="s">
        <v>106</v>
      </c>
      <c r="AS952" t="e">
        <f ca="1">- Cannot contact public servants _xludf.or Teachers - Retrieving papers is expensive _xludf.now _xludf.and I Do _xludf.not have the money - Donâ€™t have family in Syria to _xludf.help me   Other</f>
        <v>#NAME?</v>
      </c>
      <c r="AT952">
        <v>0</v>
      </c>
      <c r="AU952">
        <v>0</v>
      </c>
      <c r="AV952">
        <v>1</v>
      </c>
      <c r="AW952">
        <v>1</v>
      </c>
      <c r="AX952">
        <v>1</v>
      </c>
      <c r="AY952">
        <v>1</v>
      </c>
      <c r="AZ952" t="s">
        <v>266</v>
      </c>
      <c r="BA952" t="s">
        <v>127</v>
      </c>
      <c r="BB952" t="e">
        <f ca="1">- Very Useful _xludf.and provides a job opportunity _xludf.right away.</f>
        <v>#NAME?</v>
      </c>
      <c r="BD952" t="s">
        <v>121</v>
      </c>
      <c r="BE952">
        <v>0</v>
      </c>
      <c r="BF952">
        <v>1</v>
      </c>
      <c r="BG952">
        <v>0</v>
      </c>
      <c r="BH952">
        <v>0</v>
      </c>
      <c r="BI952">
        <v>0</v>
      </c>
      <c r="BJ952">
        <v>0</v>
      </c>
      <c r="BK952">
        <v>0</v>
      </c>
      <c r="BL952">
        <v>0</v>
      </c>
      <c r="BM952" t="s">
        <v>128</v>
      </c>
      <c r="BN952" t="s">
        <v>106</v>
      </c>
      <c r="BQ952" t="e">
        <f ca="1">- No internet connection / computer - Cannot afford the courses</f>
        <v>#NAME?</v>
      </c>
      <c r="BR952">
        <v>0</v>
      </c>
      <c r="BS952">
        <v>0</v>
      </c>
      <c r="BT952">
        <v>1</v>
      </c>
      <c r="BU952">
        <v>0</v>
      </c>
      <c r="BV952">
        <v>1</v>
      </c>
      <c r="BW952">
        <v>0</v>
      </c>
      <c r="BX952" t="s">
        <v>107</v>
      </c>
      <c r="BY952" t="e">
        <f ca="1">- _xludf.not worth the _xludf.time _xludf.or money spent on it - Difficult to access</f>
        <v>#NAME?</v>
      </c>
      <c r="BZ952">
        <v>0</v>
      </c>
      <c r="CA952">
        <v>1</v>
      </c>
      <c r="CB952">
        <v>0</v>
      </c>
      <c r="CC952">
        <v>1</v>
      </c>
      <c r="CD952">
        <v>0</v>
      </c>
      <c r="CE952" t="e">
        <f ca="1">- Facebook groups/pages  - Friends</f>
        <v>#NAME?</v>
      </c>
      <c r="CF952">
        <v>1</v>
      </c>
      <c r="CG952">
        <v>0</v>
      </c>
      <c r="CH952">
        <v>0</v>
      </c>
      <c r="CI952">
        <v>0</v>
      </c>
      <c r="CJ952">
        <v>0</v>
      </c>
      <c r="CK952">
        <v>1</v>
      </c>
      <c r="CL952">
        <v>0</v>
      </c>
      <c r="CN952" t="s">
        <v>108</v>
      </c>
      <c r="CO952" t="s">
        <v>109</v>
      </c>
      <c r="CP952" t="s">
        <v>110</v>
      </c>
      <c r="CQ952">
        <v>3471633</v>
      </c>
      <c r="CR952" t="s">
        <v>2396</v>
      </c>
      <c r="CS952" t="s">
        <v>2397</v>
      </c>
      <c r="CT952">
        <v>951</v>
      </c>
    </row>
    <row r="953" spans="1:98">
      <c r="A953">
        <v>952</v>
      </c>
      <c r="B953" t="s">
        <v>1628</v>
      </c>
      <c r="C953">
        <v>25</v>
      </c>
      <c r="D953" t="s">
        <v>148</v>
      </c>
      <c r="E953" t="s">
        <v>156</v>
      </c>
      <c r="F953" t="s">
        <v>364</v>
      </c>
      <c r="G953" t="s">
        <v>113</v>
      </c>
      <c r="J953" t="s">
        <v>263</v>
      </c>
      <c r="K953">
        <v>0</v>
      </c>
      <c r="L953">
        <v>0</v>
      </c>
      <c r="M953">
        <v>0</v>
      </c>
      <c r="N953">
        <v>0</v>
      </c>
      <c r="O953">
        <v>1</v>
      </c>
      <c r="P953">
        <v>1</v>
      </c>
      <c r="Q953">
        <v>0</v>
      </c>
      <c r="R953">
        <v>0</v>
      </c>
      <c r="X953" t="s">
        <v>151</v>
      </c>
      <c r="Y953">
        <v>0</v>
      </c>
      <c r="Z953">
        <v>0</v>
      </c>
      <c r="AA953">
        <v>0</v>
      </c>
      <c r="AB953">
        <v>1</v>
      </c>
      <c r="AC953">
        <v>1</v>
      </c>
      <c r="AD953">
        <v>0</v>
      </c>
      <c r="AE953">
        <v>0</v>
      </c>
      <c r="AG953" t="s">
        <v>124</v>
      </c>
      <c r="AH953" t="s">
        <v>152</v>
      </c>
      <c r="AI953">
        <v>0</v>
      </c>
      <c r="AJ953">
        <v>0</v>
      </c>
      <c r="AK953">
        <v>0</v>
      </c>
      <c r="AL953">
        <v>1</v>
      </c>
      <c r="AM953">
        <v>0</v>
      </c>
      <c r="AN953">
        <v>0</v>
      </c>
      <c r="AO953">
        <v>0</v>
      </c>
      <c r="AP953">
        <v>0</v>
      </c>
      <c r="BA953" t="s">
        <v>127</v>
      </c>
      <c r="BB953" t="e">
        <f ca="1">- Very Useful _xludf.and provides a job opportunity _xludf.right away.</f>
        <v>#NAME?</v>
      </c>
      <c r="BD953" t="e">
        <f ca="1">- Tourism / Restaurant _xludf.and hotel Management - Nursing / medical care</f>
        <v>#NAME?</v>
      </c>
      <c r="BE953">
        <v>0</v>
      </c>
      <c r="BF953">
        <v>0</v>
      </c>
      <c r="BG953">
        <v>0</v>
      </c>
      <c r="BH953">
        <v>1</v>
      </c>
      <c r="BI953">
        <v>1</v>
      </c>
      <c r="BJ953">
        <v>0</v>
      </c>
      <c r="BK953">
        <v>0</v>
      </c>
      <c r="BL953">
        <v>0</v>
      </c>
      <c r="BN953" t="s">
        <v>106</v>
      </c>
      <c r="BQ953" t="e">
        <f ca="1">- Cannot afford the courses - Donâ€™t know how to _xludf.find/enroll in a suitable program</f>
        <v>#NAME?</v>
      </c>
      <c r="BR953">
        <v>0</v>
      </c>
      <c r="BS953">
        <v>0</v>
      </c>
      <c r="BT953">
        <v>0</v>
      </c>
      <c r="BU953">
        <v>1</v>
      </c>
      <c r="BV953">
        <v>1</v>
      </c>
      <c r="BW953">
        <v>0</v>
      </c>
      <c r="BX953" t="s">
        <v>107</v>
      </c>
      <c r="BY953" t="s">
        <v>205</v>
      </c>
      <c r="BZ953">
        <v>0</v>
      </c>
      <c r="CA953">
        <v>0</v>
      </c>
      <c r="CB953">
        <v>0</v>
      </c>
      <c r="CC953">
        <v>1</v>
      </c>
      <c r="CD953">
        <v>1</v>
      </c>
      <c r="CE953" t="e">
        <f ca="1">- Facebook groups/pages DUBARAH - Friends</f>
        <v>#NAME?</v>
      </c>
      <c r="CF953">
        <v>1</v>
      </c>
      <c r="CG953">
        <v>1</v>
      </c>
      <c r="CH953">
        <v>0</v>
      </c>
      <c r="CI953">
        <v>0</v>
      </c>
      <c r="CJ953">
        <v>0</v>
      </c>
      <c r="CK953">
        <v>1</v>
      </c>
      <c r="CL953">
        <v>0</v>
      </c>
      <c r="CN953" t="s">
        <v>108</v>
      </c>
      <c r="CO953" t="s">
        <v>109</v>
      </c>
      <c r="CP953" t="s">
        <v>110</v>
      </c>
      <c r="CQ953">
        <v>3471753</v>
      </c>
      <c r="CR953" t="s">
        <v>2398</v>
      </c>
      <c r="CS953" t="s">
        <v>2399</v>
      </c>
      <c r="CT953">
        <v>952</v>
      </c>
    </row>
    <row r="954" spans="1:98">
      <c r="A954">
        <v>953</v>
      </c>
      <c r="B954" t="s">
        <v>1628</v>
      </c>
      <c r="C954">
        <v>27</v>
      </c>
      <c r="D954" t="s">
        <v>148</v>
      </c>
      <c r="E954" t="s">
        <v>156</v>
      </c>
      <c r="F954" t="s">
        <v>100</v>
      </c>
      <c r="G954" t="s">
        <v>175</v>
      </c>
      <c r="J954" t="s">
        <v>137</v>
      </c>
      <c r="K954">
        <v>0</v>
      </c>
      <c r="L954">
        <v>0</v>
      </c>
      <c r="M954">
        <v>0</v>
      </c>
      <c r="N954">
        <v>1</v>
      </c>
      <c r="O954">
        <v>0</v>
      </c>
      <c r="P954">
        <v>1</v>
      </c>
      <c r="Q954">
        <v>0</v>
      </c>
      <c r="R954">
        <v>0</v>
      </c>
      <c r="X954" t="s">
        <v>2400</v>
      </c>
      <c r="Y954">
        <v>0</v>
      </c>
      <c r="Z954">
        <v>1</v>
      </c>
      <c r="AA954">
        <v>0</v>
      </c>
      <c r="AB954">
        <v>1</v>
      </c>
      <c r="AC954">
        <v>0</v>
      </c>
      <c r="AD954">
        <v>1</v>
      </c>
      <c r="AE954">
        <v>0</v>
      </c>
      <c r="AG954" t="s">
        <v>124</v>
      </c>
      <c r="AH954" t="s">
        <v>125</v>
      </c>
      <c r="AI954">
        <v>1</v>
      </c>
      <c r="AJ954">
        <v>0</v>
      </c>
      <c r="AK954">
        <v>0</v>
      </c>
      <c r="AL954">
        <v>0</v>
      </c>
      <c r="AM954">
        <v>0</v>
      </c>
      <c r="AN954">
        <v>0</v>
      </c>
      <c r="AO954">
        <v>0</v>
      </c>
      <c r="AP954">
        <v>0</v>
      </c>
      <c r="AR954" t="s">
        <v>106</v>
      </c>
      <c r="AS954" t="e">
        <f ca="1">- Cannot contact public servants _xludf.or Teachers - Donâ€™t have family in Syria to _xludf.help me - School, college _xludf.or directorate out of service</f>
        <v>#NAME?</v>
      </c>
      <c r="AT954">
        <v>1</v>
      </c>
      <c r="AU954">
        <v>0</v>
      </c>
      <c r="AV954">
        <v>1</v>
      </c>
      <c r="AW954">
        <v>1</v>
      </c>
      <c r="AX954">
        <v>0</v>
      </c>
      <c r="AY954">
        <v>0</v>
      </c>
      <c r="BA954" t="s">
        <v>127</v>
      </c>
      <c r="BB954" t="e">
        <f ca="1">- Very Useful _xludf.and provides a job opportunity _xludf.right away.</f>
        <v>#NAME?</v>
      </c>
      <c r="BD954" t="s">
        <v>298</v>
      </c>
      <c r="BE954">
        <v>0</v>
      </c>
      <c r="BF954">
        <v>0</v>
      </c>
      <c r="BG954">
        <v>0</v>
      </c>
      <c r="BH954">
        <v>0</v>
      </c>
      <c r="BI954">
        <v>1</v>
      </c>
      <c r="BJ954">
        <v>0</v>
      </c>
      <c r="BK954">
        <v>0</v>
      </c>
      <c r="BL954">
        <v>1</v>
      </c>
      <c r="BN954" t="s">
        <v>106</v>
      </c>
      <c r="BQ954" t="e">
        <f ca="1">- Cannot afford the courses - Donâ€™t know how to _xludf.find/enroll in a suitable program</f>
        <v>#NAME?</v>
      </c>
      <c r="BR954">
        <v>0</v>
      </c>
      <c r="BS954">
        <v>0</v>
      </c>
      <c r="BT954">
        <v>0</v>
      </c>
      <c r="BU954">
        <v>1</v>
      </c>
      <c r="BV954">
        <v>1</v>
      </c>
      <c r="BW954">
        <v>0</v>
      </c>
      <c r="BX954" t="s">
        <v>107</v>
      </c>
      <c r="BY954" t="s">
        <v>2258</v>
      </c>
      <c r="BZ954">
        <v>1</v>
      </c>
      <c r="CA954">
        <v>0</v>
      </c>
      <c r="CB954">
        <v>0</v>
      </c>
      <c r="CC954">
        <v>1</v>
      </c>
      <c r="CD954">
        <v>1</v>
      </c>
      <c r="CE954" t="e">
        <f ca="1">- Facebook groups/pages  - Friends</f>
        <v>#NAME?</v>
      </c>
      <c r="CF954">
        <v>1</v>
      </c>
      <c r="CG954">
        <v>0</v>
      </c>
      <c r="CH954">
        <v>0</v>
      </c>
      <c r="CI954">
        <v>0</v>
      </c>
      <c r="CJ954">
        <v>0</v>
      </c>
      <c r="CK954">
        <v>1</v>
      </c>
      <c r="CL954">
        <v>0</v>
      </c>
      <c r="CN954" t="s">
        <v>108</v>
      </c>
      <c r="CO954" t="s">
        <v>109</v>
      </c>
      <c r="CP954" t="s">
        <v>110</v>
      </c>
      <c r="CQ954">
        <v>3471768</v>
      </c>
      <c r="CR954" t="s">
        <v>2401</v>
      </c>
      <c r="CS954" t="s">
        <v>2402</v>
      </c>
      <c r="CT954">
        <v>953</v>
      </c>
    </row>
    <row r="955" spans="1:98">
      <c r="A955">
        <v>954</v>
      </c>
      <c r="B955" t="s">
        <v>1628</v>
      </c>
      <c r="C955">
        <v>27</v>
      </c>
      <c r="D955" t="s">
        <v>148</v>
      </c>
      <c r="E955" t="s">
        <v>99</v>
      </c>
      <c r="F955" t="s">
        <v>344</v>
      </c>
      <c r="G955" t="s">
        <v>113</v>
      </c>
      <c r="J955" t="s">
        <v>341</v>
      </c>
      <c r="K955">
        <v>0</v>
      </c>
      <c r="L955">
        <v>0</v>
      </c>
      <c r="M955">
        <v>1</v>
      </c>
      <c r="N955">
        <v>0</v>
      </c>
      <c r="O955">
        <v>0</v>
      </c>
      <c r="P955">
        <v>1</v>
      </c>
      <c r="Q955">
        <v>0</v>
      </c>
      <c r="R955">
        <v>0</v>
      </c>
      <c r="X955" t="s">
        <v>151</v>
      </c>
      <c r="Y955">
        <v>0</v>
      </c>
      <c r="Z955">
        <v>0</v>
      </c>
      <c r="AA955">
        <v>0</v>
      </c>
      <c r="AB955">
        <v>1</v>
      </c>
      <c r="AC955">
        <v>1</v>
      </c>
      <c r="AD955">
        <v>0</v>
      </c>
      <c r="AE955">
        <v>0</v>
      </c>
      <c r="AG955" t="s">
        <v>124</v>
      </c>
      <c r="AH955" t="s">
        <v>105</v>
      </c>
      <c r="AI955">
        <v>0</v>
      </c>
      <c r="AJ955">
        <v>1</v>
      </c>
      <c r="AK955">
        <v>0</v>
      </c>
      <c r="AL955">
        <v>0</v>
      </c>
      <c r="AM955">
        <v>0</v>
      </c>
      <c r="AN955">
        <v>0</v>
      </c>
      <c r="AO955">
        <v>0</v>
      </c>
      <c r="AP955">
        <v>0</v>
      </c>
      <c r="BA955" t="s">
        <v>106</v>
      </c>
      <c r="BB955" t="s">
        <v>121</v>
      </c>
      <c r="BC955" t="s">
        <v>2403</v>
      </c>
      <c r="BD955" t="e">
        <f ca="1">- Tourism / Restaurant _xludf.and hotel Management - Nursing / medical care</f>
        <v>#NAME?</v>
      </c>
      <c r="BE955">
        <v>0</v>
      </c>
      <c r="BF955">
        <v>0</v>
      </c>
      <c r="BG955">
        <v>0</v>
      </c>
      <c r="BH955">
        <v>1</v>
      </c>
      <c r="BI955">
        <v>1</v>
      </c>
      <c r="BJ955">
        <v>0</v>
      </c>
      <c r="BK955">
        <v>0</v>
      </c>
      <c r="BL955">
        <v>0</v>
      </c>
      <c r="BN955" t="s">
        <v>106</v>
      </c>
      <c r="BQ955" t="e">
        <f ca="1">- Do _xludf.not _xludf.count towards a recognized qualification</f>
        <v>#NAME?</v>
      </c>
      <c r="BR955">
        <v>0</v>
      </c>
      <c r="BS955">
        <v>1</v>
      </c>
      <c r="BT955">
        <v>0</v>
      </c>
      <c r="BU955">
        <v>0</v>
      </c>
      <c r="BV955">
        <v>0</v>
      </c>
      <c r="BW955">
        <v>0</v>
      </c>
      <c r="BX955" t="s">
        <v>107</v>
      </c>
      <c r="BY955" t="e">
        <f ca="1">- Useful but _xludf.not as good as going to university</f>
        <v>#NAME?</v>
      </c>
      <c r="BZ955">
        <v>1</v>
      </c>
      <c r="CA955">
        <v>0</v>
      </c>
      <c r="CB955">
        <v>0</v>
      </c>
      <c r="CC955">
        <v>0</v>
      </c>
      <c r="CD955">
        <v>0</v>
      </c>
      <c r="CE955" t="e">
        <f ca="1">- Friends - Teachers</f>
        <v>#NAME?</v>
      </c>
      <c r="CF955">
        <v>1</v>
      </c>
      <c r="CG955">
        <v>0</v>
      </c>
      <c r="CH955">
        <v>1</v>
      </c>
      <c r="CI955">
        <v>0</v>
      </c>
      <c r="CJ955">
        <v>0</v>
      </c>
      <c r="CK955">
        <v>0</v>
      </c>
      <c r="CL955">
        <v>0</v>
      </c>
      <c r="CN955" t="s">
        <v>108</v>
      </c>
      <c r="CO955" t="s">
        <v>109</v>
      </c>
      <c r="CP955" t="s">
        <v>110</v>
      </c>
      <c r="CQ955">
        <v>3471793</v>
      </c>
      <c r="CR955" t="s">
        <v>2404</v>
      </c>
      <c r="CS955" t="s">
        <v>2405</v>
      </c>
      <c r="CT955">
        <v>954</v>
      </c>
    </row>
    <row r="956" spans="1:98">
      <c r="A956">
        <v>955</v>
      </c>
      <c r="B956" t="s">
        <v>1628</v>
      </c>
      <c r="C956">
        <v>23</v>
      </c>
      <c r="D956" t="s">
        <v>148</v>
      </c>
      <c r="E956" t="s">
        <v>99</v>
      </c>
      <c r="F956" t="s">
        <v>149</v>
      </c>
      <c r="G956" t="s">
        <v>175</v>
      </c>
      <c r="J956" t="s">
        <v>114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1</v>
      </c>
      <c r="Q956">
        <v>0</v>
      </c>
      <c r="R956">
        <v>0</v>
      </c>
      <c r="X956" t="s">
        <v>151</v>
      </c>
      <c r="Y956">
        <v>0</v>
      </c>
      <c r="Z956">
        <v>0</v>
      </c>
      <c r="AA956">
        <v>0</v>
      </c>
      <c r="AB956">
        <v>1</v>
      </c>
      <c r="AC956">
        <v>1</v>
      </c>
      <c r="AD956">
        <v>0</v>
      </c>
      <c r="AE956">
        <v>0</v>
      </c>
      <c r="AG956" t="s">
        <v>124</v>
      </c>
      <c r="AH956" t="s">
        <v>105</v>
      </c>
      <c r="AI956">
        <v>0</v>
      </c>
      <c r="AJ956">
        <v>1</v>
      </c>
      <c r="AK956">
        <v>0</v>
      </c>
      <c r="AL956">
        <v>0</v>
      </c>
      <c r="AM956">
        <v>0</v>
      </c>
      <c r="AN956">
        <v>0</v>
      </c>
      <c r="AO956">
        <v>0</v>
      </c>
      <c r="AP956">
        <v>0</v>
      </c>
      <c r="BA956" t="s">
        <v>106</v>
      </c>
      <c r="BB956" t="e">
        <f ca="1">- Useful but _xludf.not as good as a regular degree</f>
        <v>#NAME?</v>
      </c>
      <c r="BD956" t="e">
        <f ca="1">- I am _xludf.not interested in vocational education</f>
        <v>#NAME?</v>
      </c>
      <c r="BE956">
        <v>1</v>
      </c>
      <c r="BF956">
        <v>0</v>
      </c>
      <c r="BG956">
        <v>0</v>
      </c>
      <c r="BH956">
        <v>0</v>
      </c>
      <c r="BI956">
        <v>0</v>
      </c>
      <c r="BJ956">
        <v>0</v>
      </c>
      <c r="BK956">
        <v>0</v>
      </c>
      <c r="BL956">
        <v>0</v>
      </c>
      <c r="BN956" t="s">
        <v>106</v>
      </c>
      <c r="BQ956" t="e">
        <f ca="1">- Do _xludf.not _xludf.count towards a recognized qualification</f>
        <v>#NAME?</v>
      </c>
      <c r="BR956">
        <v>0</v>
      </c>
      <c r="BS956">
        <v>1</v>
      </c>
      <c r="BT956">
        <v>0</v>
      </c>
      <c r="BU956">
        <v>0</v>
      </c>
      <c r="BV956">
        <v>0</v>
      </c>
      <c r="BW956">
        <v>0</v>
      </c>
      <c r="BX956" t="s">
        <v>107</v>
      </c>
      <c r="BY956" t="e">
        <f ca="1">- Useful but _xludf.not as good as going to university</f>
        <v>#NAME?</v>
      </c>
      <c r="BZ956">
        <v>1</v>
      </c>
      <c r="CA956">
        <v>0</v>
      </c>
      <c r="CB956">
        <v>0</v>
      </c>
      <c r="CC956">
        <v>0</v>
      </c>
      <c r="CD956">
        <v>0</v>
      </c>
      <c r="CE956" t="e">
        <f ca="1">- Facebook groups/pages</f>
        <v>#NAME?</v>
      </c>
      <c r="CF956">
        <v>0</v>
      </c>
      <c r="CG956">
        <v>0</v>
      </c>
      <c r="CH956">
        <v>0</v>
      </c>
      <c r="CI956">
        <v>0</v>
      </c>
      <c r="CJ956">
        <v>0</v>
      </c>
      <c r="CK956">
        <v>1</v>
      </c>
      <c r="CL956">
        <v>0</v>
      </c>
      <c r="CN956" t="s">
        <v>108</v>
      </c>
      <c r="CO956" t="s">
        <v>109</v>
      </c>
      <c r="CP956" t="s">
        <v>110</v>
      </c>
      <c r="CQ956">
        <v>3471808</v>
      </c>
      <c r="CR956" t="s">
        <v>2406</v>
      </c>
      <c r="CS956" t="s">
        <v>2407</v>
      </c>
      <c r="CT956">
        <v>955</v>
      </c>
    </row>
    <row r="957" spans="1:98">
      <c r="A957">
        <v>956</v>
      </c>
      <c r="B957" t="s">
        <v>1628</v>
      </c>
      <c r="C957">
        <v>23</v>
      </c>
      <c r="D957" t="s">
        <v>98</v>
      </c>
      <c r="E957" t="s">
        <v>156</v>
      </c>
      <c r="F957" t="s">
        <v>149</v>
      </c>
      <c r="G957" t="s">
        <v>113</v>
      </c>
      <c r="J957" t="s">
        <v>162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1</v>
      </c>
      <c r="R957">
        <v>0</v>
      </c>
      <c r="X957" t="s">
        <v>115</v>
      </c>
      <c r="Y957">
        <v>0</v>
      </c>
      <c r="Z957">
        <v>0</v>
      </c>
      <c r="AA957">
        <v>0</v>
      </c>
      <c r="AB957">
        <v>1</v>
      </c>
      <c r="AC957">
        <v>0</v>
      </c>
      <c r="AD957">
        <v>0</v>
      </c>
      <c r="AE957">
        <v>0</v>
      </c>
      <c r="AG957" t="s">
        <v>124</v>
      </c>
      <c r="AH957" t="s">
        <v>105</v>
      </c>
      <c r="AI957">
        <v>0</v>
      </c>
      <c r="AJ957">
        <v>1</v>
      </c>
      <c r="AK957">
        <v>0</v>
      </c>
      <c r="AL957">
        <v>0</v>
      </c>
      <c r="AM957">
        <v>0</v>
      </c>
      <c r="AN957">
        <v>0</v>
      </c>
      <c r="AO957">
        <v>0</v>
      </c>
      <c r="AP957">
        <v>0</v>
      </c>
      <c r="BA957" t="s">
        <v>106</v>
      </c>
      <c r="BB957" t="e">
        <f ca="1">- Very Useful _xludf.and provides a job opportunity _xludf.right away.</f>
        <v>#NAME?</v>
      </c>
      <c r="BD957" t="e">
        <f ca="1">- Construction (builder, carpenter, electrician, blacksmith)   Other</f>
        <v>#NAME?</v>
      </c>
      <c r="BE957">
        <v>0</v>
      </c>
      <c r="BF957">
        <v>1</v>
      </c>
      <c r="BG957">
        <v>0</v>
      </c>
      <c r="BH957">
        <v>0</v>
      </c>
      <c r="BI957">
        <v>0</v>
      </c>
      <c r="BJ957">
        <v>1</v>
      </c>
      <c r="BK957">
        <v>0</v>
      </c>
      <c r="BL957">
        <v>0</v>
      </c>
      <c r="BM957" t="s">
        <v>2408</v>
      </c>
      <c r="BN957" t="s">
        <v>106</v>
      </c>
      <c r="BQ957" t="e">
        <f ca="1">- Do _xludf.not _xludf.count towards a recognized qualification - Cannot afford the courses</f>
        <v>#NAME?</v>
      </c>
      <c r="BR957">
        <v>0</v>
      </c>
      <c r="BS957">
        <v>1</v>
      </c>
      <c r="BT957">
        <v>0</v>
      </c>
      <c r="BU957">
        <v>0</v>
      </c>
      <c r="BV957">
        <v>1</v>
      </c>
      <c r="BW957">
        <v>0</v>
      </c>
      <c r="BX957" t="s">
        <v>107</v>
      </c>
      <c r="BY957" t="e">
        <f ca="1">- Too Difficult to study alone</f>
        <v>#NAME?</v>
      </c>
      <c r="BZ957">
        <v>0</v>
      </c>
      <c r="CA957">
        <v>0</v>
      </c>
      <c r="CB957">
        <v>0</v>
      </c>
      <c r="CC957">
        <v>0</v>
      </c>
      <c r="CD957">
        <v>1</v>
      </c>
      <c r="CE957" t="e">
        <f ca="1">- Friends - Teachers</f>
        <v>#NAME?</v>
      </c>
      <c r="CF957">
        <v>1</v>
      </c>
      <c r="CG957">
        <v>0</v>
      </c>
      <c r="CH957">
        <v>1</v>
      </c>
      <c r="CI957">
        <v>0</v>
      </c>
      <c r="CJ957">
        <v>0</v>
      </c>
      <c r="CK957">
        <v>0</v>
      </c>
      <c r="CL957">
        <v>0</v>
      </c>
      <c r="CN957" t="s">
        <v>108</v>
      </c>
      <c r="CO957" t="s">
        <v>109</v>
      </c>
      <c r="CP957" t="s">
        <v>110</v>
      </c>
      <c r="CQ957">
        <v>3471816</v>
      </c>
      <c r="CR957" t="s">
        <v>2409</v>
      </c>
      <c r="CS957" t="s">
        <v>2410</v>
      </c>
      <c r="CT957">
        <v>956</v>
      </c>
    </row>
    <row r="958" spans="1:98">
      <c r="A958">
        <v>957</v>
      </c>
      <c r="B958" t="s">
        <v>1628</v>
      </c>
      <c r="C958">
        <v>22</v>
      </c>
      <c r="D958" t="s">
        <v>148</v>
      </c>
      <c r="E958" t="s">
        <v>227</v>
      </c>
      <c r="F958" t="s">
        <v>100</v>
      </c>
      <c r="G958" t="s">
        <v>101</v>
      </c>
      <c r="H958" t="s">
        <v>102</v>
      </c>
      <c r="U958" t="s">
        <v>162</v>
      </c>
      <c r="AG958" t="s">
        <v>104</v>
      </c>
      <c r="AH958" t="s">
        <v>105</v>
      </c>
      <c r="AI958">
        <v>0</v>
      </c>
      <c r="AJ958">
        <v>1</v>
      </c>
      <c r="AK958">
        <v>0</v>
      </c>
      <c r="AL958">
        <v>0</v>
      </c>
      <c r="AM958">
        <v>0</v>
      </c>
      <c r="AN958">
        <v>0</v>
      </c>
      <c r="AO958">
        <v>0</v>
      </c>
      <c r="AP958">
        <v>0</v>
      </c>
      <c r="BA958" t="s">
        <v>106</v>
      </c>
      <c r="BB958" t="e">
        <f ca="1">- Useful but _xludf.not as good as a regular degree</f>
        <v>#NAME?</v>
      </c>
      <c r="BD958" t="e">
        <f ca="1">- Project Management / Accountancy - Nursing / medical care</f>
        <v>#NAME?</v>
      </c>
      <c r="BE958">
        <v>0</v>
      </c>
      <c r="BF958">
        <v>0</v>
      </c>
      <c r="BG958">
        <v>1</v>
      </c>
      <c r="BH958">
        <v>0</v>
      </c>
      <c r="BI958">
        <v>1</v>
      </c>
      <c r="BJ958">
        <v>0</v>
      </c>
      <c r="BK958">
        <v>0</v>
      </c>
      <c r="BL958">
        <v>0</v>
      </c>
      <c r="BN958" t="s">
        <v>106</v>
      </c>
      <c r="BQ958" t="e">
        <f ca="1">- No internet connection / computer - Cannot afford the courses</f>
        <v>#NAME?</v>
      </c>
      <c r="BR958">
        <v>0</v>
      </c>
      <c r="BS958">
        <v>0</v>
      </c>
      <c r="BT958">
        <v>1</v>
      </c>
      <c r="BU958">
        <v>0</v>
      </c>
      <c r="BV958">
        <v>1</v>
      </c>
      <c r="BW958">
        <v>0</v>
      </c>
      <c r="BX958" t="s">
        <v>107</v>
      </c>
      <c r="BY958" t="e">
        <f ca="1">- Useful but _xludf.not as good as going to university  - Difficult to access</f>
        <v>#NAME?</v>
      </c>
      <c r="BZ958">
        <v>1</v>
      </c>
      <c r="CA958">
        <v>0</v>
      </c>
      <c r="CB958">
        <v>0</v>
      </c>
      <c r="CC958">
        <v>1</v>
      </c>
      <c r="CD958">
        <v>0</v>
      </c>
      <c r="CE958" t="e">
        <f ca="1">- Facebook groups/pages  - Friends</f>
        <v>#NAME?</v>
      </c>
      <c r="CF958">
        <v>1</v>
      </c>
      <c r="CG958">
        <v>0</v>
      </c>
      <c r="CH958">
        <v>0</v>
      </c>
      <c r="CI958">
        <v>0</v>
      </c>
      <c r="CJ958">
        <v>0</v>
      </c>
      <c r="CK958">
        <v>1</v>
      </c>
      <c r="CL958">
        <v>0</v>
      </c>
      <c r="CN958" t="s">
        <v>108</v>
      </c>
      <c r="CO958" t="s">
        <v>109</v>
      </c>
      <c r="CP958" t="s">
        <v>110</v>
      </c>
      <c r="CQ958">
        <v>3471882</v>
      </c>
      <c r="CR958" t="s">
        <v>2411</v>
      </c>
      <c r="CS958" t="s">
        <v>2412</v>
      </c>
      <c r="CT958">
        <v>957</v>
      </c>
    </row>
    <row r="959" spans="1:98">
      <c r="A959">
        <v>958</v>
      </c>
      <c r="B959" t="s">
        <v>1628</v>
      </c>
      <c r="C959">
        <v>19</v>
      </c>
      <c r="D959" t="s">
        <v>98</v>
      </c>
      <c r="E959" t="s">
        <v>227</v>
      </c>
      <c r="F959" t="s">
        <v>100</v>
      </c>
      <c r="G959" t="s">
        <v>101</v>
      </c>
      <c r="H959" t="s">
        <v>102</v>
      </c>
      <c r="U959" t="s">
        <v>121</v>
      </c>
      <c r="W959" t="s">
        <v>246</v>
      </c>
      <c r="AG959" t="s">
        <v>104</v>
      </c>
      <c r="AH959" t="s">
        <v>105</v>
      </c>
      <c r="AI959">
        <v>0</v>
      </c>
      <c r="AJ959">
        <v>1</v>
      </c>
      <c r="AK959">
        <v>0</v>
      </c>
      <c r="AL959">
        <v>0</v>
      </c>
      <c r="AM959">
        <v>0</v>
      </c>
      <c r="AN959">
        <v>0</v>
      </c>
      <c r="AO959">
        <v>0</v>
      </c>
      <c r="AP959">
        <v>0</v>
      </c>
      <c r="BA959" t="s">
        <v>127</v>
      </c>
      <c r="BB959" t="e">
        <f ca="1">- Useful but _xludf.not as good as a regular degree</f>
        <v>#NAME?</v>
      </c>
      <c r="BD959" t="e">
        <f ca="1">- Project Management / Accountancy - Tourism / Restaurant _xludf.and hotel Management</f>
        <v>#NAME?</v>
      </c>
      <c r="BE959">
        <v>0</v>
      </c>
      <c r="BF959">
        <v>0</v>
      </c>
      <c r="BG959">
        <v>1</v>
      </c>
      <c r="BH959">
        <v>1</v>
      </c>
      <c r="BI959">
        <v>0</v>
      </c>
      <c r="BJ959">
        <v>0</v>
      </c>
      <c r="BK959">
        <v>0</v>
      </c>
      <c r="BL959">
        <v>0</v>
      </c>
      <c r="BN959" t="s">
        <v>106</v>
      </c>
      <c r="BQ959" t="e">
        <f ca="1">- No internet connection / computer - Do _xludf.not _xludf.count towards a recognized qualification</f>
        <v>#NAME?</v>
      </c>
      <c r="BR959">
        <v>0</v>
      </c>
      <c r="BS959">
        <v>1</v>
      </c>
      <c r="BT959">
        <v>1</v>
      </c>
      <c r="BU959">
        <v>0</v>
      </c>
      <c r="BV959">
        <v>0</v>
      </c>
      <c r="BW959">
        <v>0</v>
      </c>
      <c r="BX959" t="s">
        <v>107</v>
      </c>
      <c r="BY959" t="e">
        <f ca="1">- _xludf.not worth the _xludf.time _xludf.or money spent on it - Difficult to access</f>
        <v>#NAME?</v>
      </c>
      <c r="BZ959">
        <v>0</v>
      </c>
      <c r="CA959">
        <v>1</v>
      </c>
      <c r="CB959">
        <v>0</v>
      </c>
      <c r="CC959">
        <v>1</v>
      </c>
      <c r="CD959">
        <v>0</v>
      </c>
      <c r="CE959" t="e">
        <f ca="1">- Facebook groups/pages DUBARAH</f>
        <v>#NAME?</v>
      </c>
      <c r="CF959">
        <v>0</v>
      </c>
      <c r="CG959">
        <v>1</v>
      </c>
      <c r="CH959">
        <v>0</v>
      </c>
      <c r="CI959">
        <v>0</v>
      </c>
      <c r="CJ959">
        <v>0</v>
      </c>
      <c r="CK959">
        <v>1</v>
      </c>
      <c r="CL959">
        <v>0</v>
      </c>
      <c r="CN959" t="s">
        <v>108</v>
      </c>
      <c r="CO959" t="s">
        <v>109</v>
      </c>
      <c r="CP959" t="s">
        <v>110</v>
      </c>
      <c r="CQ959">
        <v>3471892</v>
      </c>
      <c r="CR959" t="s">
        <v>2413</v>
      </c>
      <c r="CS959" t="s">
        <v>2414</v>
      </c>
      <c r="CT959">
        <v>958</v>
      </c>
    </row>
    <row r="960" spans="1:98">
      <c r="A960">
        <v>959</v>
      </c>
      <c r="B960" t="s">
        <v>1628</v>
      </c>
      <c r="C960">
        <v>21</v>
      </c>
      <c r="D960" t="s">
        <v>148</v>
      </c>
      <c r="E960" t="s">
        <v>99</v>
      </c>
      <c r="F960" t="s">
        <v>100</v>
      </c>
      <c r="G960" t="s">
        <v>101</v>
      </c>
      <c r="H960" t="s">
        <v>102</v>
      </c>
      <c r="U960" t="s">
        <v>121</v>
      </c>
      <c r="W960" t="s">
        <v>246</v>
      </c>
      <c r="AG960" t="s">
        <v>104</v>
      </c>
      <c r="AH960" t="s">
        <v>105</v>
      </c>
      <c r="AI960">
        <v>0</v>
      </c>
      <c r="AJ960">
        <v>1</v>
      </c>
      <c r="AK960">
        <v>0</v>
      </c>
      <c r="AL960">
        <v>0</v>
      </c>
      <c r="AM960">
        <v>0</v>
      </c>
      <c r="AN960">
        <v>0</v>
      </c>
      <c r="AO960">
        <v>0</v>
      </c>
      <c r="AP960">
        <v>0</v>
      </c>
      <c r="BA960" t="s">
        <v>127</v>
      </c>
      <c r="BB960" t="e">
        <f ca="1">- Useful but _xludf.not as good as a regular degree</f>
        <v>#NAME?</v>
      </c>
      <c r="BD960" t="e">
        <f ca="1">- I am _xludf.not interested in vocational education</f>
        <v>#NAME?</v>
      </c>
      <c r="BE960">
        <v>1</v>
      </c>
      <c r="BF960">
        <v>0</v>
      </c>
      <c r="BG960">
        <v>0</v>
      </c>
      <c r="BH960">
        <v>0</v>
      </c>
      <c r="BI960">
        <v>0</v>
      </c>
      <c r="BJ960">
        <v>0</v>
      </c>
      <c r="BK960">
        <v>0</v>
      </c>
      <c r="BL960">
        <v>0</v>
      </c>
      <c r="BN960" t="s">
        <v>106</v>
      </c>
      <c r="BQ960" t="e">
        <f ca="1">- No internet connection / computer - Do _xludf.not _xludf.count towards a recognized qualification</f>
        <v>#NAME?</v>
      </c>
      <c r="BR960">
        <v>0</v>
      </c>
      <c r="BS960">
        <v>1</v>
      </c>
      <c r="BT960">
        <v>1</v>
      </c>
      <c r="BU960">
        <v>0</v>
      </c>
      <c r="BV960">
        <v>0</v>
      </c>
      <c r="BW960">
        <v>0</v>
      </c>
      <c r="BX960" t="s">
        <v>107</v>
      </c>
      <c r="BY960" t="e">
        <f ca="1">- _xludf.not worth the _xludf.time _xludf.or money spent on it</f>
        <v>#NAME?</v>
      </c>
      <c r="BZ960">
        <v>0</v>
      </c>
      <c r="CA960">
        <v>1</v>
      </c>
      <c r="CB960">
        <v>0</v>
      </c>
      <c r="CC960">
        <v>0</v>
      </c>
      <c r="CD960">
        <v>0</v>
      </c>
      <c r="CE960" t="e">
        <f ca="1">- Facebook groups/pages  - Twitter - DUBARAH</f>
        <v>#NAME?</v>
      </c>
      <c r="CF960">
        <v>0</v>
      </c>
      <c r="CG960">
        <v>1</v>
      </c>
      <c r="CH960">
        <v>0</v>
      </c>
      <c r="CI960">
        <v>0</v>
      </c>
      <c r="CJ960">
        <v>1</v>
      </c>
      <c r="CK960">
        <v>1</v>
      </c>
      <c r="CL960">
        <v>0</v>
      </c>
      <c r="CN960" t="s">
        <v>108</v>
      </c>
      <c r="CO960" t="s">
        <v>109</v>
      </c>
      <c r="CP960" t="s">
        <v>110</v>
      </c>
      <c r="CQ960">
        <v>3471898</v>
      </c>
      <c r="CR960" t="s">
        <v>2415</v>
      </c>
      <c r="CS960" t="s">
        <v>2416</v>
      </c>
      <c r="CT960">
        <v>959</v>
      </c>
    </row>
    <row r="961" spans="1:98">
      <c r="A961">
        <v>960</v>
      </c>
      <c r="B961" t="s">
        <v>1628</v>
      </c>
      <c r="C961">
        <v>19</v>
      </c>
      <c r="D961" t="s">
        <v>148</v>
      </c>
      <c r="E961" t="s">
        <v>227</v>
      </c>
      <c r="F961" t="s">
        <v>100</v>
      </c>
      <c r="G961" t="s">
        <v>101</v>
      </c>
      <c r="H961" t="s">
        <v>102</v>
      </c>
      <c r="U961" t="s">
        <v>121</v>
      </c>
      <c r="W961" t="s">
        <v>246</v>
      </c>
      <c r="AG961" t="s">
        <v>104</v>
      </c>
      <c r="AH961" t="s">
        <v>105</v>
      </c>
      <c r="AI961">
        <v>0</v>
      </c>
      <c r="AJ961">
        <v>1</v>
      </c>
      <c r="AK961">
        <v>0</v>
      </c>
      <c r="AL961">
        <v>0</v>
      </c>
      <c r="AM961">
        <v>0</v>
      </c>
      <c r="AN961">
        <v>0</v>
      </c>
      <c r="AO961">
        <v>0</v>
      </c>
      <c r="AP961">
        <v>0</v>
      </c>
      <c r="BA961" t="s">
        <v>106</v>
      </c>
      <c r="BB961" t="e">
        <f ca="1">- Useful but _xludf.not as good as a regular degree</f>
        <v>#NAME?</v>
      </c>
      <c r="BD961" t="e">
        <f ca="1">- I am _xludf.not interested in vocational education</f>
        <v>#NAME?</v>
      </c>
      <c r="BE961">
        <v>1</v>
      </c>
      <c r="BF961">
        <v>0</v>
      </c>
      <c r="BG961">
        <v>0</v>
      </c>
      <c r="BH961">
        <v>0</v>
      </c>
      <c r="BI961">
        <v>0</v>
      </c>
      <c r="BJ961">
        <v>0</v>
      </c>
      <c r="BK961">
        <v>0</v>
      </c>
      <c r="BL961">
        <v>0</v>
      </c>
      <c r="BN961" t="s">
        <v>106</v>
      </c>
      <c r="BQ961" t="e">
        <f ca="1">- Do _xludf.not _xludf.count towards a recognized qualification - Cannot afford the courses</f>
        <v>#NAME?</v>
      </c>
      <c r="BR961">
        <v>0</v>
      </c>
      <c r="BS961">
        <v>1</v>
      </c>
      <c r="BT961">
        <v>0</v>
      </c>
      <c r="BU961">
        <v>0</v>
      </c>
      <c r="BV961">
        <v>1</v>
      </c>
      <c r="BW961">
        <v>0</v>
      </c>
      <c r="BX961" t="s">
        <v>107</v>
      </c>
      <c r="BY961" t="s">
        <v>139</v>
      </c>
      <c r="BZ961">
        <v>1</v>
      </c>
      <c r="CA961">
        <v>0</v>
      </c>
      <c r="CB961">
        <v>0</v>
      </c>
      <c r="CC961">
        <v>0</v>
      </c>
      <c r="CD961">
        <v>1</v>
      </c>
      <c r="CE961" t="e">
        <f ca="1">- Facebook groups/pages  - Friends</f>
        <v>#NAME?</v>
      </c>
      <c r="CF961">
        <v>1</v>
      </c>
      <c r="CG961">
        <v>0</v>
      </c>
      <c r="CH961">
        <v>0</v>
      </c>
      <c r="CI961">
        <v>0</v>
      </c>
      <c r="CJ961">
        <v>0</v>
      </c>
      <c r="CK961">
        <v>1</v>
      </c>
      <c r="CL961">
        <v>0</v>
      </c>
      <c r="CN961" t="s">
        <v>108</v>
      </c>
      <c r="CO961" t="s">
        <v>109</v>
      </c>
      <c r="CP961" t="s">
        <v>110</v>
      </c>
      <c r="CQ961">
        <v>3471908</v>
      </c>
      <c r="CR961" t="s">
        <v>2417</v>
      </c>
      <c r="CS961" t="s">
        <v>2418</v>
      </c>
      <c r="CT961">
        <v>960</v>
      </c>
    </row>
    <row r="962" spans="1:98">
      <c r="A962">
        <v>961</v>
      </c>
      <c r="B962" t="s">
        <v>1628</v>
      </c>
      <c r="C962">
        <v>22</v>
      </c>
      <c r="D962" t="s">
        <v>98</v>
      </c>
      <c r="E962" t="s">
        <v>166</v>
      </c>
      <c r="F962" t="s">
        <v>100</v>
      </c>
      <c r="G962" t="s">
        <v>101</v>
      </c>
      <c r="H962" t="s">
        <v>102</v>
      </c>
      <c r="U962" t="s">
        <v>162</v>
      </c>
      <c r="AG962" t="s">
        <v>104</v>
      </c>
      <c r="AH962" t="s">
        <v>105</v>
      </c>
      <c r="AI962">
        <v>0</v>
      </c>
      <c r="AJ962">
        <v>1</v>
      </c>
      <c r="AK962">
        <v>0</v>
      </c>
      <c r="AL962">
        <v>0</v>
      </c>
      <c r="AM962">
        <v>0</v>
      </c>
      <c r="AN962">
        <v>0</v>
      </c>
      <c r="AO962">
        <v>0</v>
      </c>
      <c r="AP962">
        <v>0</v>
      </c>
      <c r="BA962" t="s">
        <v>106</v>
      </c>
      <c r="BB962" t="e">
        <f ca="1">- Useful but _xludf.not as good as a regular degree</f>
        <v>#NAME?</v>
      </c>
      <c r="BD962" t="e">
        <f ca="1">- Project Management / Accountancy - Tourism / Restaurant _xludf.and hotel Management</f>
        <v>#NAME?</v>
      </c>
      <c r="BE962">
        <v>0</v>
      </c>
      <c r="BF962">
        <v>0</v>
      </c>
      <c r="BG962">
        <v>1</v>
      </c>
      <c r="BH962">
        <v>1</v>
      </c>
      <c r="BI962">
        <v>0</v>
      </c>
      <c r="BJ962">
        <v>0</v>
      </c>
      <c r="BK962">
        <v>0</v>
      </c>
      <c r="BL962">
        <v>0</v>
      </c>
      <c r="BN962" t="s">
        <v>106</v>
      </c>
      <c r="BQ962" t="e">
        <f ca="1">- No internet connection / computer - Do _xludf.not _xludf.count towards a recognized qualification</f>
        <v>#NAME?</v>
      </c>
      <c r="BR962">
        <v>0</v>
      </c>
      <c r="BS962">
        <v>1</v>
      </c>
      <c r="BT962">
        <v>1</v>
      </c>
      <c r="BU962">
        <v>0</v>
      </c>
      <c r="BV962">
        <v>0</v>
      </c>
      <c r="BW962">
        <v>0</v>
      </c>
      <c r="BX962" t="s">
        <v>107</v>
      </c>
      <c r="BY962" t="s">
        <v>139</v>
      </c>
      <c r="BZ962">
        <v>1</v>
      </c>
      <c r="CA962">
        <v>0</v>
      </c>
      <c r="CB962">
        <v>0</v>
      </c>
      <c r="CC962">
        <v>0</v>
      </c>
      <c r="CD962">
        <v>1</v>
      </c>
      <c r="CE962" t="e">
        <f ca="1">- Facebook groups/pages  - Friends</f>
        <v>#NAME?</v>
      </c>
      <c r="CF962">
        <v>1</v>
      </c>
      <c r="CG962">
        <v>0</v>
      </c>
      <c r="CH962">
        <v>0</v>
      </c>
      <c r="CI962">
        <v>0</v>
      </c>
      <c r="CJ962">
        <v>0</v>
      </c>
      <c r="CK962">
        <v>1</v>
      </c>
      <c r="CL962">
        <v>0</v>
      </c>
      <c r="CN962" t="s">
        <v>108</v>
      </c>
      <c r="CO962" t="s">
        <v>109</v>
      </c>
      <c r="CP962" t="s">
        <v>110</v>
      </c>
      <c r="CQ962">
        <v>3471916</v>
      </c>
      <c r="CR962" s="1" t="s">
        <v>2419</v>
      </c>
      <c r="CS962" t="s">
        <v>2420</v>
      </c>
      <c r="CT962">
        <v>961</v>
      </c>
    </row>
    <row r="963" spans="1:98">
      <c r="A963">
        <v>962</v>
      </c>
      <c r="B963" t="s">
        <v>1628</v>
      </c>
      <c r="C963">
        <v>24</v>
      </c>
      <c r="D963" t="s">
        <v>98</v>
      </c>
      <c r="E963" t="s">
        <v>285</v>
      </c>
      <c r="F963" t="s">
        <v>100</v>
      </c>
      <c r="G963" t="s">
        <v>101</v>
      </c>
      <c r="H963" t="s">
        <v>102</v>
      </c>
      <c r="U963" t="s">
        <v>162</v>
      </c>
      <c r="AG963" t="s">
        <v>104</v>
      </c>
      <c r="AH963" t="s">
        <v>105</v>
      </c>
      <c r="AI963">
        <v>0</v>
      </c>
      <c r="AJ963">
        <v>1</v>
      </c>
      <c r="AK963">
        <v>0</v>
      </c>
      <c r="AL963">
        <v>0</v>
      </c>
      <c r="AM963">
        <v>0</v>
      </c>
      <c r="AN963">
        <v>0</v>
      </c>
      <c r="AO963">
        <v>0</v>
      </c>
      <c r="AP963">
        <v>0</v>
      </c>
      <c r="BA963" t="s">
        <v>106</v>
      </c>
      <c r="BB963" t="e">
        <f ca="1">- Useful but _xludf.not as good as a regular degree</f>
        <v>#NAME?</v>
      </c>
      <c r="BD963" t="e">
        <f ca="1">- I am _xludf.not interested in vocational education</f>
        <v>#NAME?</v>
      </c>
      <c r="BE963">
        <v>1</v>
      </c>
      <c r="BF963">
        <v>0</v>
      </c>
      <c r="BG963">
        <v>0</v>
      </c>
      <c r="BH963">
        <v>0</v>
      </c>
      <c r="BI963">
        <v>0</v>
      </c>
      <c r="BJ963">
        <v>0</v>
      </c>
      <c r="BK963">
        <v>0</v>
      </c>
      <c r="BL963">
        <v>0</v>
      </c>
      <c r="BN963" t="s">
        <v>106</v>
      </c>
      <c r="BQ963" t="e">
        <f ca="1">- Do _xludf.not _xludf.count towards a recognized qualification</f>
        <v>#NAME?</v>
      </c>
      <c r="BR963">
        <v>0</v>
      </c>
      <c r="BS963">
        <v>1</v>
      </c>
      <c r="BT963">
        <v>0</v>
      </c>
      <c r="BU963">
        <v>0</v>
      </c>
      <c r="BV963">
        <v>0</v>
      </c>
      <c r="BW963">
        <v>0</v>
      </c>
      <c r="BX963" t="s">
        <v>107</v>
      </c>
      <c r="BY963" t="s">
        <v>139</v>
      </c>
      <c r="BZ963">
        <v>1</v>
      </c>
      <c r="CA963">
        <v>0</v>
      </c>
      <c r="CB963">
        <v>0</v>
      </c>
      <c r="CC963">
        <v>0</v>
      </c>
      <c r="CD963">
        <v>1</v>
      </c>
      <c r="CE963" t="e">
        <f ca="1">- Facebook groups/pages  - Friends</f>
        <v>#NAME?</v>
      </c>
      <c r="CF963">
        <v>1</v>
      </c>
      <c r="CG963">
        <v>0</v>
      </c>
      <c r="CH963">
        <v>0</v>
      </c>
      <c r="CI963">
        <v>0</v>
      </c>
      <c r="CJ963">
        <v>0</v>
      </c>
      <c r="CK963">
        <v>1</v>
      </c>
      <c r="CL963">
        <v>0</v>
      </c>
      <c r="CN963" t="s">
        <v>108</v>
      </c>
      <c r="CO963" t="s">
        <v>109</v>
      </c>
      <c r="CP963" t="s">
        <v>110</v>
      </c>
      <c r="CQ963">
        <v>3471932</v>
      </c>
      <c r="CR963" t="s">
        <v>2421</v>
      </c>
      <c r="CS963" t="s">
        <v>2422</v>
      </c>
      <c r="CT963">
        <v>962</v>
      </c>
    </row>
    <row r="964" spans="1:98">
      <c r="A964">
        <v>963</v>
      </c>
      <c r="B964" t="s">
        <v>1628</v>
      </c>
      <c r="C964">
        <v>20</v>
      </c>
      <c r="D964" t="s">
        <v>148</v>
      </c>
      <c r="E964" t="s">
        <v>227</v>
      </c>
      <c r="F964" t="s">
        <v>136</v>
      </c>
      <c r="G964" t="s">
        <v>101</v>
      </c>
      <c r="H964" t="s">
        <v>102</v>
      </c>
      <c r="U964" t="s">
        <v>103</v>
      </c>
      <c r="AG964" t="s">
        <v>104</v>
      </c>
      <c r="AH964" t="s">
        <v>105</v>
      </c>
      <c r="AI964">
        <v>0</v>
      </c>
      <c r="AJ964">
        <v>1</v>
      </c>
      <c r="AK964">
        <v>0</v>
      </c>
      <c r="AL964">
        <v>0</v>
      </c>
      <c r="AM964">
        <v>0</v>
      </c>
      <c r="AN964">
        <v>0</v>
      </c>
      <c r="AO964">
        <v>0</v>
      </c>
      <c r="AP964">
        <v>0</v>
      </c>
      <c r="BA964" t="s">
        <v>106</v>
      </c>
      <c r="BB964" t="e">
        <f ca="1">- Useful but _xludf.not as good as a regular degree</f>
        <v>#NAME?</v>
      </c>
      <c r="BD964" t="e">
        <f ca="1">- Construction (builder, carpenter, electrician, blacksmith) - Project Management / Accountancy   Other</f>
        <v>#NAME?</v>
      </c>
      <c r="BE964">
        <v>0</v>
      </c>
      <c r="BF964">
        <v>1</v>
      </c>
      <c r="BG964">
        <v>1</v>
      </c>
      <c r="BH964">
        <v>0</v>
      </c>
      <c r="BI964">
        <v>0</v>
      </c>
      <c r="BJ964">
        <v>1</v>
      </c>
      <c r="BK964">
        <v>0</v>
      </c>
      <c r="BL964">
        <v>0</v>
      </c>
      <c r="BM964" t="s">
        <v>2423</v>
      </c>
      <c r="BN964" t="s">
        <v>106</v>
      </c>
      <c r="BQ964" t="e">
        <f ca="1">- Do _xludf.not _xludf.count towards a recognized qualification - Donâ€™t know how to _xludf.find/enroll in a suitable program</f>
        <v>#NAME?</v>
      </c>
      <c r="BR964">
        <v>0</v>
      </c>
      <c r="BS964">
        <v>1</v>
      </c>
      <c r="BT964">
        <v>0</v>
      </c>
      <c r="BU964">
        <v>1</v>
      </c>
      <c r="BV964">
        <v>0</v>
      </c>
      <c r="BW964">
        <v>0</v>
      </c>
      <c r="BX964" t="s">
        <v>107</v>
      </c>
      <c r="BY964" t="e">
        <f ca="1">- _xludf.not worth the _xludf.time _xludf.or money spent on it - Difficult to access</f>
        <v>#NAME?</v>
      </c>
      <c r="BZ964">
        <v>0</v>
      </c>
      <c r="CA964">
        <v>1</v>
      </c>
      <c r="CB964">
        <v>0</v>
      </c>
      <c r="CC964">
        <v>1</v>
      </c>
      <c r="CD964">
        <v>0</v>
      </c>
      <c r="CE964" t="e">
        <f ca="1">- Facebook groups/pages  - Teachers</f>
        <v>#NAME?</v>
      </c>
      <c r="CF964">
        <v>0</v>
      </c>
      <c r="CG964">
        <v>0</v>
      </c>
      <c r="CH964">
        <v>1</v>
      </c>
      <c r="CI964">
        <v>0</v>
      </c>
      <c r="CJ964">
        <v>0</v>
      </c>
      <c r="CK964">
        <v>1</v>
      </c>
      <c r="CL964">
        <v>0</v>
      </c>
      <c r="CN964" t="s">
        <v>108</v>
      </c>
      <c r="CO964" t="s">
        <v>109</v>
      </c>
      <c r="CP964" t="s">
        <v>110</v>
      </c>
      <c r="CQ964">
        <v>3471941</v>
      </c>
      <c r="CR964" t="s">
        <v>2424</v>
      </c>
      <c r="CS964" t="s">
        <v>2425</v>
      </c>
      <c r="CT964">
        <v>963</v>
      </c>
    </row>
    <row r="965" spans="1:98">
      <c r="A965">
        <v>964</v>
      </c>
      <c r="B965" t="s">
        <v>1628</v>
      </c>
      <c r="C965">
        <v>20</v>
      </c>
      <c r="D965" t="s">
        <v>98</v>
      </c>
      <c r="E965" t="s">
        <v>99</v>
      </c>
      <c r="F965" t="s">
        <v>100</v>
      </c>
      <c r="G965" t="s">
        <v>101</v>
      </c>
      <c r="H965" t="s">
        <v>102</v>
      </c>
      <c r="U965" t="s">
        <v>162</v>
      </c>
      <c r="AG965" t="s">
        <v>104</v>
      </c>
      <c r="AH965" t="s">
        <v>105</v>
      </c>
      <c r="AI965">
        <v>0</v>
      </c>
      <c r="AJ965">
        <v>1</v>
      </c>
      <c r="AK965">
        <v>0</v>
      </c>
      <c r="AL965">
        <v>0</v>
      </c>
      <c r="AM965">
        <v>0</v>
      </c>
      <c r="AN965">
        <v>0</v>
      </c>
      <c r="AO965">
        <v>0</v>
      </c>
      <c r="AP965">
        <v>0</v>
      </c>
      <c r="BA965" t="s">
        <v>106</v>
      </c>
      <c r="BB965" t="e">
        <f ca="1">- Useful but _xludf.not as good as a regular degree</f>
        <v>#NAME?</v>
      </c>
      <c r="BD965" t="e">
        <f ca="1">- Project Management / Accountancy - Nursing / medical care</f>
        <v>#NAME?</v>
      </c>
      <c r="BE965">
        <v>0</v>
      </c>
      <c r="BF965">
        <v>0</v>
      </c>
      <c r="BG965">
        <v>1</v>
      </c>
      <c r="BH965">
        <v>0</v>
      </c>
      <c r="BI965">
        <v>1</v>
      </c>
      <c r="BJ965">
        <v>0</v>
      </c>
      <c r="BK965">
        <v>0</v>
      </c>
      <c r="BL965">
        <v>0</v>
      </c>
      <c r="BN965" t="s">
        <v>106</v>
      </c>
      <c r="BQ965" t="e">
        <f ca="1">- No internet connection / computer</f>
        <v>#NAME?</v>
      </c>
      <c r="BR965">
        <v>0</v>
      </c>
      <c r="BS965">
        <v>0</v>
      </c>
      <c r="BT965">
        <v>1</v>
      </c>
      <c r="BU965">
        <v>0</v>
      </c>
      <c r="BV965">
        <v>0</v>
      </c>
      <c r="BW965">
        <v>0</v>
      </c>
      <c r="BX965" t="s">
        <v>107</v>
      </c>
      <c r="BY965" t="s">
        <v>205</v>
      </c>
      <c r="BZ965">
        <v>0</v>
      </c>
      <c r="CA965">
        <v>0</v>
      </c>
      <c r="CB965">
        <v>0</v>
      </c>
      <c r="CC965">
        <v>1</v>
      </c>
      <c r="CD965">
        <v>1</v>
      </c>
      <c r="CE965" t="e">
        <f ca="1">- Facebook groups/pages  - Friends</f>
        <v>#NAME?</v>
      </c>
      <c r="CF965">
        <v>1</v>
      </c>
      <c r="CG965">
        <v>0</v>
      </c>
      <c r="CH965">
        <v>0</v>
      </c>
      <c r="CI965">
        <v>0</v>
      </c>
      <c r="CJ965">
        <v>0</v>
      </c>
      <c r="CK965">
        <v>1</v>
      </c>
      <c r="CL965">
        <v>0</v>
      </c>
      <c r="CN965" t="s">
        <v>108</v>
      </c>
      <c r="CO965" t="s">
        <v>109</v>
      </c>
      <c r="CP965" t="s">
        <v>110</v>
      </c>
      <c r="CQ965">
        <v>3471944</v>
      </c>
      <c r="CR965" t="s">
        <v>2426</v>
      </c>
      <c r="CS965" t="s">
        <v>2427</v>
      </c>
      <c r="CT965">
        <v>964</v>
      </c>
    </row>
    <row r="966" spans="1:98">
      <c r="A966">
        <v>965</v>
      </c>
      <c r="B966" t="s">
        <v>1628</v>
      </c>
      <c r="C966">
        <v>23</v>
      </c>
      <c r="D966" t="s">
        <v>148</v>
      </c>
      <c r="E966" t="s">
        <v>99</v>
      </c>
      <c r="F966" t="s">
        <v>100</v>
      </c>
      <c r="G966" t="s">
        <v>101</v>
      </c>
      <c r="H966" t="s">
        <v>102</v>
      </c>
      <c r="U966" t="s">
        <v>162</v>
      </c>
      <c r="AG966" t="s">
        <v>104</v>
      </c>
      <c r="AH966" t="s">
        <v>105</v>
      </c>
      <c r="AI966">
        <v>0</v>
      </c>
      <c r="AJ966">
        <v>1</v>
      </c>
      <c r="AK966">
        <v>0</v>
      </c>
      <c r="AL966">
        <v>0</v>
      </c>
      <c r="AM966">
        <v>0</v>
      </c>
      <c r="AN966">
        <v>0</v>
      </c>
      <c r="AO966">
        <v>0</v>
      </c>
      <c r="AP966">
        <v>0</v>
      </c>
      <c r="BA966" t="s">
        <v>106</v>
      </c>
      <c r="BB966" t="e">
        <f ca="1">- Useful but _xludf.not as good as a regular degree</f>
        <v>#NAME?</v>
      </c>
      <c r="BD966" t="e">
        <f ca="1">- I am _xludf.not interested in vocational education</f>
        <v>#NAME?</v>
      </c>
      <c r="BE966">
        <v>1</v>
      </c>
      <c r="BF966">
        <v>0</v>
      </c>
      <c r="BG966">
        <v>0</v>
      </c>
      <c r="BH966">
        <v>0</v>
      </c>
      <c r="BI966">
        <v>0</v>
      </c>
      <c r="BJ966">
        <v>0</v>
      </c>
      <c r="BK966">
        <v>0</v>
      </c>
      <c r="BL966">
        <v>0</v>
      </c>
      <c r="BN966" t="s">
        <v>106</v>
      </c>
      <c r="BQ966" t="e">
        <f ca="1">- Do _xludf.not _xludf.count towards a recognized qualification</f>
        <v>#NAME?</v>
      </c>
      <c r="BR966">
        <v>0</v>
      </c>
      <c r="BS966">
        <v>1</v>
      </c>
      <c r="BT966">
        <v>0</v>
      </c>
      <c r="BU966">
        <v>0</v>
      </c>
      <c r="BV966">
        <v>0</v>
      </c>
      <c r="BW966">
        <v>0</v>
      </c>
      <c r="BX966" t="s">
        <v>107</v>
      </c>
      <c r="BY966" t="e">
        <f ca="1">- Useful but _xludf.not as good as going to university  - Difficult to access</f>
        <v>#NAME?</v>
      </c>
      <c r="BZ966">
        <v>1</v>
      </c>
      <c r="CA966">
        <v>0</v>
      </c>
      <c r="CB966">
        <v>0</v>
      </c>
      <c r="CC966">
        <v>1</v>
      </c>
      <c r="CD966">
        <v>0</v>
      </c>
      <c r="CE966" t="e">
        <f ca="1">- Facebook groups/pages  - Friends</f>
        <v>#NAME?</v>
      </c>
      <c r="CF966">
        <v>1</v>
      </c>
      <c r="CG966">
        <v>0</v>
      </c>
      <c r="CH966">
        <v>0</v>
      </c>
      <c r="CI966">
        <v>0</v>
      </c>
      <c r="CJ966">
        <v>0</v>
      </c>
      <c r="CK966">
        <v>1</v>
      </c>
      <c r="CL966">
        <v>0</v>
      </c>
      <c r="CN966" t="s">
        <v>108</v>
      </c>
      <c r="CO966" t="s">
        <v>109</v>
      </c>
      <c r="CP966" t="s">
        <v>110</v>
      </c>
      <c r="CQ966">
        <v>3471947</v>
      </c>
      <c r="CR966" t="s">
        <v>2428</v>
      </c>
      <c r="CS966" t="s">
        <v>2429</v>
      </c>
      <c r="CT966">
        <v>965</v>
      </c>
    </row>
    <row r="967" spans="1:98">
      <c r="A967">
        <v>966</v>
      </c>
      <c r="B967" t="s">
        <v>1628</v>
      </c>
      <c r="C967">
        <v>20</v>
      </c>
      <c r="D967" t="s">
        <v>98</v>
      </c>
      <c r="E967" t="s">
        <v>99</v>
      </c>
      <c r="F967" t="s">
        <v>100</v>
      </c>
      <c r="G967" t="s">
        <v>101</v>
      </c>
      <c r="H967" t="s">
        <v>102</v>
      </c>
      <c r="U967" t="s">
        <v>162</v>
      </c>
      <c r="AG967" t="s">
        <v>104</v>
      </c>
      <c r="AH967" t="s">
        <v>105</v>
      </c>
      <c r="AI967">
        <v>0</v>
      </c>
      <c r="AJ967">
        <v>1</v>
      </c>
      <c r="AK967">
        <v>0</v>
      </c>
      <c r="AL967">
        <v>0</v>
      </c>
      <c r="AM967">
        <v>0</v>
      </c>
      <c r="AN967">
        <v>0</v>
      </c>
      <c r="AO967">
        <v>0</v>
      </c>
      <c r="AP967">
        <v>0</v>
      </c>
      <c r="BA967" t="s">
        <v>106</v>
      </c>
      <c r="BB967" t="e">
        <f ca="1">- Useful but _xludf.not as good as a regular degree</f>
        <v>#NAME?</v>
      </c>
      <c r="BD967" t="e">
        <f ca="1">- Project Management / Accountancy - Nursing / medical care</f>
        <v>#NAME?</v>
      </c>
      <c r="BE967">
        <v>0</v>
      </c>
      <c r="BF967">
        <v>0</v>
      </c>
      <c r="BG967">
        <v>1</v>
      </c>
      <c r="BH967">
        <v>0</v>
      </c>
      <c r="BI967">
        <v>1</v>
      </c>
      <c r="BJ967">
        <v>0</v>
      </c>
      <c r="BK967">
        <v>0</v>
      </c>
      <c r="BL967">
        <v>0</v>
      </c>
      <c r="BN967" t="s">
        <v>106</v>
      </c>
      <c r="BQ967" t="e">
        <f ca="1">- No internet connection / computer - Do _xludf.not _xludf.count towards a recognized qualification</f>
        <v>#NAME?</v>
      </c>
      <c r="BR967">
        <v>0</v>
      </c>
      <c r="BS967">
        <v>1</v>
      </c>
      <c r="BT967">
        <v>1</v>
      </c>
      <c r="BU967">
        <v>0</v>
      </c>
      <c r="BV967">
        <v>0</v>
      </c>
      <c r="BW967">
        <v>0</v>
      </c>
      <c r="BX967" t="s">
        <v>107</v>
      </c>
      <c r="BY967" t="s">
        <v>139</v>
      </c>
      <c r="BZ967">
        <v>1</v>
      </c>
      <c r="CA967">
        <v>0</v>
      </c>
      <c r="CB967">
        <v>0</v>
      </c>
      <c r="CC967">
        <v>0</v>
      </c>
      <c r="CD967">
        <v>1</v>
      </c>
      <c r="CE967" t="e">
        <f ca="1">- Facebook groups/pages  - Friends</f>
        <v>#NAME?</v>
      </c>
      <c r="CF967">
        <v>1</v>
      </c>
      <c r="CG967">
        <v>0</v>
      </c>
      <c r="CH967">
        <v>0</v>
      </c>
      <c r="CI967">
        <v>0</v>
      </c>
      <c r="CJ967">
        <v>0</v>
      </c>
      <c r="CK967">
        <v>1</v>
      </c>
      <c r="CL967">
        <v>0</v>
      </c>
      <c r="CN967" t="s">
        <v>108</v>
      </c>
      <c r="CO967" t="s">
        <v>109</v>
      </c>
      <c r="CP967" t="s">
        <v>110</v>
      </c>
      <c r="CQ967">
        <v>3471950</v>
      </c>
      <c r="CR967" t="s">
        <v>2430</v>
      </c>
      <c r="CS967" t="s">
        <v>2431</v>
      </c>
      <c r="CT967">
        <v>966</v>
      </c>
    </row>
    <row r="968" spans="1:98">
      <c r="A968">
        <v>967</v>
      </c>
      <c r="B968" t="s">
        <v>1628</v>
      </c>
      <c r="C968">
        <v>22</v>
      </c>
      <c r="D968" t="s">
        <v>98</v>
      </c>
      <c r="E968" t="s">
        <v>99</v>
      </c>
      <c r="F968" t="s">
        <v>100</v>
      </c>
      <c r="G968" t="s">
        <v>101</v>
      </c>
      <c r="H968" t="s">
        <v>102</v>
      </c>
      <c r="U968" t="s">
        <v>162</v>
      </c>
      <c r="AG968" t="s">
        <v>104</v>
      </c>
      <c r="AH968" t="s">
        <v>105</v>
      </c>
      <c r="AI968">
        <v>0</v>
      </c>
      <c r="AJ968">
        <v>1</v>
      </c>
      <c r="AK968">
        <v>0</v>
      </c>
      <c r="AL968">
        <v>0</v>
      </c>
      <c r="AM968">
        <v>0</v>
      </c>
      <c r="AN968">
        <v>0</v>
      </c>
      <c r="AO968">
        <v>0</v>
      </c>
      <c r="AP968">
        <v>0</v>
      </c>
      <c r="BA968" t="s">
        <v>106</v>
      </c>
      <c r="BB968" t="e">
        <f ca="1">- Useful but _xludf.not as good as a regular degree</f>
        <v>#NAME?</v>
      </c>
      <c r="BD968" t="e">
        <f ca="1">- Tourism / Restaurant _xludf.and hotel Management - Nursing / medical care</f>
        <v>#NAME?</v>
      </c>
      <c r="BE968">
        <v>0</v>
      </c>
      <c r="BF968">
        <v>0</v>
      </c>
      <c r="BG968">
        <v>0</v>
      </c>
      <c r="BH968">
        <v>1</v>
      </c>
      <c r="BI968">
        <v>1</v>
      </c>
      <c r="BJ968">
        <v>0</v>
      </c>
      <c r="BK968">
        <v>0</v>
      </c>
      <c r="BL968">
        <v>0</v>
      </c>
      <c r="BN968" t="s">
        <v>106</v>
      </c>
      <c r="BQ968" t="e">
        <f ca="1">- No internet connection / computer - Do _xludf.not _xludf.count towards a recognized qualification</f>
        <v>#NAME?</v>
      </c>
      <c r="BR968">
        <v>0</v>
      </c>
      <c r="BS968">
        <v>1</v>
      </c>
      <c r="BT968">
        <v>1</v>
      </c>
      <c r="BU968">
        <v>0</v>
      </c>
      <c r="BV968">
        <v>0</v>
      </c>
      <c r="BW968">
        <v>0</v>
      </c>
      <c r="BX968" t="s">
        <v>107</v>
      </c>
      <c r="BY968" t="s">
        <v>139</v>
      </c>
      <c r="BZ968">
        <v>1</v>
      </c>
      <c r="CA968">
        <v>0</v>
      </c>
      <c r="CB968">
        <v>0</v>
      </c>
      <c r="CC968">
        <v>0</v>
      </c>
      <c r="CD968">
        <v>1</v>
      </c>
      <c r="CE968" t="e">
        <f ca="1">- Facebook groups/pages  - Friends</f>
        <v>#NAME?</v>
      </c>
      <c r="CF968">
        <v>1</v>
      </c>
      <c r="CG968">
        <v>0</v>
      </c>
      <c r="CH968">
        <v>0</v>
      </c>
      <c r="CI968">
        <v>0</v>
      </c>
      <c r="CJ968">
        <v>0</v>
      </c>
      <c r="CK968">
        <v>1</v>
      </c>
      <c r="CL968">
        <v>0</v>
      </c>
      <c r="CN968" t="s">
        <v>108</v>
      </c>
      <c r="CO968" t="s">
        <v>109</v>
      </c>
      <c r="CP968" t="s">
        <v>110</v>
      </c>
      <c r="CQ968">
        <v>3471955</v>
      </c>
      <c r="CR968" t="s">
        <v>2432</v>
      </c>
      <c r="CS968" t="s">
        <v>2433</v>
      </c>
      <c r="CT968">
        <v>967</v>
      </c>
    </row>
    <row r="969" spans="1:98">
      <c r="A969">
        <v>968</v>
      </c>
      <c r="B969" t="s">
        <v>1628</v>
      </c>
      <c r="C969">
        <v>20</v>
      </c>
      <c r="D969" t="s">
        <v>98</v>
      </c>
      <c r="E969" t="s">
        <v>179</v>
      </c>
      <c r="F969" t="s">
        <v>100</v>
      </c>
      <c r="G969" t="s">
        <v>101</v>
      </c>
      <c r="H969" t="s">
        <v>102</v>
      </c>
      <c r="U969" t="s">
        <v>162</v>
      </c>
      <c r="AG969" t="s">
        <v>104</v>
      </c>
      <c r="AH969" t="s">
        <v>105</v>
      </c>
      <c r="AI969">
        <v>0</v>
      </c>
      <c r="AJ969">
        <v>1</v>
      </c>
      <c r="AK969">
        <v>0</v>
      </c>
      <c r="AL969">
        <v>0</v>
      </c>
      <c r="AM969">
        <v>0</v>
      </c>
      <c r="AN969">
        <v>0</v>
      </c>
      <c r="AO969">
        <v>0</v>
      </c>
      <c r="AP969">
        <v>0</v>
      </c>
      <c r="BA969" t="s">
        <v>106</v>
      </c>
      <c r="BB969" t="e">
        <f ca="1">- Useful but _xludf.not as good as a regular degree</f>
        <v>#NAME?</v>
      </c>
      <c r="BD969" t="e">
        <f ca="1">- I am _xludf.not interested in vocational education</f>
        <v>#NAME?</v>
      </c>
      <c r="BE969">
        <v>1</v>
      </c>
      <c r="BF969">
        <v>0</v>
      </c>
      <c r="BG969">
        <v>0</v>
      </c>
      <c r="BH969">
        <v>0</v>
      </c>
      <c r="BI969">
        <v>0</v>
      </c>
      <c r="BJ969">
        <v>0</v>
      </c>
      <c r="BK969">
        <v>0</v>
      </c>
      <c r="BL969">
        <v>0</v>
      </c>
      <c r="BN969" t="s">
        <v>106</v>
      </c>
      <c r="BQ969" t="e">
        <f ca="1">- Do _xludf.not _xludf.count towards a recognized qualification - Cannot afford the courses</f>
        <v>#NAME?</v>
      </c>
      <c r="BR969">
        <v>0</v>
      </c>
      <c r="BS969">
        <v>1</v>
      </c>
      <c r="BT969">
        <v>0</v>
      </c>
      <c r="BU969">
        <v>0</v>
      </c>
      <c r="BV969">
        <v>1</v>
      </c>
      <c r="BW969">
        <v>0</v>
      </c>
      <c r="BX969" t="s">
        <v>107</v>
      </c>
      <c r="BY969" t="e">
        <f ca="1">- Useful but _xludf.not as good as going to university  - Difficult to access</f>
        <v>#NAME?</v>
      </c>
      <c r="BZ969">
        <v>1</v>
      </c>
      <c r="CA969">
        <v>0</v>
      </c>
      <c r="CB969">
        <v>0</v>
      </c>
      <c r="CC969">
        <v>1</v>
      </c>
      <c r="CD969">
        <v>0</v>
      </c>
      <c r="CE969" t="e">
        <f ca="1">- Facebook groups/pages  - Friends</f>
        <v>#NAME?</v>
      </c>
      <c r="CF969">
        <v>1</v>
      </c>
      <c r="CG969">
        <v>0</v>
      </c>
      <c r="CH969">
        <v>0</v>
      </c>
      <c r="CI969">
        <v>0</v>
      </c>
      <c r="CJ969">
        <v>0</v>
      </c>
      <c r="CK969">
        <v>1</v>
      </c>
      <c r="CL969">
        <v>0</v>
      </c>
      <c r="CN969" t="s">
        <v>108</v>
      </c>
      <c r="CO969" t="s">
        <v>109</v>
      </c>
      <c r="CP969" t="s">
        <v>110</v>
      </c>
      <c r="CQ969">
        <v>3472046</v>
      </c>
      <c r="CR969" t="s">
        <v>2434</v>
      </c>
      <c r="CS969" t="s">
        <v>2435</v>
      </c>
      <c r="CT969">
        <v>968</v>
      </c>
    </row>
    <row r="970" spans="1:98">
      <c r="A970">
        <v>969</v>
      </c>
      <c r="B970" t="s">
        <v>1628</v>
      </c>
      <c r="C970">
        <v>23</v>
      </c>
      <c r="D970" t="s">
        <v>98</v>
      </c>
      <c r="E970" t="s">
        <v>99</v>
      </c>
      <c r="F970" t="s">
        <v>100</v>
      </c>
      <c r="G970" t="s">
        <v>101</v>
      </c>
      <c r="H970" t="s">
        <v>102</v>
      </c>
      <c r="U970" t="s">
        <v>162</v>
      </c>
      <c r="AG970" t="s">
        <v>104</v>
      </c>
      <c r="AH970" t="s">
        <v>105</v>
      </c>
      <c r="AI970">
        <v>0</v>
      </c>
      <c r="AJ970">
        <v>1</v>
      </c>
      <c r="AK970">
        <v>0</v>
      </c>
      <c r="AL970">
        <v>0</v>
      </c>
      <c r="AM970">
        <v>0</v>
      </c>
      <c r="AN970">
        <v>0</v>
      </c>
      <c r="AO970">
        <v>0</v>
      </c>
      <c r="AP970">
        <v>0</v>
      </c>
      <c r="BA970" t="s">
        <v>106</v>
      </c>
      <c r="BB970" t="e">
        <f ca="1">- Useful but _xludf.not as good as a regular degree</f>
        <v>#NAME?</v>
      </c>
      <c r="BD970" t="e">
        <f ca="1">- Project Management / Accountancy - Tourism / Restaurant _xludf.and hotel Management</f>
        <v>#NAME?</v>
      </c>
      <c r="BE970">
        <v>0</v>
      </c>
      <c r="BF970">
        <v>0</v>
      </c>
      <c r="BG970">
        <v>1</v>
      </c>
      <c r="BH970">
        <v>1</v>
      </c>
      <c r="BI970">
        <v>0</v>
      </c>
      <c r="BJ970">
        <v>0</v>
      </c>
      <c r="BK970">
        <v>0</v>
      </c>
      <c r="BL970">
        <v>0</v>
      </c>
      <c r="BN970" t="s">
        <v>106</v>
      </c>
      <c r="BQ970" t="e">
        <f ca="1">- No internet connection / computer - Cannot afford the courses</f>
        <v>#NAME?</v>
      </c>
      <c r="BR970">
        <v>0</v>
      </c>
      <c r="BS970">
        <v>0</v>
      </c>
      <c r="BT970">
        <v>1</v>
      </c>
      <c r="BU970">
        <v>0</v>
      </c>
      <c r="BV970">
        <v>1</v>
      </c>
      <c r="BW970">
        <v>0</v>
      </c>
      <c r="BX970" t="s">
        <v>107</v>
      </c>
      <c r="BY970" t="e">
        <f ca="1">- _xludf.not worth the _xludf.time _xludf.or money spent on it - Difficult to access</f>
        <v>#NAME?</v>
      </c>
      <c r="BZ970">
        <v>0</v>
      </c>
      <c r="CA970">
        <v>1</v>
      </c>
      <c r="CB970">
        <v>0</v>
      </c>
      <c r="CC970">
        <v>1</v>
      </c>
      <c r="CD970">
        <v>0</v>
      </c>
      <c r="CE970" t="e">
        <f ca="1">- Facebook groups/pages DUBARAH</f>
        <v>#NAME?</v>
      </c>
      <c r="CF970">
        <v>0</v>
      </c>
      <c r="CG970">
        <v>1</v>
      </c>
      <c r="CH970">
        <v>0</v>
      </c>
      <c r="CI970">
        <v>0</v>
      </c>
      <c r="CJ970">
        <v>0</v>
      </c>
      <c r="CK970">
        <v>1</v>
      </c>
      <c r="CL970">
        <v>0</v>
      </c>
      <c r="CN970" t="s">
        <v>108</v>
      </c>
      <c r="CO970" t="s">
        <v>109</v>
      </c>
      <c r="CP970" t="s">
        <v>110</v>
      </c>
      <c r="CQ970">
        <v>3472054</v>
      </c>
      <c r="CR970" t="s">
        <v>2436</v>
      </c>
      <c r="CS970" t="s">
        <v>2437</v>
      </c>
      <c r="CT970">
        <v>969</v>
      </c>
    </row>
    <row r="971" spans="1:98">
      <c r="A971">
        <v>970</v>
      </c>
      <c r="B971" t="s">
        <v>1628</v>
      </c>
      <c r="C971">
        <v>20</v>
      </c>
      <c r="D971" t="s">
        <v>98</v>
      </c>
      <c r="E971" t="s">
        <v>227</v>
      </c>
      <c r="F971" t="s">
        <v>100</v>
      </c>
      <c r="G971" t="s">
        <v>101</v>
      </c>
      <c r="H971" t="s">
        <v>102</v>
      </c>
      <c r="U971" t="s">
        <v>162</v>
      </c>
      <c r="AG971" t="s">
        <v>104</v>
      </c>
      <c r="AH971" t="s">
        <v>105</v>
      </c>
      <c r="AI971">
        <v>0</v>
      </c>
      <c r="AJ971">
        <v>1</v>
      </c>
      <c r="AK971">
        <v>0</v>
      </c>
      <c r="AL971">
        <v>0</v>
      </c>
      <c r="AM971">
        <v>0</v>
      </c>
      <c r="AN971">
        <v>0</v>
      </c>
      <c r="AO971">
        <v>0</v>
      </c>
      <c r="AP971">
        <v>0</v>
      </c>
      <c r="BA971" t="s">
        <v>106</v>
      </c>
      <c r="BB971" t="e">
        <f ca="1">- Useful but _xludf.not as good as a regular degree</f>
        <v>#NAME?</v>
      </c>
      <c r="BD971" t="e">
        <f ca="1">- I am _xludf.not interested in vocational education</f>
        <v>#NAME?</v>
      </c>
      <c r="BE971">
        <v>1</v>
      </c>
      <c r="BF971">
        <v>0</v>
      </c>
      <c r="BG971">
        <v>0</v>
      </c>
      <c r="BH971">
        <v>0</v>
      </c>
      <c r="BI971">
        <v>0</v>
      </c>
      <c r="BJ971">
        <v>0</v>
      </c>
      <c r="BK971">
        <v>0</v>
      </c>
      <c r="BL971">
        <v>0</v>
      </c>
      <c r="BN971" t="s">
        <v>106</v>
      </c>
      <c r="BQ971" t="e">
        <f ca="1">- No internet connection / computer - Do _xludf.not _xludf.count towards a recognized qualification</f>
        <v>#NAME?</v>
      </c>
      <c r="BR971">
        <v>0</v>
      </c>
      <c r="BS971">
        <v>1</v>
      </c>
      <c r="BT971">
        <v>1</v>
      </c>
      <c r="BU971">
        <v>0</v>
      </c>
      <c r="BV971">
        <v>0</v>
      </c>
      <c r="BW971">
        <v>0</v>
      </c>
      <c r="BX971" t="s">
        <v>107</v>
      </c>
      <c r="BY971" t="e">
        <f ca="1">- Useful but _xludf.not as good as going to university  - Difficult to access</f>
        <v>#NAME?</v>
      </c>
      <c r="BZ971">
        <v>1</v>
      </c>
      <c r="CA971">
        <v>0</v>
      </c>
      <c r="CB971">
        <v>0</v>
      </c>
      <c r="CC971">
        <v>1</v>
      </c>
      <c r="CD971">
        <v>0</v>
      </c>
      <c r="CE971" t="e">
        <f ca="1">- Facebook groups/pages  - Friends</f>
        <v>#NAME?</v>
      </c>
      <c r="CF971">
        <v>1</v>
      </c>
      <c r="CG971">
        <v>0</v>
      </c>
      <c r="CH971">
        <v>0</v>
      </c>
      <c r="CI971">
        <v>0</v>
      </c>
      <c r="CJ971">
        <v>0</v>
      </c>
      <c r="CK971">
        <v>1</v>
      </c>
      <c r="CL971">
        <v>0</v>
      </c>
      <c r="CN971" t="s">
        <v>108</v>
      </c>
      <c r="CO971" t="s">
        <v>109</v>
      </c>
      <c r="CP971" t="s">
        <v>110</v>
      </c>
      <c r="CQ971">
        <v>3472066</v>
      </c>
      <c r="CR971" s="1" t="s">
        <v>2438</v>
      </c>
      <c r="CS971" t="s">
        <v>2439</v>
      </c>
      <c r="CT971">
        <v>970</v>
      </c>
    </row>
    <row r="972" spans="1:98">
      <c r="A972">
        <v>971</v>
      </c>
      <c r="B972" t="s">
        <v>1628</v>
      </c>
      <c r="C972">
        <v>20</v>
      </c>
      <c r="D972" t="s">
        <v>98</v>
      </c>
      <c r="E972" t="s">
        <v>99</v>
      </c>
      <c r="F972" t="s">
        <v>100</v>
      </c>
      <c r="G972" t="s">
        <v>101</v>
      </c>
      <c r="H972" t="s">
        <v>102</v>
      </c>
      <c r="U972" t="s">
        <v>162</v>
      </c>
      <c r="AG972" t="s">
        <v>104</v>
      </c>
      <c r="AH972" t="s">
        <v>105</v>
      </c>
      <c r="AI972">
        <v>0</v>
      </c>
      <c r="AJ972">
        <v>1</v>
      </c>
      <c r="AK972">
        <v>0</v>
      </c>
      <c r="AL972">
        <v>0</v>
      </c>
      <c r="AM972">
        <v>0</v>
      </c>
      <c r="AN972">
        <v>0</v>
      </c>
      <c r="AO972">
        <v>0</v>
      </c>
      <c r="AP972">
        <v>0</v>
      </c>
      <c r="BA972" t="s">
        <v>106</v>
      </c>
      <c r="BB972" t="e">
        <f ca="1">- Useful but _xludf.not as good as a regular degree</f>
        <v>#NAME?</v>
      </c>
      <c r="BD972" t="e">
        <f ca="1">- I am _xludf.not interested in vocational education</f>
        <v>#NAME?</v>
      </c>
      <c r="BE972">
        <v>1</v>
      </c>
      <c r="BF972">
        <v>0</v>
      </c>
      <c r="BG972">
        <v>0</v>
      </c>
      <c r="BH972">
        <v>0</v>
      </c>
      <c r="BI972">
        <v>0</v>
      </c>
      <c r="BJ972">
        <v>0</v>
      </c>
      <c r="BK972">
        <v>0</v>
      </c>
      <c r="BL972">
        <v>0</v>
      </c>
      <c r="BN972" t="s">
        <v>106</v>
      </c>
      <c r="BQ972" t="e">
        <f ca="1">- No internet connection / computer - Cannot afford the courses</f>
        <v>#NAME?</v>
      </c>
      <c r="BR972">
        <v>0</v>
      </c>
      <c r="BS972">
        <v>0</v>
      </c>
      <c r="BT972">
        <v>1</v>
      </c>
      <c r="BU972">
        <v>0</v>
      </c>
      <c r="BV972">
        <v>1</v>
      </c>
      <c r="BW972">
        <v>0</v>
      </c>
      <c r="BX972" t="s">
        <v>107</v>
      </c>
      <c r="BY972" t="e">
        <f ca="1">- Useful but _xludf.not as good as going to university  - Difficult to access</f>
        <v>#NAME?</v>
      </c>
      <c r="BZ972">
        <v>1</v>
      </c>
      <c r="CA972">
        <v>0</v>
      </c>
      <c r="CB972">
        <v>0</v>
      </c>
      <c r="CC972">
        <v>1</v>
      </c>
      <c r="CD972">
        <v>0</v>
      </c>
      <c r="CE972" t="e">
        <f ca="1">- Facebook groups/pages  - Friends</f>
        <v>#NAME?</v>
      </c>
      <c r="CF972">
        <v>1</v>
      </c>
      <c r="CG972">
        <v>0</v>
      </c>
      <c r="CH972">
        <v>0</v>
      </c>
      <c r="CI972">
        <v>0</v>
      </c>
      <c r="CJ972">
        <v>0</v>
      </c>
      <c r="CK972">
        <v>1</v>
      </c>
      <c r="CL972">
        <v>0</v>
      </c>
      <c r="CN972" t="s">
        <v>108</v>
      </c>
      <c r="CO972" t="s">
        <v>109</v>
      </c>
      <c r="CP972" t="s">
        <v>110</v>
      </c>
      <c r="CQ972">
        <v>3472091</v>
      </c>
      <c r="CR972" t="s">
        <v>2440</v>
      </c>
      <c r="CS972" t="s">
        <v>2441</v>
      </c>
      <c r="CT972">
        <v>971</v>
      </c>
    </row>
    <row r="973" spans="1:98">
      <c r="A973">
        <v>972</v>
      </c>
      <c r="B973" t="s">
        <v>1628</v>
      </c>
      <c r="C973">
        <v>24</v>
      </c>
      <c r="D973" t="s">
        <v>148</v>
      </c>
      <c r="E973" t="s">
        <v>99</v>
      </c>
      <c r="F973" t="s">
        <v>100</v>
      </c>
      <c r="G973" t="s">
        <v>101</v>
      </c>
      <c r="H973" t="s">
        <v>102</v>
      </c>
      <c r="U973" t="s">
        <v>162</v>
      </c>
      <c r="AG973" t="s">
        <v>104</v>
      </c>
      <c r="AH973" t="s">
        <v>105</v>
      </c>
      <c r="AI973">
        <v>0</v>
      </c>
      <c r="AJ973">
        <v>1</v>
      </c>
      <c r="AK973">
        <v>0</v>
      </c>
      <c r="AL973">
        <v>0</v>
      </c>
      <c r="AM973">
        <v>0</v>
      </c>
      <c r="AN973">
        <v>0</v>
      </c>
      <c r="AO973">
        <v>0</v>
      </c>
      <c r="AP973">
        <v>0</v>
      </c>
      <c r="BA973" t="s">
        <v>106</v>
      </c>
      <c r="BB973" t="e">
        <f ca="1">- Useful but _xludf.not as good as a regular degree</f>
        <v>#NAME?</v>
      </c>
      <c r="BD973" t="e">
        <f ca="1">- I am _xludf.not interested in vocational education</f>
        <v>#NAME?</v>
      </c>
      <c r="BE973">
        <v>1</v>
      </c>
      <c r="BF973">
        <v>0</v>
      </c>
      <c r="BG973">
        <v>0</v>
      </c>
      <c r="BH973">
        <v>0</v>
      </c>
      <c r="BI973">
        <v>0</v>
      </c>
      <c r="BJ973">
        <v>0</v>
      </c>
      <c r="BK973">
        <v>0</v>
      </c>
      <c r="BL973">
        <v>0</v>
      </c>
      <c r="BN973" t="s">
        <v>106</v>
      </c>
      <c r="BQ973" t="e">
        <f ca="1">- Do _xludf.not _xludf.count towards a recognized qualification</f>
        <v>#NAME?</v>
      </c>
      <c r="BR973">
        <v>0</v>
      </c>
      <c r="BS973">
        <v>1</v>
      </c>
      <c r="BT973">
        <v>0</v>
      </c>
      <c r="BU973">
        <v>0</v>
      </c>
      <c r="BV973">
        <v>0</v>
      </c>
      <c r="BW973">
        <v>0</v>
      </c>
      <c r="BX973" t="s">
        <v>107</v>
      </c>
      <c r="BY973" t="e">
        <f ca="1">- _xludf.not worth the _xludf.time _xludf.or money spent on it</f>
        <v>#NAME?</v>
      </c>
      <c r="BZ973">
        <v>0</v>
      </c>
      <c r="CA973">
        <v>1</v>
      </c>
      <c r="CB973">
        <v>0</v>
      </c>
      <c r="CC973">
        <v>0</v>
      </c>
      <c r="CD973">
        <v>0</v>
      </c>
      <c r="CE973" t="e">
        <f ca="1">- Facebook groups/pages  - Friends</f>
        <v>#NAME?</v>
      </c>
      <c r="CF973">
        <v>1</v>
      </c>
      <c r="CG973">
        <v>0</v>
      </c>
      <c r="CH973">
        <v>0</v>
      </c>
      <c r="CI973">
        <v>0</v>
      </c>
      <c r="CJ973">
        <v>0</v>
      </c>
      <c r="CK973">
        <v>1</v>
      </c>
      <c r="CL973">
        <v>0</v>
      </c>
      <c r="CN973" t="s">
        <v>108</v>
      </c>
      <c r="CO973" t="s">
        <v>109</v>
      </c>
      <c r="CP973" t="s">
        <v>110</v>
      </c>
      <c r="CQ973">
        <v>3472098</v>
      </c>
      <c r="CR973" t="s">
        <v>2442</v>
      </c>
      <c r="CS973" t="s">
        <v>2443</v>
      </c>
      <c r="CT973">
        <v>972</v>
      </c>
    </row>
    <row r="974" spans="1:98">
      <c r="A974">
        <v>973</v>
      </c>
      <c r="B974" t="s">
        <v>1628</v>
      </c>
      <c r="C974">
        <v>20</v>
      </c>
      <c r="D974" t="s">
        <v>148</v>
      </c>
      <c r="E974" t="s">
        <v>99</v>
      </c>
      <c r="F974" t="s">
        <v>100</v>
      </c>
      <c r="G974" t="s">
        <v>101</v>
      </c>
      <c r="H974" t="s">
        <v>102</v>
      </c>
      <c r="U974" t="s">
        <v>162</v>
      </c>
      <c r="AG974" t="s">
        <v>104</v>
      </c>
      <c r="AH974" t="s">
        <v>105</v>
      </c>
      <c r="AI974">
        <v>0</v>
      </c>
      <c r="AJ974">
        <v>1</v>
      </c>
      <c r="AK974">
        <v>0</v>
      </c>
      <c r="AL974">
        <v>0</v>
      </c>
      <c r="AM974">
        <v>0</v>
      </c>
      <c r="AN974">
        <v>0</v>
      </c>
      <c r="AO974">
        <v>0</v>
      </c>
      <c r="AP974">
        <v>0</v>
      </c>
      <c r="BA974" t="s">
        <v>106</v>
      </c>
      <c r="BB974" t="e">
        <f ca="1">- Useful but _xludf.not as good as a regular degree</f>
        <v>#NAME?</v>
      </c>
      <c r="BD974" t="e">
        <f ca="1">- Project Management / Accountancy - Nursing / medical care</f>
        <v>#NAME?</v>
      </c>
      <c r="BE974">
        <v>0</v>
      </c>
      <c r="BF974">
        <v>0</v>
      </c>
      <c r="BG974">
        <v>1</v>
      </c>
      <c r="BH974">
        <v>0</v>
      </c>
      <c r="BI974">
        <v>1</v>
      </c>
      <c r="BJ974">
        <v>0</v>
      </c>
      <c r="BK974">
        <v>0</v>
      </c>
      <c r="BL974">
        <v>0</v>
      </c>
      <c r="BN974" t="s">
        <v>106</v>
      </c>
      <c r="BQ974" t="e">
        <f ca="1">- No internet connection / computer - Do _xludf.not _xludf.count towards a recognized qualification</f>
        <v>#NAME?</v>
      </c>
      <c r="BR974">
        <v>0</v>
      </c>
      <c r="BS974">
        <v>1</v>
      </c>
      <c r="BT974">
        <v>1</v>
      </c>
      <c r="BU974">
        <v>0</v>
      </c>
      <c r="BV974">
        <v>0</v>
      </c>
      <c r="BW974">
        <v>0</v>
      </c>
      <c r="BX974" t="s">
        <v>107</v>
      </c>
      <c r="BY974" t="e">
        <f ca="1">- Useful but _xludf.not as good as going to university  - Difficult to access</f>
        <v>#NAME?</v>
      </c>
      <c r="BZ974">
        <v>1</v>
      </c>
      <c r="CA974">
        <v>0</v>
      </c>
      <c r="CB974">
        <v>0</v>
      </c>
      <c r="CC974">
        <v>1</v>
      </c>
      <c r="CD974">
        <v>0</v>
      </c>
      <c r="CE974" t="e">
        <f ca="1">- Facebook groups/pages  - Friends</f>
        <v>#NAME?</v>
      </c>
      <c r="CF974">
        <v>1</v>
      </c>
      <c r="CG974">
        <v>0</v>
      </c>
      <c r="CH974">
        <v>0</v>
      </c>
      <c r="CI974">
        <v>0</v>
      </c>
      <c r="CJ974">
        <v>0</v>
      </c>
      <c r="CK974">
        <v>1</v>
      </c>
      <c r="CL974">
        <v>0</v>
      </c>
      <c r="CN974" t="s">
        <v>108</v>
      </c>
      <c r="CO974" t="s">
        <v>109</v>
      </c>
      <c r="CP974" t="s">
        <v>110</v>
      </c>
      <c r="CQ974">
        <v>3472100</v>
      </c>
      <c r="CR974" t="s">
        <v>2444</v>
      </c>
      <c r="CS974" t="s">
        <v>2445</v>
      </c>
      <c r="CT974">
        <v>973</v>
      </c>
    </row>
    <row r="975" spans="1:98">
      <c r="A975">
        <v>974</v>
      </c>
      <c r="B975" t="s">
        <v>1628</v>
      </c>
      <c r="C975">
        <v>23</v>
      </c>
      <c r="D975" t="s">
        <v>98</v>
      </c>
      <c r="E975" t="s">
        <v>227</v>
      </c>
      <c r="F975" t="s">
        <v>100</v>
      </c>
      <c r="G975" t="s">
        <v>101</v>
      </c>
      <c r="H975" t="s">
        <v>102</v>
      </c>
      <c r="U975" t="s">
        <v>162</v>
      </c>
      <c r="AG975" t="s">
        <v>104</v>
      </c>
      <c r="AH975" t="s">
        <v>105</v>
      </c>
      <c r="AI975">
        <v>0</v>
      </c>
      <c r="AJ975">
        <v>1</v>
      </c>
      <c r="AK975">
        <v>0</v>
      </c>
      <c r="AL975">
        <v>0</v>
      </c>
      <c r="AM975">
        <v>0</v>
      </c>
      <c r="AN975">
        <v>0</v>
      </c>
      <c r="AO975">
        <v>0</v>
      </c>
      <c r="AP975">
        <v>0</v>
      </c>
      <c r="BA975" t="s">
        <v>106</v>
      </c>
      <c r="BB975" t="e">
        <f ca="1">- Useful but _xludf.not as good as a regular degree</f>
        <v>#NAME?</v>
      </c>
      <c r="BD975" t="e">
        <f ca="1">- Project Management / Accountancy - Tourism / Restaurant _xludf.and hotel Management</f>
        <v>#NAME?</v>
      </c>
      <c r="BE975">
        <v>0</v>
      </c>
      <c r="BF975">
        <v>0</v>
      </c>
      <c r="BG975">
        <v>1</v>
      </c>
      <c r="BH975">
        <v>1</v>
      </c>
      <c r="BI975">
        <v>0</v>
      </c>
      <c r="BJ975">
        <v>0</v>
      </c>
      <c r="BK975">
        <v>0</v>
      </c>
      <c r="BL975">
        <v>0</v>
      </c>
      <c r="BN975" t="s">
        <v>106</v>
      </c>
      <c r="BQ975" t="e">
        <f ca="1">- Do _xludf.not _xludf.count towards a recognized qualification - Cannot afford the courses</f>
        <v>#NAME?</v>
      </c>
      <c r="BR975">
        <v>0</v>
      </c>
      <c r="BS975">
        <v>1</v>
      </c>
      <c r="BT975">
        <v>0</v>
      </c>
      <c r="BU975">
        <v>0</v>
      </c>
      <c r="BV975">
        <v>1</v>
      </c>
      <c r="BW975">
        <v>0</v>
      </c>
      <c r="BX975" t="s">
        <v>107</v>
      </c>
      <c r="BY975" t="e">
        <f ca="1">- _xludf.not worth the _xludf.time _xludf.or money spent on it - Difficult to access</f>
        <v>#NAME?</v>
      </c>
      <c r="BZ975">
        <v>0</v>
      </c>
      <c r="CA975">
        <v>1</v>
      </c>
      <c r="CB975">
        <v>0</v>
      </c>
      <c r="CC975">
        <v>1</v>
      </c>
      <c r="CD975">
        <v>0</v>
      </c>
      <c r="CE975" t="e">
        <f ca="1">- Facebook groups/pages  - Friends</f>
        <v>#NAME?</v>
      </c>
      <c r="CF975">
        <v>1</v>
      </c>
      <c r="CG975">
        <v>0</v>
      </c>
      <c r="CH975">
        <v>0</v>
      </c>
      <c r="CI975">
        <v>0</v>
      </c>
      <c r="CJ975">
        <v>0</v>
      </c>
      <c r="CK975">
        <v>1</v>
      </c>
      <c r="CL975">
        <v>0</v>
      </c>
      <c r="CN975" t="s">
        <v>108</v>
      </c>
      <c r="CO975" t="s">
        <v>109</v>
      </c>
      <c r="CP975" t="s">
        <v>110</v>
      </c>
      <c r="CQ975">
        <v>3472107</v>
      </c>
      <c r="CR975" t="s">
        <v>2446</v>
      </c>
      <c r="CS975" t="s">
        <v>2447</v>
      </c>
      <c r="CT975">
        <v>974</v>
      </c>
    </row>
    <row r="976" spans="1:98">
      <c r="A976">
        <v>975</v>
      </c>
      <c r="B976" t="s">
        <v>1628</v>
      </c>
      <c r="C976">
        <v>21</v>
      </c>
      <c r="D976" t="s">
        <v>148</v>
      </c>
      <c r="E976" t="s">
        <v>99</v>
      </c>
      <c r="F976" t="s">
        <v>100</v>
      </c>
      <c r="G976" t="s">
        <v>101</v>
      </c>
      <c r="H976" t="s">
        <v>102</v>
      </c>
      <c r="U976" t="s">
        <v>162</v>
      </c>
      <c r="AG976" t="s">
        <v>104</v>
      </c>
      <c r="AH976" t="s">
        <v>105</v>
      </c>
      <c r="AI976">
        <v>0</v>
      </c>
      <c r="AJ976">
        <v>1</v>
      </c>
      <c r="AK976">
        <v>0</v>
      </c>
      <c r="AL976">
        <v>0</v>
      </c>
      <c r="AM976">
        <v>0</v>
      </c>
      <c r="AN976">
        <v>0</v>
      </c>
      <c r="AO976">
        <v>0</v>
      </c>
      <c r="AP976">
        <v>0</v>
      </c>
      <c r="BA976" t="s">
        <v>106</v>
      </c>
      <c r="BB976" t="e">
        <f ca="1">- Useful but _xludf.not as good as a regular degree</f>
        <v>#NAME?</v>
      </c>
      <c r="BD976" t="e">
        <f ca="1">- Project Management / Accountancy - Tourism / Restaurant _xludf.and hotel Management</f>
        <v>#NAME?</v>
      </c>
      <c r="BE976">
        <v>0</v>
      </c>
      <c r="BF976">
        <v>0</v>
      </c>
      <c r="BG976">
        <v>1</v>
      </c>
      <c r="BH976">
        <v>1</v>
      </c>
      <c r="BI976">
        <v>0</v>
      </c>
      <c r="BJ976">
        <v>0</v>
      </c>
      <c r="BK976">
        <v>0</v>
      </c>
      <c r="BL976">
        <v>0</v>
      </c>
      <c r="BN976" t="s">
        <v>106</v>
      </c>
      <c r="BQ976" t="e">
        <f ca="1">- Do _xludf.not _xludf.count towards a recognized qualification - Cannot afford the courses</f>
        <v>#NAME?</v>
      </c>
      <c r="BR976">
        <v>0</v>
      </c>
      <c r="BS976">
        <v>1</v>
      </c>
      <c r="BT976">
        <v>0</v>
      </c>
      <c r="BU976">
        <v>0</v>
      </c>
      <c r="BV976">
        <v>1</v>
      </c>
      <c r="BW976">
        <v>0</v>
      </c>
      <c r="BX976" t="s">
        <v>107</v>
      </c>
      <c r="BY976" t="e">
        <f ca="1">- Useful but _xludf.not as good as going to university  - Difficult to access</f>
        <v>#NAME?</v>
      </c>
      <c r="BZ976">
        <v>1</v>
      </c>
      <c r="CA976">
        <v>0</v>
      </c>
      <c r="CB976">
        <v>0</v>
      </c>
      <c r="CC976">
        <v>1</v>
      </c>
      <c r="CD976">
        <v>0</v>
      </c>
      <c r="CE976" t="e">
        <f ca="1">- Facebook groups/pages  - Friends</f>
        <v>#NAME?</v>
      </c>
      <c r="CF976">
        <v>1</v>
      </c>
      <c r="CG976">
        <v>0</v>
      </c>
      <c r="CH976">
        <v>0</v>
      </c>
      <c r="CI976">
        <v>0</v>
      </c>
      <c r="CJ976">
        <v>0</v>
      </c>
      <c r="CK976">
        <v>1</v>
      </c>
      <c r="CL976">
        <v>0</v>
      </c>
      <c r="CN976" t="s">
        <v>108</v>
      </c>
      <c r="CO976" t="s">
        <v>109</v>
      </c>
      <c r="CP976" t="s">
        <v>110</v>
      </c>
      <c r="CQ976">
        <v>3472117</v>
      </c>
      <c r="CR976" t="s">
        <v>2448</v>
      </c>
      <c r="CS976" t="s">
        <v>2449</v>
      </c>
      <c r="CT976">
        <v>975</v>
      </c>
    </row>
    <row r="977" spans="1:98">
      <c r="A977">
        <v>976</v>
      </c>
      <c r="B977" t="s">
        <v>1628</v>
      </c>
      <c r="C977">
        <v>22</v>
      </c>
      <c r="D977" t="s">
        <v>98</v>
      </c>
      <c r="E977" t="s">
        <v>227</v>
      </c>
      <c r="F977" t="s">
        <v>100</v>
      </c>
      <c r="G977" t="s">
        <v>101</v>
      </c>
      <c r="H977" t="s">
        <v>102</v>
      </c>
      <c r="U977" t="s">
        <v>121</v>
      </c>
      <c r="W977" t="s">
        <v>2450</v>
      </c>
      <c r="AG977" t="s">
        <v>104</v>
      </c>
      <c r="AH977" t="s">
        <v>105</v>
      </c>
      <c r="AI977">
        <v>0</v>
      </c>
      <c r="AJ977">
        <v>1</v>
      </c>
      <c r="AK977">
        <v>0</v>
      </c>
      <c r="AL977">
        <v>0</v>
      </c>
      <c r="AM977">
        <v>0</v>
      </c>
      <c r="AN977">
        <v>0</v>
      </c>
      <c r="AO977">
        <v>0</v>
      </c>
      <c r="AP977">
        <v>0</v>
      </c>
      <c r="BA977" t="s">
        <v>106</v>
      </c>
      <c r="BB977" t="e">
        <f ca="1">- Useful but _xludf.not as good as a regular degree</f>
        <v>#NAME?</v>
      </c>
      <c r="BD977" t="s">
        <v>298</v>
      </c>
      <c r="BE977">
        <v>0</v>
      </c>
      <c r="BF977">
        <v>0</v>
      </c>
      <c r="BG977">
        <v>0</v>
      </c>
      <c r="BH977">
        <v>0</v>
      </c>
      <c r="BI977">
        <v>1</v>
      </c>
      <c r="BJ977">
        <v>0</v>
      </c>
      <c r="BK977">
        <v>0</v>
      </c>
      <c r="BL977">
        <v>1</v>
      </c>
      <c r="BN977" t="s">
        <v>106</v>
      </c>
      <c r="BQ977" t="e">
        <f ca="1">- No internet connection / computer - Donâ€™t know how to _xludf.find/enroll in a suitable program</f>
        <v>#NAME?</v>
      </c>
      <c r="BR977">
        <v>0</v>
      </c>
      <c r="BS977">
        <v>0</v>
      </c>
      <c r="BT977">
        <v>1</v>
      </c>
      <c r="BU977">
        <v>1</v>
      </c>
      <c r="BV977">
        <v>0</v>
      </c>
      <c r="BW977">
        <v>0</v>
      </c>
      <c r="BX977" t="s">
        <v>107</v>
      </c>
      <c r="BY977" t="e">
        <f ca="1">- Very Useful, as good as a regular degree - Useful but _xludf.not as good as going to university</f>
        <v>#NAME?</v>
      </c>
      <c r="BZ977">
        <v>1</v>
      </c>
      <c r="CA977">
        <v>0</v>
      </c>
      <c r="CB977">
        <v>1</v>
      </c>
      <c r="CC977">
        <v>0</v>
      </c>
      <c r="CD977">
        <v>0</v>
      </c>
      <c r="CE977" t="e">
        <f ca="1">- Facebook groups/pages  - Teachers</f>
        <v>#NAME?</v>
      </c>
      <c r="CF977">
        <v>0</v>
      </c>
      <c r="CG977">
        <v>0</v>
      </c>
      <c r="CH977">
        <v>1</v>
      </c>
      <c r="CI977">
        <v>0</v>
      </c>
      <c r="CJ977">
        <v>0</v>
      </c>
      <c r="CK977">
        <v>1</v>
      </c>
      <c r="CL977">
        <v>0</v>
      </c>
      <c r="CN977" t="s">
        <v>108</v>
      </c>
      <c r="CO977" t="s">
        <v>109</v>
      </c>
      <c r="CP977" t="s">
        <v>110</v>
      </c>
      <c r="CQ977">
        <v>3472156</v>
      </c>
      <c r="CR977" t="s">
        <v>2451</v>
      </c>
      <c r="CS977" t="s">
        <v>2452</v>
      </c>
      <c r="CT977">
        <v>976</v>
      </c>
    </row>
    <row r="978" spans="1:98">
      <c r="A978">
        <v>977</v>
      </c>
      <c r="B978" t="s">
        <v>1628</v>
      </c>
      <c r="C978">
        <v>25</v>
      </c>
      <c r="D978" t="s">
        <v>148</v>
      </c>
      <c r="E978" t="s">
        <v>99</v>
      </c>
      <c r="F978" t="s">
        <v>149</v>
      </c>
      <c r="G978" t="s">
        <v>101</v>
      </c>
      <c r="H978" t="s">
        <v>102</v>
      </c>
      <c r="U978" t="s">
        <v>121</v>
      </c>
      <c r="W978" t="s">
        <v>2453</v>
      </c>
      <c r="AG978" t="s">
        <v>104</v>
      </c>
      <c r="AH978" t="s">
        <v>627</v>
      </c>
      <c r="AI978">
        <v>0</v>
      </c>
      <c r="AJ978">
        <v>1</v>
      </c>
      <c r="AK978">
        <v>0</v>
      </c>
      <c r="AL978">
        <v>1</v>
      </c>
      <c r="AM978">
        <v>0</v>
      </c>
      <c r="AN978">
        <v>0</v>
      </c>
      <c r="AO978">
        <v>0</v>
      </c>
      <c r="AP978">
        <v>0</v>
      </c>
      <c r="BA978" t="s">
        <v>127</v>
      </c>
      <c r="BB978" t="e">
        <f ca="1">- Useful but _xludf.not as good as a regular degree</f>
        <v>#NAME?</v>
      </c>
      <c r="BD978" t="e">
        <f ca="1">- Nursing / medical care   Other</f>
        <v>#NAME?</v>
      </c>
      <c r="BE978">
        <v>0</v>
      </c>
      <c r="BF978">
        <v>1</v>
      </c>
      <c r="BG978">
        <v>0</v>
      </c>
      <c r="BH978">
        <v>0</v>
      </c>
      <c r="BI978">
        <v>1</v>
      </c>
      <c r="BJ978">
        <v>0</v>
      </c>
      <c r="BK978">
        <v>0</v>
      </c>
      <c r="BL978">
        <v>0</v>
      </c>
      <c r="BM978" t="s">
        <v>1984</v>
      </c>
      <c r="BN978" t="s">
        <v>106</v>
      </c>
      <c r="BQ978" t="e">
        <f ca="1">- No internet connection / computer - Cannot afford the courses</f>
        <v>#NAME?</v>
      </c>
      <c r="BR978">
        <v>0</v>
      </c>
      <c r="BS978">
        <v>0</v>
      </c>
      <c r="BT978">
        <v>1</v>
      </c>
      <c r="BU978">
        <v>0</v>
      </c>
      <c r="BV978">
        <v>1</v>
      </c>
      <c r="BW978">
        <v>0</v>
      </c>
      <c r="BX978" t="s">
        <v>107</v>
      </c>
      <c r="BY978" t="s">
        <v>205</v>
      </c>
      <c r="BZ978">
        <v>0</v>
      </c>
      <c r="CA978">
        <v>0</v>
      </c>
      <c r="CB978">
        <v>0</v>
      </c>
      <c r="CC978">
        <v>1</v>
      </c>
      <c r="CD978">
        <v>1</v>
      </c>
      <c r="CE978" t="e">
        <f ca="1">- Facebook groups/pages DUBARAH - Friends - Teachers</f>
        <v>#NAME?</v>
      </c>
      <c r="CF978">
        <v>1</v>
      </c>
      <c r="CG978">
        <v>1</v>
      </c>
      <c r="CH978">
        <v>1</v>
      </c>
      <c r="CI978">
        <v>0</v>
      </c>
      <c r="CJ978">
        <v>0</v>
      </c>
      <c r="CK978">
        <v>1</v>
      </c>
      <c r="CL978">
        <v>0</v>
      </c>
      <c r="CN978" t="s">
        <v>108</v>
      </c>
      <c r="CO978" t="s">
        <v>109</v>
      </c>
      <c r="CP978" t="s">
        <v>110</v>
      </c>
      <c r="CQ978">
        <v>3472171</v>
      </c>
      <c r="CR978" t="s">
        <v>2454</v>
      </c>
      <c r="CS978" t="s">
        <v>2455</v>
      </c>
      <c r="CT978">
        <v>977</v>
      </c>
    </row>
    <row r="979" spans="1:98">
      <c r="A979">
        <v>978</v>
      </c>
      <c r="B979" t="s">
        <v>1628</v>
      </c>
      <c r="C979">
        <v>24</v>
      </c>
      <c r="D979" t="s">
        <v>148</v>
      </c>
      <c r="E979" t="s">
        <v>227</v>
      </c>
      <c r="F979" t="s">
        <v>149</v>
      </c>
      <c r="G979" t="s">
        <v>101</v>
      </c>
      <c r="H979" t="s">
        <v>102</v>
      </c>
      <c r="U979" t="s">
        <v>121</v>
      </c>
      <c r="W979" t="s">
        <v>2456</v>
      </c>
      <c r="AG979" t="s">
        <v>104</v>
      </c>
      <c r="AH979" t="s">
        <v>796</v>
      </c>
      <c r="AI979">
        <v>0</v>
      </c>
      <c r="AJ979">
        <v>1</v>
      </c>
      <c r="AK979">
        <v>0</v>
      </c>
      <c r="AL979">
        <v>1</v>
      </c>
      <c r="AM979">
        <v>0</v>
      </c>
      <c r="AN979">
        <v>0</v>
      </c>
      <c r="AO979">
        <v>0</v>
      </c>
      <c r="AP979">
        <v>0</v>
      </c>
      <c r="BA979" t="s">
        <v>127</v>
      </c>
      <c r="BB979" t="e">
        <f ca="1">- Useful but _xludf.not as good as a regular degree</f>
        <v>#NAME?</v>
      </c>
      <c r="BD979" t="e">
        <f ca="1">- Nursing / medical care   Other</f>
        <v>#NAME?</v>
      </c>
      <c r="BE979">
        <v>0</v>
      </c>
      <c r="BF979">
        <v>1</v>
      </c>
      <c r="BG979">
        <v>0</v>
      </c>
      <c r="BH979">
        <v>0</v>
      </c>
      <c r="BI979">
        <v>1</v>
      </c>
      <c r="BJ979">
        <v>0</v>
      </c>
      <c r="BK979">
        <v>0</v>
      </c>
      <c r="BL979">
        <v>0</v>
      </c>
      <c r="BM979" s="2" t="s">
        <v>2457</v>
      </c>
      <c r="BN979" t="s">
        <v>106</v>
      </c>
      <c r="BQ979" t="e">
        <f ca="1">- _xludf.not available in subjects I want to study - Donâ€™t know how to _xludf.find/enroll in a suitable program</f>
        <v>#NAME?</v>
      </c>
      <c r="BR979">
        <v>1</v>
      </c>
      <c r="BS979">
        <v>0</v>
      </c>
      <c r="BT979">
        <v>0</v>
      </c>
      <c r="BU979">
        <v>1</v>
      </c>
      <c r="BV979">
        <v>0</v>
      </c>
      <c r="BW979">
        <v>0</v>
      </c>
      <c r="BX979" t="s">
        <v>243</v>
      </c>
      <c r="BY979" t="s">
        <v>205</v>
      </c>
      <c r="BZ979">
        <v>0</v>
      </c>
      <c r="CA979">
        <v>0</v>
      </c>
      <c r="CB979">
        <v>0</v>
      </c>
      <c r="CC979">
        <v>1</v>
      </c>
      <c r="CD979">
        <v>1</v>
      </c>
      <c r="CE979" t="e">
        <f ca="1">- DUBARAH   Other</f>
        <v>#NAME?</v>
      </c>
      <c r="CF979">
        <v>0</v>
      </c>
      <c r="CG979">
        <v>1</v>
      </c>
      <c r="CH979">
        <v>0</v>
      </c>
      <c r="CI979">
        <v>0</v>
      </c>
      <c r="CJ979">
        <v>0</v>
      </c>
      <c r="CK979">
        <v>0</v>
      </c>
      <c r="CL979">
        <v>1</v>
      </c>
      <c r="CM979" t="s">
        <v>2458</v>
      </c>
      <c r="CN979" t="s">
        <v>108</v>
      </c>
      <c r="CO979" t="s">
        <v>109</v>
      </c>
      <c r="CP979" t="s">
        <v>110</v>
      </c>
      <c r="CQ979">
        <v>3472181</v>
      </c>
      <c r="CR979" t="s">
        <v>2459</v>
      </c>
      <c r="CS979" t="s">
        <v>2460</v>
      </c>
      <c r="CT979">
        <v>978</v>
      </c>
    </row>
    <row r="980" spans="1:98">
      <c r="A980">
        <v>979</v>
      </c>
      <c r="B980" t="s">
        <v>1628</v>
      </c>
      <c r="C980">
        <v>18</v>
      </c>
      <c r="D980" t="s">
        <v>148</v>
      </c>
      <c r="E980" t="s">
        <v>99</v>
      </c>
      <c r="F980" t="s">
        <v>100</v>
      </c>
      <c r="G980" t="s">
        <v>101</v>
      </c>
      <c r="H980" t="s">
        <v>102</v>
      </c>
      <c r="U980" t="s">
        <v>121</v>
      </c>
      <c r="W980" t="s">
        <v>533</v>
      </c>
      <c r="AG980" t="s">
        <v>104</v>
      </c>
      <c r="AH980" t="s">
        <v>105</v>
      </c>
      <c r="AI980">
        <v>0</v>
      </c>
      <c r="AJ980">
        <v>1</v>
      </c>
      <c r="AK980">
        <v>0</v>
      </c>
      <c r="AL980">
        <v>0</v>
      </c>
      <c r="AM980">
        <v>0</v>
      </c>
      <c r="AN980">
        <v>0</v>
      </c>
      <c r="AO980">
        <v>0</v>
      </c>
      <c r="AP980">
        <v>0</v>
      </c>
      <c r="BA980" t="s">
        <v>127</v>
      </c>
      <c r="BB980" t="e">
        <f ca="1">- Useful but _xludf.not as good as a regular degree</f>
        <v>#NAME?</v>
      </c>
      <c r="BD980" t="e">
        <f ca="1">- Nursing / medical care   Other</f>
        <v>#NAME?</v>
      </c>
      <c r="BE980">
        <v>0</v>
      </c>
      <c r="BF980">
        <v>1</v>
      </c>
      <c r="BG980">
        <v>0</v>
      </c>
      <c r="BH980">
        <v>0</v>
      </c>
      <c r="BI980">
        <v>1</v>
      </c>
      <c r="BJ980">
        <v>0</v>
      </c>
      <c r="BK980">
        <v>0</v>
      </c>
      <c r="BL980">
        <v>0</v>
      </c>
      <c r="BM980" t="s">
        <v>2461</v>
      </c>
      <c r="BN980" t="s">
        <v>106</v>
      </c>
      <c r="BQ980" t="e">
        <f ca="1">- _xludf.not available in subjects I want to study - _xludf.not available in _xludf.Arabic</f>
        <v>#NAME?</v>
      </c>
      <c r="BR980">
        <v>1</v>
      </c>
      <c r="BS980">
        <v>0</v>
      </c>
      <c r="BT980">
        <v>0</v>
      </c>
      <c r="BU980">
        <v>0</v>
      </c>
      <c r="BV980">
        <v>0</v>
      </c>
      <c r="BW980">
        <v>1</v>
      </c>
      <c r="BX980" t="s">
        <v>107</v>
      </c>
      <c r="BY980" t="s">
        <v>205</v>
      </c>
      <c r="BZ980">
        <v>0</v>
      </c>
      <c r="CA980">
        <v>0</v>
      </c>
      <c r="CB980">
        <v>0</v>
      </c>
      <c r="CC980">
        <v>1</v>
      </c>
      <c r="CD980">
        <v>1</v>
      </c>
      <c r="CE980" t="e">
        <f ca="1">- Facebook groups/pages DUBARAH - Teachers</f>
        <v>#NAME?</v>
      </c>
      <c r="CF980">
        <v>0</v>
      </c>
      <c r="CG980">
        <v>1</v>
      </c>
      <c r="CH980">
        <v>1</v>
      </c>
      <c r="CI980">
        <v>0</v>
      </c>
      <c r="CJ980">
        <v>0</v>
      </c>
      <c r="CK980">
        <v>1</v>
      </c>
      <c r="CL980">
        <v>0</v>
      </c>
      <c r="CN980" t="s">
        <v>108</v>
      </c>
      <c r="CO980" t="s">
        <v>109</v>
      </c>
      <c r="CP980" t="s">
        <v>110</v>
      </c>
      <c r="CQ980">
        <v>3472188</v>
      </c>
      <c r="CR980" t="s">
        <v>2462</v>
      </c>
      <c r="CS980" t="s">
        <v>2463</v>
      </c>
      <c r="CT980">
        <v>979</v>
      </c>
    </row>
    <row r="981" spans="1:98">
      <c r="A981">
        <v>980</v>
      </c>
      <c r="B981" t="s">
        <v>1628</v>
      </c>
      <c r="C981">
        <v>24</v>
      </c>
      <c r="D981" t="s">
        <v>98</v>
      </c>
      <c r="E981" t="s">
        <v>99</v>
      </c>
      <c r="F981" t="s">
        <v>136</v>
      </c>
      <c r="G981" t="s">
        <v>101</v>
      </c>
      <c r="H981" t="s">
        <v>102</v>
      </c>
      <c r="U981" t="s">
        <v>162</v>
      </c>
      <c r="AG981" t="s">
        <v>104</v>
      </c>
      <c r="AH981" t="s">
        <v>627</v>
      </c>
      <c r="AI981">
        <v>0</v>
      </c>
      <c r="AJ981">
        <v>1</v>
      </c>
      <c r="AK981">
        <v>0</v>
      </c>
      <c r="AL981">
        <v>1</v>
      </c>
      <c r="AM981">
        <v>0</v>
      </c>
      <c r="AN981">
        <v>0</v>
      </c>
      <c r="AO981">
        <v>0</v>
      </c>
      <c r="AP981">
        <v>0</v>
      </c>
      <c r="BA981" t="s">
        <v>106</v>
      </c>
      <c r="BB981" t="e">
        <f ca="1">- Very Useful _xludf.and provides a job opportunity _xludf.right away.</f>
        <v>#NAME?</v>
      </c>
      <c r="BD981" t="e">
        <f ca="1">- Mechanics _xludf.and machinery- Tourism / Restaurant _xludf.and hotel Management</f>
        <v>#NAME?</v>
      </c>
      <c r="BE981">
        <v>0</v>
      </c>
      <c r="BF981">
        <v>0</v>
      </c>
      <c r="BG981">
        <v>0</v>
      </c>
      <c r="BH981">
        <v>1</v>
      </c>
      <c r="BI981">
        <v>0</v>
      </c>
      <c r="BJ981">
        <v>0</v>
      </c>
      <c r="BK981">
        <v>1</v>
      </c>
      <c r="BL981">
        <v>0</v>
      </c>
      <c r="BN981" t="s">
        <v>106</v>
      </c>
      <c r="BQ981" t="e">
        <f ca="1">- No internet connection / computer - Do _xludf.not _xludf.count towards a recognized qualification</f>
        <v>#NAME?</v>
      </c>
      <c r="BR981">
        <v>0</v>
      </c>
      <c r="BS981">
        <v>1</v>
      </c>
      <c r="BT981">
        <v>1</v>
      </c>
      <c r="BU981">
        <v>0</v>
      </c>
      <c r="BV981">
        <v>0</v>
      </c>
      <c r="BW981">
        <v>0</v>
      </c>
      <c r="BX981" t="s">
        <v>107</v>
      </c>
      <c r="BY981" t="e">
        <f ca="1">- _xludf.not worth the _xludf.time _xludf.or money spent on it - Useful but _xludf.not as good as going to university</f>
        <v>#NAME?</v>
      </c>
      <c r="BZ981">
        <v>1</v>
      </c>
      <c r="CA981">
        <v>1</v>
      </c>
      <c r="CB981">
        <v>0</v>
      </c>
      <c r="CC981">
        <v>0</v>
      </c>
      <c r="CD981">
        <v>0</v>
      </c>
      <c r="CE981" t="e">
        <f ca="1">- DUBARAH - Friends</f>
        <v>#NAME?</v>
      </c>
      <c r="CF981">
        <v>1</v>
      </c>
      <c r="CG981">
        <v>1</v>
      </c>
      <c r="CH981">
        <v>0</v>
      </c>
      <c r="CI981">
        <v>0</v>
      </c>
      <c r="CJ981">
        <v>0</v>
      </c>
      <c r="CK981">
        <v>0</v>
      </c>
      <c r="CL981">
        <v>0</v>
      </c>
      <c r="CN981" t="s">
        <v>108</v>
      </c>
      <c r="CO981" t="s">
        <v>109</v>
      </c>
      <c r="CP981" t="s">
        <v>110</v>
      </c>
      <c r="CQ981">
        <v>3472194</v>
      </c>
      <c r="CR981" t="s">
        <v>2464</v>
      </c>
      <c r="CS981" t="s">
        <v>2465</v>
      </c>
      <c r="CT981">
        <v>980</v>
      </c>
    </row>
    <row r="982" spans="1:98">
      <c r="A982">
        <v>981</v>
      </c>
      <c r="B982" t="s">
        <v>1628</v>
      </c>
      <c r="C982">
        <v>25</v>
      </c>
      <c r="D982" t="s">
        <v>98</v>
      </c>
      <c r="E982" t="s">
        <v>99</v>
      </c>
      <c r="F982" t="s">
        <v>364</v>
      </c>
      <c r="G982" t="s">
        <v>101</v>
      </c>
      <c r="H982" t="s">
        <v>102</v>
      </c>
      <c r="U982" t="s">
        <v>121</v>
      </c>
      <c r="W982" t="s">
        <v>2466</v>
      </c>
      <c r="AG982" t="s">
        <v>104</v>
      </c>
      <c r="AH982" t="s">
        <v>601</v>
      </c>
      <c r="AI982">
        <v>0</v>
      </c>
      <c r="AJ982">
        <v>1</v>
      </c>
      <c r="AK982">
        <v>0</v>
      </c>
      <c r="AL982">
        <v>1</v>
      </c>
      <c r="AM982">
        <v>0</v>
      </c>
      <c r="AN982">
        <v>1</v>
      </c>
      <c r="AO982">
        <v>0</v>
      </c>
      <c r="AP982">
        <v>0</v>
      </c>
      <c r="BA982" t="s">
        <v>106</v>
      </c>
      <c r="BB982" t="e">
        <f ca="1">- Very Useful _xludf.and provides a job opportunity _xludf.right away.</f>
        <v>#NAME?</v>
      </c>
      <c r="BD982" t="e">
        <f ca="1">- Tourism / Restaurant _xludf.and hotel Management</f>
        <v>#NAME?</v>
      </c>
      <c r="BE982">
        <v>0</v>
      </c>
      <c r="BF982">
        <v>0</v>
      </c>
      <c r="BG982">
        <v>0</v>
      </c>
      <c r="BH982">
        <v>1</v>
      </c>
      <c r="BI982">
        <v>0</v>
      </c>
      <c r="BJ982">
        <v>0</v>
      </c>
      <c r="BK982">
        <v>0</v>
      </c>
      <c r="BL982">
        <v>0</v>
      </c>
      <c r="BN982" t="s">
        <v>106</v>
      </c>
      <c r="BQ982" t="e">
        <f ca="1">- Do _xludf.not _xludf.count towards a recognized qualification</f>
        <v>#NAME?</v>
      </c>
      <c r="BR982">
        <v>0</v>
      </c>
      <c r="BS982">
        <v>1</v>
      </c>
      <c r="BT982">
        <v>0</v>
      </c>
      <c r="BU982">
        <v>0</v>
      </c>
      <c r="BV982">
        <v>0</v>
      </c>
      <c r="BW982">
        <v>0</v>
      </c>
      <c r="BX982" t="s">
        <v>310</v>
      </c>
      <c r="BY982" t="e">
        <f ca="1">- Very Useful, as good as a regular - - Difficult to access</f>
        <v>#NAME?</v>
      </c>
      <c r="BZ982">
        <v>0</v>
      </c>
      <c r="CA982">
        <v>0</v>
      </c>
      <c r="CB982">
        <v>1</v>
      </c>
      <c r="CC982">
        <v>1</v>
      </c>
      <c r="CD982">
        <v>0</v>
      </c>
      <c r="CE982" t="e">
        <f ca="1">- Facebook groups/pages DUBARAH - Friends</f>
        <v>#NAME?</v>
      </c>
      <c r="CF982">
        <v>1</v>
      </c>
      <c r="CG982">
        <v>1</v>
      </c>
      <c r="CH982">
        <v>0</v>
      </c>
      <c r="CI982">
        <v>0</v>
      </c>
      <c r="CJ982">
        <v>0</v>
      </c>
      <c r="CK982">
        <v>1</v>
      </c>
      <c r="CL982">
        <v>0</v>
      </c>
      <c r="CN982" t="s">
        <v>108</v>
      </c>
      <c r="CO982" t="s">
        <v>109</v>
      </c>
      <c r="CP982" t="s">
        <v>110</v>
      </c>
      <c r="CQ982">
        <v>3472269</v>
      </c>
      <c r="CR982" t="s">
        <v>2467</v>
      </c>
      <c r="CS982" t="s">
        <v>2468</v>
      </c>
      <c r="CT982">
        <v>981</v>
      </c>
    </row>
    <row r="983" spans="1:98">
      <c r="A983">
        <v>982</v>
      </c>
      <c r="B983" t="s">
        <v>1628</v>
      </c>
      <c r="C983">
        <v>24</v>
      </c>
      <c r="D983" t="s">
        <v>98</v>
      </c>
      <c r="E983" t="s">
        <v>142</v>
      </c>
      <c r="F983" t="s">
        <v>149</v>
      </c>
      <c r="G983" t="s">
        <v>101</v>
      </c>
      <c r="H983" t="s">
        <v>102</v>
      </c>
      <c r="U983" t="s">
        <v>162</v>
      </c>
      <c r="AG983" t="s">
        <v>104</v>
      </c>
      <c r="AH983" t="s">
        <v>105</v>
      </c>
      <c r="AI983">
        <v>0</v>
      </c>
      <c r="AJ983">
        <v>1</v>
      </c>
      <c r="AK983">
        <v>0</v>
      </c>
      <c r="AL983">
        <v>0</v>
      </c>
      <c r="AM983">
        <v>0</v>
      </c>
      <c r="AN983">
        <v>0</v>
      </c>
      <c r="AO983">
        <v>0</v>
      </c>
      <c r="AP983">
        <v>0</v>
      </c>
      <c r="BA983" t="s">
        <v>127</v>
      </c>
      <c r="BB983" t="e">
        <f ca="1">- Very Useful _xludf.and provides a job opportunity _xludf.right away.</f>
        <v>#NAME?</v>
      </c>
      <c r="BD983" t="e">
        <f ca="1">- Mechanics _xludf.and machinery- Project Management / Accountancy</f>
        <v>#NAME?</v>
      </c>
      <c r="BE983">
        <v>0</v>
      </c>
      <c r="BF983">
        <v>0</v>
      </c>
      <c r="BG983">
        <v>1</v>
      </c>
      <c r="BH983">
        <v>0</v>
      </c>
      <c r="BI983">
        <v>0</v>
      </c>
      <c r="BJ983">
        <v>0</v>
      </c>
      <c r="BK983">
        <v>1</v>
      </c>
      <c r="BL983">
        <v>0</v>
      </c>
      <c r="BN983" t="s">
        <v>106</v>
      </c>
      <c r="BQ983" t="e">
        <f ca="1">- Do _xludf.not _xludf.count towards a recognized qualification - Donâ€™t know how to _xludf.find/enroll in a suitable program</f>
        <v>#NAME?</v>
      </c>
      <c r="BR983">
        <v>0</v>
      </c>
      <c r="BS983">
        <v>1</v>
      </c>
      <c r="BT983">
        <v>0</v>
      </c>
      <c r="BU983">
        <v>1</v>
      </c>
      <c r="BV983">
        <v>0</v>
      </c>
      <c r="BW983">
        <v>0</v>
      </c>
      <c r="BX983" t="s">
        <v>243</v>
      </c>
      <c r="BY983" t="e">
        <f ca="1">- Useful but _xludf.not as good as going to university  - Difficult to access</f>
        <v>#NAME?</v>
      </c>
      <c r="BZ983">
        <v>1</v>
      </c>
      <c r="CA983">
        <v>0</v>
      </c>
      <c r="CB983">
        <v>0</v>
      </c>
      <c r="CC983">
        <v>1</v>
      </c>
      <c r="CD983">
        <v>0</v>
      </c>
      <c r="CE983" t="e">
        <f ca="1">- Facebook groups/pages  - Friends</f>
        <v>#NAME?</v>
      </c>
      <c r="CF983">
        <v>1</v>
      </c>
      <c r="CG983">
        <v>0</v>
      </c>
      <c r="CH983">
        <v>0</v>
      </c>
      <c r="CI983">
        <v>0</v>
      </c>
      <c r="CJ983">
        <v>0</v>
      </c>
      <c r="CK983">
        <v>1</v>
      </c>
      <c r="CL983">
        <v>0</v>
      </c>
      <c r="CN983" t="s">
        <v>108</v>
      </c>
      <c r="CO983" t="s">
        <v>109</v>
      </c>
      <c r="CP983" t="s">
        <v>110</v>
      </c>
      <c r="CQ983">
        <v>3472274</v>
      </c>
      <c r="CR983" t="s">
        <v>2469</v>
      </c>
      <c r="CS983" t="s">
        <v>2470</v>
      </c>
      <c r="CT983">
        <v>982</v>
      </c>
    </row>
    <row r="984" spans="1:98">
      <c r="A984">
        <v>983</v>
      </c>
      <c r="B984" t="s">
        <v>1628</v>
      </c>
      <c r="C984">
        <v>21</v>
      </c>
      <c r="D984" t="s">
        <v>148</v>
      </c>
      <c r="E984" t="s">
        <v>285</v>
      </c>
      <c r="F984" t="s">
        <v>100</v>
      </c>
      <c r="G984" t="s">
        <v>101</v>
      </c>
      <c r="H984" t="s">
        <v>102</v>
      </c>
      <c r="U984" t="s">
        <v>121</v>
      </c>
      <c r="W984" t="s">
        <v>533</v>
      </c>
      <c r="AG984" t="s">
        <v>104</v>
      </c>
      <c r="AH984" t="s">
        <v>361</v>
      </c>
      <c r="AI984">
        <v>0</v>
      </c>
      <c r="AJ984">
        <v>0</v>
      </c>
      <c r="AK984">
        <v>0</v>
      </c>
      <c r="AL984">
        <v>0</v>
      </c>
      <c r="AM984">
        <v>1</v>
      </c>
      <c r="AN984">
        <v>0</v>
      </c>
      <c r="AO984">
        <v>0</v>
      </c>
      <c r="AP984">
        <v>0</v>
      </c>
      <c r="BA984" t="s">
        <v>127</v>
      </c>
      <c r="BB984" t="e">
        <f ca="1">- Useful but _xludf.not as good as a regular degree</f>
        <v>#NAME?</v>
      </c>
      <c r="BD984" t="e">
        <f ca="1">- Project Management / Accountancy - Nursing / medical care</f>
        <v>#NAME?</v>
      </c>
      <c r="BE984">
        <v>0</v>
      </c>
      <c r="BF984">
        <v>0</v>
      </c>
      <c r="BG984">
        <v>1</v>
      </c>
      <c r="BH984">
        <v>0</v>
      </c>
      <c r="BI984">
        <v>1</v>
      </c>
      <c r="BJ984">
        <v>0</v>
      </c>
      <c r="BK984">
        <v>0</v>
      </c>
      <c r="BL984">
        <v>0</v>
      </c>
      <c r="BN984" t="s">
        <v>106</v>
      </c>
      <c r="BQ984" t="e">
        <f ca="1">- _xludf.not available in _xludf.Arabic - Donâ€™t know how to _xludf.find/enroll in a suitable program</f>
        <v>#NAME?</v>
      </c>
      <c r="BR984">
        <v>0</v>
      </c>
      <c r="BS984">
        <v>0</v>
      </c>
      <c r="BT984">
        <v>0</v>
      </c>
      <c r="BU984">
        <v>1</v>
      </c>
      <c r="BV984">
        <v>0</v>
      </c>
      <c r="BW984">
        <v>1</v>
      </c>
      <c r="BX984" t="s">
        <v>107</v>
      </c>
      <c r="BY984" t="e">
        <f ca="1">- _xludf.not worth the _xludf.time _xludf.or money spent on it - Useful but _xludf.not as good as going to university</f>
        <v>#NAME?</v>
      </c>
      <c r="BZ984">
        <v>1</v>
      </c>
      <c r="CA984">
        <v>1</v>
      </c>
      <c r="CB984">
        <v>0</v>
      </c>
      <c r="CC984">
        <v>0</v>
      </c>
      <c r="CD984">
        <v>0</v>
      </c>
      <c r="CE984" t="e">
        <f ca="1">- Facebook groups/pages  - Friends</f>
        <v>#NAME?</v>
      </c>
      <c r="CF984">
        <v>1</v>
      </c>
      <c r="CG984">
        <v>0</v>
      </c>
      <c r="CH984">
        <v>0</v>
      </c>
      <c r="CI984">
        <v>0</v>
      </c>
      <c r="CJ984">
        <v>0</v>
      </c>
      <c r="CK984">
        <v>1</v>
      </c>
      <c r="CL984">
        <v>0</v>
      </c>
      <c r="CN984" t="s">
        <v>108</v>
      </c>
      <c r="CO984" t="s">
        <v>109</v>
      </c>
      <c r="CP984" t="s">
        <v>110</v>
      </c>
      <c r="CQ984">
        <v>3472281</v>
      </c>
      <c r="CR984" t="s">
        <v>2471</v>
      </c>
      <c r="CS984" t="s">
        <v>2472</v>
      </c>
      <c r="CT984">
        <v>983</v>
      </c>
    </row>
    <row r="985" spans="1:98">
      <c r="A985">
        <v>984</v>
      </c>
      <c r="B985" t="s">
        <v>1628</v>
      </c>
      <c r="C985">
        <v>21</v>
      </c>
      <c r="D985" t="s">
        <v>148</v>
      </c>
      <c r="E985" t="s">
        <v>142</v>
      </c>
      <c r="F985" t="s">
        <v>100</v>
      </c>
      <c r="G985" t="s">
        <v>101</v>
      </c>
      <c r="H985" t="s">
        <v>102</v>
      </c>
      <c r="U985" t="s">
        <v>121</v>
      </c>
      <c r="W985" t="s">
        <v>533</v>
      </c>
      <c r="AG985" t="s">
        <v>104</v>
      </c>
      <c r="AH985" t="s">
        <v>361</v>
      </c>
      <c r="AI985">
        <v>0</v>
      </c>
      <c r="AJ985">
        <v>0</v>
      </c>
      <c r="AK985">
        <v>0</v>
      </c>
      <c r="AL985">
        <v>0</v>
      </c>
      <c r="AM985">
        <v>1</v>
      </c>
      <c r="AN985">
        <v>0</v>
      </c>
      <c r="AO985">
        <v>0</v>
      </c>
      <c r="AP985">
        <v>0</v>
      </c>
      <c r="BA985" t="s">
        <v>127</v>
      </c>
      <c r="BB985" t="e">
        <f ca="1">- Useful but _xludf.not as good as a regular degree</f>
        <v>#NAME?</v>
      </c>
      <c r="BD985" t="e">
        <f ca="1">- Nursing / medical care</f>
        <v>#NAME?</v>
      </c>
      <c r="BE985">
        <v>0</v>
      </c>
      <c r="BF985">
        <v>0</v>
      </c>
      <c r="BG985">
        <v>0</v>
      </c>
      <c r="BH985">
        <v>0</v>
      </c>
      <c r="BI985">
        <v>1</v>
      </c>
      <c r="BJ985">
        <v>0</v>
      </c>
      <c r="BK985">
        <v>0</v>
      </c>
      <c r="BL985">
        <v>0</v>
      </c>
      <c r="BN985" t="s">
        <v>106</v>
      </c>
      <c r="BQ985" t="e">
        <f ca="1">- Do _xludf.not _xludf.count towards a recognized qualification</f>
        <v>#NAME?</v>
      </c>
      <c r="BR985">
        <v>0</v>
      </c>
      <c r="BS985">
        <v>1</v>
      </c>
      <c r="BT985">
        <v>0</v>
      </c>
      <c r="BU985">
        <v>0</v>
      </c>
      <c r="BV985">
        <v>0</v>
      </c>
      <c r="BW985">
        <v>0</v>
      </c>
      <c r="BX985" t="s">
        <v>107</v>
      </c>
      <c r="BY985" t="e">
        <f ca="1">- _xludf.not worth the _xludf.time _xludf.or money spent on it - Difficult to access</f>
        <v>#NAME?</v>
      </c>
      <c r="BZ985">
        <v>0</v>
      </c>
      <c r="CA985">
        <v>1</v>
      </c>
      <c r="CB985">
        <v>0</v>
      </c>
      <c r="CC985">
        <v>1</v>
      </c>
      <c r="CD985">
        <v>0</v>
      </c>
      <c r="CE985" t="e">
        <f ca="1">- Facebook groups/pages  - Friends</f>
        <v>#NAME?</v>
      </c>
      <c r="CF985">
        <v>1</v>
      </c>
      <c r="CG985">
        <v>0</v>
      </c>
      <c r="CH985">
        <v>0</v>
      </c>
      <c r="CI985">
        <v>0</v>
      </c>
      <c r="CJ985">
        <v>0</v>
      </c>
      <c r="CK985">
        <v>1</v>
      </c>
      <c r="CL985">
        <v>0</v>
      </c>
      <c r="CN985" t="s">
        <v>108</v>
      </c>
      <c r="CO985" t="s">
        <v>109</v>
      </c>
      <c r="CP985" t="s">
        <v>110</v>
      </c>
      <c r="CQ985">
        <v>3472288</v>
      </c>
      <c r="CR985" t="s">
        <v>2473</v>
      </c>
      <c r="CS985" t="s">
        <v>2474</v>
      </c>
      <c r="CT985">
        <v>984</v>
      </c>
    </row>
    <row r="986" spans="1:98">
      <c r="A986">
        <v>985</v>
      </c>
      <c r="B986" t="s">
        <v>1628</v>
      </c>
      <c r="C986">
        <v>27</v>
      </c>
      <c r="D986" t="s">
        <v>98</v>
      </c>
      <c r="E986" t="s">
        <v>99</v>
      </c>
      <c r="F986" t="s">
        <v>149</v>
      </c>
      <c r="G986" t="s">
        <v>101</v>
      </c>
      <c r="H986" t="s">
        <v>102</v>
      </c>
      <c r="U986" t="s">
        <v>114</v>
      </c>
      <c r="AG986" t="s">
        <v>104</v>
      </c>
      <c r="AH986" t="s">
        <v>105</v>
      </c>
      <c r="AI986">
        <v>0</v>
      </c>
      <c r="AJ986">
        <v>1</v>
      </c>
      <c r="AK986">
        <v>0</v>
      </c>
      <c r="AL986">
        <v>0</v>
      </c>
      <c r="AM986">
        <v>0</v>
      </c>
      <c r="AN986">
        <v>0</v>
      </c>
      <c r="AO986">
        <v>0</v>
      </c>
      <c r="AP986">
        <v>0</v>
      </c>
      <c r="BA986" t="s">
        <v>106</v>
      </c>
      <c r="BB986" t="e">
        <f ca="1">- Useful but _xludf.not as good as a regular degree</f>
        <v>#NAME?</v>
      </c>
      <c r="BD986" t="e">
        <f ca="1">- Project Management / Accountancy - Tourism / Restaurant _xludf.and hotel Management</f>
        <v>#NAME?</v>
      </c>
      <c r="BE986">
        <v>0</v>
      </c>
      <c r="BF986">
        <v>0</v>
      </c>
      <c r="BG986">
        <v>1</v>
      </c>
      <c r="BH986">
        <v>1</v>
      </c>
      <c r="BI986">
        <v>0</v>
      </c>
      <c r="BJ986">
        <v>0</v>
      </c>
      <c r="BK986">
        <v>0</v>
      </c>
      <c r="BL986">
        <v>0</v>
      </c>
      <c r="BN986" t="s">
        <v>106</v>
      </c>
      <c r="BQ986" t="e">
        <f ca="1">- No internet connection / computer - Do _xludf.not _xludf.count towards a recognized qualification</f>
        <v>#NAME?</v>
      </c>
      <c r="BR986">
        <v>0</v>
      </c>
      <c r="BS986">
        <v>1</v>
      </c>
      <c r="BT986">
        <v>1</v>
      </c>
      <c r="BU986">
        <v>0</v>
      </c>
      <c r="BV986">
        <v>0</v>
      </c>
      <c r="BW986">
        <v>0</v>
      </c>
      <c r="BX986" t="s">
        <v>107</v>
      </c>
      <c r="BY986" t="s">
        <v>139</v>
      </c>
      <c r="BZ986">
        <v>1</v>
      </c>
      <c r="CA986">
        <v>0</v>
      </c>
      <c r="CB986">
        <v>0</v>
      </c>
      <c r="CC986">
        <v>0</v>
      </c>
      <c r="CD986">
        <v>1</v>
      </c>
      <c r="CE986" t="e">
        <f ca="1">- Facebook groups/pages  - Teachers</f>
        <v>#NAME?</v>
      </c>
      <c r="CF986">
        <v>0</v>
      </c>
      <c r="CG986">
        <v>0</v>
      </c>
      <c r="CH986">
        <v>1</v>
      </c>
      <c r="CI986">
        <v>0</v>
      </c>
      <c r="CJ986">
        <v>0</v>
      </c>
      <c r="CK986">
        <v>1</v>
      </c>
      <c r="CL986">
        <v>0</v>
      </c>
      <c r="CN986" t="s">
        <v>108</v>
      </c>
      <c r="CO986" t="s">
        <v>109</v>
      </c>
      <c r="CP986" t="s">
        <v>110</v>
      </c>
      <c r="CQ986">
        <v>3472295</v>
      </c>
      <c r="CR986" t="s">
        <v>2475</v>
      </c>
      <c r="CS986" t="s">
        <v>2476</v>
      </c>
      <c r="CT986">
        <v>985</v>
      </c>
    </row>
    <row r="987" spans="1:98">
      <c r="A987">
        <v>986</v>
      </c>
      <c r="B987" t="s">
        <v>1628</v>
      </c>
      <c r="C987">
        <v>19</v>
      </c>
      <c r="D987" t="s">
        <v>148</v>
      </c>
      <c r="E987" t="s">
        <v>156</v>
      </c>
      <c r="F987" t="s">
        <v>100</v>
      </c>
      <c r="G987" t="s">
        <v>113</v>
      </c>
      <c r="J987" t="s">
        <v>263</v>
      </c>
      <c r="K987">
        <v>0</v>
      </c>
      <c r="L987">
        <v>0</v>
      </c>
      <c r="M987">
        <v>0</v>
      </c>
      <c r="N987">
        <v>0</v>
      </c>
      <c r="O987">
        <v>1</v>
      </c>
      <c r="P987">
        <v>1</v>
      </c>
      <c r="Q987">
        <v>0</v>
      </c>
      <c r="R987">
        <v>0</v>
      </c>
      <c r="X987" t="s">
        <v>123</v>
      </c>
      <c r="Y987">
        <v>0</v>
      </c>
      <c r="Z987">
        <v>1</v>
      </c>
      <c r="AA987">
        <v>0</v>
      </c>
      <c r="AB987">
        <v>1</v>
      </c>
      <c r="AC987">
        <v>0</v>
      </c>
      <c r="AD987">
        <v>0</v>
      </c>
      <c r="AE987">
        <v>0</v>
      </c>
      <c r="AG987" t="s">
        <v>124</v>
      </c>
      <c r="AH987" t="s">
        <v>125</v>
      </c>
      <c r="AI987">
        <v>1</v>
      </c>
      <c r="AJ987">
        <v>0</v>
      </c>
      <c r="AK987">
        <v>0</v>
      </c>
      <c r="AL987">
        <v>0</v>
      </c>
      <c r="AM987">
        <v>0</v>
      </c>
      <c r="AN987">
        <v>0</v>
      </c>
      <c r="AO987">
        <v>0</v>
      </c>
      <c r="AP987">
        <v>0</v>
      </c>
      <c r="AR987" t="s">
        <v>106</v>
      </c>
      <c r="AS987" t="e">
        <f ca="1">- Retrieving papers is expensive _xludf.now _xludf.and I Do _xludf.not have the money - have to go in person but can _xludf.not go _xludf.for security reasons</f>
        <v>#NAME?</v>
      </c>
      <c r="AT987">
        <v>0</v>
      </c>
      <c r="AU987">
        <v>1</v>
      </c>
      <c r="AV987">
        <v>0</v>
      </c>
      <c r="AW987">
        <v>0</v>
      </c>
      <c r="AX987">
        <v>1</v>
      </c>
      <c r="AY987">
        <v>0</v>
      </c>
      <c r="BA987" t="s">
        <v>106</v>
      </c>
      <c r="BB987" t="e">
        <f ca="1">- Useful but _xludf.not as good as a regular degree</f>
        <v>#NAME?</v>
      </c>
      <c r="BD987" t="e">
        <f ca="1">- I am _xludf.not interested in vocational education</f>
        <v>#NAME?</v>
      </c>
      <c r="BE987">
        <v>1</v>
      </c>
      <c r="BF987">
        <v>0</v>
      </c>
      <c r="BG987">
        <v>0</v>
      </c>
      <c r="BH987">
        <v>0</v>
      </c>
      <c r="BI987">
        <v>0</v>
      </c>
      <c r="BJ987">
        <v>0</v>
      </c>
      <c r="BK987">
        <v>0</v>
      </c>
      <c r="BL987">
        <v>0</v>
      </c>
      <c r="BN987" t="s">
        <v>106</v>
      </c>
      <c r="BQ987" t="e">
        <f ca="1">- Cannot afford the courses - Donâ€™t know how to _xludf.find/enroll in a suitable program</f>
        <v>#NAME?</v>
      </c>
      <c r="BR987">
        <v>0</v>
      </c>
      <c r="BS987">
        <v>0</v>
      </c>
      <c r="BT987">
        <v>0</v>
      </c>
      <c r="BU987">
        <v>1</v>
      </c>
      <c r="BV987">
        <v>1</v>
      </c>
      <c r="BW987">
        <v>0</v>
      </c>
      <c r="BX987" t="s">
        <v>107</v>
      </c>
      <c r="BY987" t="e">
        <f ca="1">- _xludf.not worth the _xludf.time _xludf.or money spent on it - Useful but _xludf.not as good as going to university</f>
        <v>#NAME?</v>
      </c>
      <c r="BZ987">
        <v>1</v>
      </c>
      <c r="CA987">
        <v>1</v>
      </c>
      <c r="CB987">
        <v>0</v>
      </c>
      <c r="CC987">
        <v>0</v>
      </c>
      <c r="CD987">
        <v>0</v>
      </c>
      <c r="CE987" t="e">
        <f ca="1">- Twitter - Teachers</f>
        <v>#NAME?</v>
      </c>
      <c r="CF987">
        <v>0</v>
      </c>
      <c r="CG987">
        <v>0</v>
      </c>
      <c r="CH987">
        <v>1</v>
      </c>
      <c r="CI987">
        <v>0</v>
      </c>
      <c r="CJ987">
        <v>1</v>
      </c>
      <c r="CK987">
        <v>0</v>
      </c>
      <c r="CL987">
        <v>0</v>
      </c>
      <c r="CN987" t="s">
        <v>108</v>
      </c>
      <c r="CO987" t="s">
        <v>109</v>
      </c>
      <c r="CP987" t="s">
        <v>110</v>
      </c>
      <c r="CQ987">
        <v>3472306</v>
      </c>
      <c r="CR987" t="s">
        <v>2477</v>
      </c>
      <c r="CS987" t="s">
        <v>2478</v>
      </c>
      <c r="CT987">
        <v>986</v>
      </c>
    </row>
    <row r="988" spans="1:98">
      <c r="A988">
        <v>987</v>
      </c>
      <c r="B988" t="s">
        <v>1628</v>
      </c>
      <c r="C988">
        <v>20</v>
      </c>
      <c r="D988" t="s">
        <v>98</v>
      </c>
      <c r="E988" t="s">
        <v>99</v>
      </c>
      <c r="F988" t="s">
        <v>100</v>
      </c>
      <c r="G988" t="s">
        <v>101</v>
      </c>
      <c r="H988" t="s">
        <v>102</v>
      </c>
      <c r="U988" t="s">
        <v>162</v>
      </c>
      <c r="AG988" t="s">
        <v>104</v>
      </c>
      <c r="AH988" t="s">
        <v>105</v>
      </c>
      <c r="AI988">
        <v>0</v>
      </c>
      <c r="AJ988">
        <v>1</v>
      </c>
      <c r="AK988">
        <v>0</v>
      </c>
      <c r="AL988">
        <v>0</v>
      </c>
      <c r="AM988">
        <v>0</v>
      </c>
      <c r="AN988">
        <v>0</v>
      </c>
      <c r="AO988">
        <v>0</v>
      </c>
      <c r="AP988">
        <v>0</v>
      </c>
      <c r="BA988" t="s">
        <v>106</v>
      </c>
      <c r="BB988" t="e">
        <f ca="1">- _xludf.not Useful</f>
        <v>#NAME?</v>
      </c>
      <c r="BD988" t="e">
        <f ca="1">- I am _xludf.not interested in vocational education</f>
        <v>#NAME?</v>
      </c>
      <c r="BE988">
        <v>1</v>
      </c>
      <c r="BF988">
        <v>0</v>
      </c>
      <c r="BG988">
        <v>0</v>
      </c>
      <c r="BH988">
        <v>0</v>
      </c>
      <c r="BI988">
        <v>0</v>
      </c>
      <c r="BJ988">
        <v>0</v>
      </c>
      <c r="BK988">
        <v>0</v>
      </c>
      <c r="BL988">
        <v>0</v>
      </c>
      <c r="BN988" t="s">
        <v>106</v>
      </c>
      <c r="BQ988" t="e">
        <f ca="1">- _xludf.not available in _xludf.Arabic - Cannot afford the courses</f>
        <v>#NAME?</v>
      </c>
      <c r="BR988">
        <v>0</v>
      </c>
      <c r="BS988">
        <v>0</v>
      </c>
      <c r="BT988">
        <v>0</v>
      </c>
      <c r="BU988">
        <v>0</v>
      </c>
      <c r="BV988">
        <v>1</v>
      </c>
      <c r="BW988">
        <v>1</v>
      </c>
      <c r="BX988" t="s">
        <v>243</v>
      </c>
      <c r="BY988" t="e">
        <f ca="1">- Very Useful, as good as a regular degree - _xludf.not worth the _xludf.time _xludf.or money spent on it</f>
        <v>#NAME?</v>
      </c>
      <c r="BZ988">
        <v>0</v>
      </c>
      <c r="CA988">
        <v>1</v>
      </c>
      <c r="CB988">
        <v>1</v>
      </c>
      <c r="CC988">
        <v>0</v>
      </c>
      <c r="CD988">
        <v>0</v>
      </c>
      <c r="CE988" t="e">
        <f ca="1">- Friends - Teachers</f>
        <v>#NAME?</v>
      </c>
      <c r="CF988">
        <v>1</v>
      </c>
      <c r="CG988">
        <v>0</v>
      </c>
      <c r="CH988">
        <v>1</v>
      </c>
      <c r="CI988">
        <v>0</v>
      </c>
      <c r="CJ988">
        <v>0</v>
      </c>
      <c r="CK988">
        <v>0</v>
      </c>
      <c r="CL988">
        <v>0</v>
      </c>
      <c r="CN988" t="s">
        <v>108</v>
      </c>
      <c r="CO988" t="s">
        <v>109</v>
      </c>
      <c r="CP988" t="s">
        <v>110</v>
      </c>
      <c r="CQ988">
        <v>3472316</v>
      </c>
      <c r="CR988" t="s">
        <v>2479</v>
      </c>
      <c r="CS988" t="s">
        <v>2480</v>
      </c>
      <c r="CT988">
        <v>987</v>
      </c>
    </row>
    <row r="989" spans="1:98">
      <c r="A989">
        <v>988</v>
      </c>
      <c r="B989" t="s">
        <v>1628</v>
      </c>
      <c r="C989">
        <v>27</v>
      </c>
      <c r="D989" t="s">
        <v>148</v>
      </c>
      <c r="E989" t="s">
        <v>156</v>
      </c>
      <c r="F989" t="s">
        <v>344</v>
      </c>
      <c r="G989" t="s">
        <v>113</v>
      </c>
      <c r="J989" t="s">
        <v>645</v>
      </c>
      <c r="K989">
        <v>0</v>
      </c>
      <c r="L989">
        <v>0</v>
      </c>
      <c r="M989">
        <v>1</v>
      </c>
      <c r="N989">
        <v>0</v>
      </c>
      <c r="O989">
        <v>1</v>
      </c>
      <c r="P989">
        <v>0</v>
      </c>
      <c r="Q989">
        <v>0</v>
      </c>
      <c r="R989">
        <v>0</v>
      </c>
      <c r="X989" t="s">
        <v>151</v>
      </c>
      <c r="Y989">
        <v>0</v>
      </c>
      <c r="Z989">
        <v>0</v>
      </c>
      <c r="AA989">
        <v>0</v>
      </c>
      <c r="AB989">
        <v>1</v>
      </c>
      <c r="AC989">
        <v>1</v>
      </c>
      <c r="AD989">
        <v>0</v>
      </c>
      <c r="AE989">
        <v>0</v>
      </c>
      <c r="AG989" t="s">
        <v>124</v>
      </c>
      <c r="AH989" t="s">
        <v>767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1</v>
      </c>
      <c r="AO989">
        <v>0</v>
      </c>
      <c r="AP989">
        <v>0</v>
      </c>
      <c r="BA989" t="s">
        <v>127</v>
      </c>
      <c r="BB989" t="e">
        <f ca="1">- Very Useful _xludf.and provides a job opportunity _xludf.right away.</f>
        <v>#NAME?</v>
      </c>
      <c r="BD989" t="e">
        <f ca="1">- Project Management / Accountancy - Nursing / medical care</f>
        <v>#NAME?</v>
      </c>
      <c r="BE989">
        <v>0</v>
      </c>
      <c r="BF989">
        <v>0</v>
      </c>
      <c r="BG989">
        <v>1</v>
      </c>
      <c r="BH989">
        <v>0</v>
      </c>
      <c r="BI989">
        <v>1</v>
      </c>
      <c r="BJ989">
        <v>0</v>
      </c>
      <c r="BK989">
        <v>0</v>
      </c>
      <c r="BL989">
        <v>0</v>
      </c>
      <c r="BN989" t="s">
        <v>106</v>
      </c>
      <c r="BQ989" t="e">
        <f ca="1">- _xludf.not available in subjects I want to study - _xludf.not available in _xludf.Arabic</f>
        <v>#NAME?</v>
      </c>
      <c r="BR989">
        <v>1</v>
      </c>
      <c r="BS989">
        <v>0</v>
      </c>
      <c r="BT989">
        <v>0</v>
      </c>
      <c r="BU989">
        <v>0</v>
      </c>
      <c r="BV989">
        <v>0</v>
      </c>
      <c r="BW989">
        <v>1</v>
      </c>
      <c r="BX989" t="s">
        <v>107</v>
      </c>
      <c r="BY989" t="e">
        <f ca="1">- Very Useful, as good as a regular degree - Useful but _xludf.not as good as going to university</f>
        <v>#NAME?</v>
      </c>
      <c r="BZ989">
        <v>1</v>
      </c>
      <c r="CA989">
        <v>0</v>
      </c>
      <c r="CB989">
        <v>1</v>
      </c>
      <c r="CC989">
        <v>0</v>
      </c>
      <c r="CD989">
        <v>0</v>
      </c>
      <c r="CE989" t="e">
        <f ca="1">- Facebook groups/pages  - Twitter</f>
        <v>#NAME?</v>
      </c>
      <c r="CF989">
        <v>0</v>
      </c>
      <c r="CG989">
        <v>0</v>
      </c>
      <c r="CH989">
        <v>0</v>
      </c>
      <c r="CI989">
        <v>0</v>
      </c>
      <c r="CJ989">
        <v>1</v>
      </c>
      <c r="CK989">
        <v>1</v>
      </c>
      <c r="CL989">
        <v>0</v>
      </c>
      <c r="CN989" t="s">
        <v>108</v>
      </c>
      <c r="CO989" t="s">
        <v>109</v>
      </c>
      <c r="CP989" t="s">
        <v>110</v>
      </c>
      <c r="CQ989">
        <v>3472328</v>
      </c>
      <c r="CR989" t="s">
        <v>2481</v>
      </c>
      <c r="CS989" t="s">
        <v>2482</v>
      </c>
      <c r="CT989">
        <v>988</v>
      </c>
    </row>
    <row r="990" spans="1:98">
      <c r="A990">
        <v>989</v>
      </c>
      <c r="B990" t="s">
        <v>1628</v>
      </c>
      <c r="C990">
        <v>21</v>
      </c>
      <c r="D990" t="s">
        <v>98</v>
      </c>
      <c r="E990" t="s">
        <v>99</v>
      </c>
      <c r="F990" t="s">
        <v>136</v>
      </c>
      <c r="G990" t="s">
        <v>101</v>
      </c>
      <c r="H990" t="s">
        <v>102</v>
      </c>
      <c r="U990" t="s">
        <v>162</v>
      </c>
      <c r="AG990" t="s">
        <v>104</v>
      </c>
      <c r="AH990" t="s">
        <v>105</v>
      </c>
      <c r="AI990">
        <v>0</v>
      </c>
      <c r="AJ990">
        <v>1</v>
      </c>
      <c r="AK990">
        <v>0</v>
      </c>
      <c r="AL990">
        <v>0</v>
      </c>
      <c r="AM990">
        <v>0</v>
      </c>
      <c r="AN990">
        <v>0</v>
      </c>
      <c r="AO990">
        <v>0</v>
      </c>
      <c r="AP990">
        <v>0</v>
      </c>
      <c r="BA990" t="s">
        <v>106</v>
      </c>
      <c r="BB990" t="e">
        <f ca="1">- Useful but _xludf.not as good as a regular degree</f>
        <v>#NAME?</v>
      </c>
      <c r="BD990" t="e">
        <f ca="1">- Mechanics _xludf.and machinery  Other</f>
        <v>#NAME?</v>
      </c>
      <c r="BE990">
        <v>0</v>
      </c>
      <c r="BF990">
        <v>1</v>
      </c>
      <c r="BG990">
        <v>0</v>
      </c>
      <c r="BH990">
        <v>0</v>
      </c>
      <c r="BI990">
        <v>0</v>
      </c>
      <c r="BJ990">
        <v>0</v>
      </c>
      <c r="BK990">
        <v>1</v>
      </c>
      <c r="BL990">
        <v>0</v>
      </c>
      <c r="BM990" t="s">
        <v>313</v>
      </c>
      <c r="BN990" t="s">
        <v>106</v>
      </c>
      <c r="BQ990" t="e">
        <f ca="1">- Do _xludf.not _xludf.count towards a recognized qualification - Donâ€™t know how to _xludf.find/enroll in a suitable program</f>
        <v>#NAME?</v>
      </c>
      <c r="BR990">
        <v>0</v>
      </c>
      <c r="BS990">
        <v>1</v>
      </c>
      <c r="BT990">
        <v>0</v>
      </c>
      <c r="BU990">
        <v>1</v>
      </c>
      <c r="BV990">
        <v>0</v>
      </c>
      <c r="BW990">
        <v>0</v>
      </c>
      <c r="BX990" t="s">
        <v>107</v>
      </c>
      <c r="BY990" t="s">
        <v>139</v>
      </c>
      <c r="BZ990">
        <v>1</v>
      </c>
      <c r="CA990">
        <v>0</v>
      </c>
      <c r="CB990">
        <v>0</v>
      </c>
      <c r="CC990">
        <v>0</v>
      </c>
      <c r="CD990">
        <v>1</v>
      </c>
      <c r="CE990" t="e">
        <f ca="1">- Facebook groups/pages  - Friends</f>
        <v>#NAME?</v>
      </c>
      <c r="CF990">
        <v>1</v>
      </c>
      <c r="CG990">
        <v>0</v>
      </c>
      <c r="CH990">
        <v>0</v>
      </c>
      <c r="CI990">
        <v>0</v>
      </c>
      <c r="CJ990">
        <v>0</v>
      </c>
      <c r="CK990">
        <v>1</v>
      </c>
      <c r="CL990">
        <v>0</v>
      </c>
      <c r="CN990" t="s">
        <v>108</v>
      </c>
      <c r="CO990" t="s">
        <v>109</v>
      </c>
      <c r="CP990" t="s">
        <v>110</v>
      </c>
      <c r="CQ990">
        <v>3472334</v>
      </c>
      <c r="CR990" t="s">
        <v>2483</v>
      </c>
      <c r="CS990" t="s">
        <v>2484</v>
      </c>
      <c r="CT990">
        <v>989</v>
      </c>
    </row>
    <row r="991" spans="1:98">
      <c r="A991">
        <v>990</v>
      </c>
      <c r="B991" t="s">
        <v>1628</v>
      </c>
      <c r="C991">
        <v>20</v>
      </c>
      <c r="D991" t="s">
        <v>98</v>
      </c>
      <c r="E991" t="s">
        <v>99</v>
      </c>
      <c r="F991" t="s">
        <v>149</v>
      </c>
      <c r="G991" t="s">
        <v>113</v>
      </c>
      <c r="J991" t="s">
        <v>132</v>
      </c>
      <c r="K991">
        <v>0</v>
      </c>
      <c r="L991">
        <v>0</v>
      </c>
      <c r="M991">
        <v>1</v>
      </c>
      <c r="N991">
        <v>0</v>
      </c>
      <c r="O991">
        <v>0</v>
      </c>
      <c r="P991">
        <v>0</v>
      </c>
      <c r="Q991">
        <v>1</v>
      </c>
      <c r="R991">
        <v>0</v>
      </c>
      <c r="X991" t="s">
        <v>151</v>
      </c>
      <c r="Y991">
        <v>0</v>
      </c>
      <c r="Z991">
        <v>0</v>
      </c>
      <c r="AA991">
        <v>0</v>
      </c>
      <c r="AB991">
        <v>1</v>
      </c>
      <c r="AC991">
        <v>1</v>
      </c>
      <c r="AD991">
        <v>0</v>
      </c>
      <c r="AE991">
        <v>0</v>
      </c>
      <c r="AG991" t="s">
        <v>124</v>
      </c>
      <c r="AH991" t="s">
        <v>121</v>
      </c>
      <c r="AI991">
        <v>0</v>
      </c>
      <c r="AJ991">
        <v>0</v>
      </c>
      <c r="AK991">
        <v>1</v>
      </c>
      <c r="AL991">
        <v>0</v>
      </c>
      <c r="AM991">
        <v>0</v>
      </c>
      <c r="AN991">
        <v>0</v>
      </c>
      <c r="AO991">
        <v>0</v>
      </c>
      <c r="AP991">
        <v>0</v>
      </c>
      <c r="AQ991" t="s">
        <v>2218</v>
      </c>
      <c r="BA991" t="s">
        <v>106</v>
      </c>
      <c r="BB991" t="e">
        <f ca="1">- Very Useful _xludf.and provides a job opportunity _xludf.right away.</f>
        <v>#NAME?</v>
      </c>
      <c r="BD991" t="e">
        <f ca="1">- Mechanics _xludf.and machinery  Other</f>
        <v>#NAME?</v>
      </c>
      <c r="BE991">
        <v>0</v>
      </c>
      <c r="BF991">
        <v>1</v>
      </c>
      <c r="BG991">
        <v>0</v>
      </c>
      <c r="BH991">
        <v>0</v>
      </c>
      <c r="BI991">
        <v>0</v>
      </c>
      <c r="BJ991">
        <v>0</v>
      </c>
      <c r="BK991">
        <v>1</v>
      </c>
      <c r="BL991">
        <v>0</v>
      </c>
      <c r="BM991" t="s">
        <v>2485</v>
      </c>
      <c r="BN991" t="s">
        <v>106</v>
      </c>
      <c r="BQ991" t="e">
        <f ca="1">- No internet connection / computer - Cannot afford the courses</f>
        <v>#NAME?</v>
      </c>
      <c r="BR991">
        <v>0</v>
      </c>
      <c r="BS991">
        <v>0</v>
      </c>
      <c r="BT991">
        <v>1</v>
      </c>
      <c r="BU991">
        <v>0</v>
      </c>
      <c r="BV991">
        <v>1</v>
      </c>
      <c r="BW991">
        <v>0</v>
      </c>
      <c r="BX991" t="s">
        <v>107</v>
      </c>
      <c r="BY991" t="s">
        <v>139</v>
      </c>
      <c r="BZ991">
        <v>1</v>
      </c>
      <c r="CA991">
        <v>0</v>
      </c>
      <c r="CB991">
        <v>0</v>
      </c>
      <c r="CC991">
        <v>0</v>
      </c>
      <c r="CD991">
        <v>1</v>
      </c>
      <c r="CE991" t="e">
        <f ca="1">- Facebook groups/pages  - Friends</f>
        <v>#NAME?</v>
      </c>
      <c r="CF991">
        <v>1</v>
      </c>
      <c r="CG991">
        <v>0</v>
      </c>
      <c r="CH991">
        <v>0</v>
      </c>
      <c r="CI991">
        <v>0</v>
      </c>
      <c r="CJ991">
        <v>0</v>
      </c>
      <c r="CK991">
        <v>1</v>
      </c>
      <c r="CL991">
        <v>0</v>
      </c>
      <c r="CN991" t="s">
        <v>108</v>
      </c>
      <c r="CO991" t="s">
        <v>109</v>
      </c>
      <c r="CP991" t="s">
        <v>110</v>
      </c>
      <c r="CQ991">
        <v>3472343</v>
      </c>
      <c r="CR991" t="s">
        <v>2486</v>
      </c>
      <c r="CS991" t="s">
        <v>2487</v>
      </c>
      <c r="CT991">
        <v>990</v>
      </c>
    </row>
    <row r="992" spans="1:98">
      <c r="A992">
        <v>991</v>
      </c>
      <c r="B992" t="s">
        <v>1628</v>
      </c>
      <c r="C992">
        <v>17</v>
      </c>
      <c r="D992" t="s">
        <v>98</v>
      </c>
      <c r="E992" t="s">
        <v>227</v>
      </c>
      <c r="F992" t="s">
        <v>100</v>
      </c>
      <c r="G992" t="s">
        <v>113</v>
      </c>
      <c r="J992" t="s">
        <v>569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1</v>
      </c>
      <c r="Q992">
        <v>0</v>
      </c>
      <c r="R992">
        <v>1</v>
      </c>
      <c r="X992" t="s">
        <v>151</v>
      </c>
      <c r="Y992">
        <v>0</v>
      </c>
      <c r="Z992">
        <v>0</v>
      </c>
      <c r="AA992">
        <v>0</v>
      </c>
      <c r="AB992">
        <v>1</v>
      </c>
      <c r="AC992">
        <v>1</v>
      </c>
      <c r="AD992">
        <v>0</v>
      </c>
      <c r="AE992">
        <v>0</v>
      </c>
      <c r="AG992" t="s">
        <v>124</v>
      </c>
      <c r="AH992" t="s">
        <v>125</v>
      </c>
      <c r="AI992">
        <v>1</v>
      </c>
      <c r="AJ992">
        <v>0</v>
      </c>
      <c r="AK992">
        <v>0</v>
      </c>
      <c r="AL992">
        <v>0</v>
      </c>
      <c r="AM992">
        <v>0</v>
      </c>
      <c r="AN992">
        <v>0</v>
      </c>
      <c r="AO992">
        <v>0</v>
      </c>
      <c r="AP992">
        <v>0</v>
      </c>
      <c r="AR992" t="s">
        <v>106</v>
      </c>
      <c r="AS992" t="e">
        <f ca="1">- Retrieving papers is expensive _xludf.now _xludf.and I Do _xludf.not have the money - have to go in person but can _xludf.not go _xludf.for security reasons</f>
        <v>#NAME?</v>
      </c>
      <c r="AT992">
        <v>0</v>
      </c>
      <c r="AU992">
        <v>1</v>
      </c>
      <c r="AV992">
        <v>0</v>
      </c>
      <c r="AW992">
        <v>0</v>
      </c>
      <c r="AX992">
        <v>1</v>
      </c>
      <c r="AY992">
        <v>0</v>
      </c>
      <c r="BA992" t="s">
        <v>106</v>
      </c>
      <c r="BB992" t="e">
        <f ca="1">- Useful but _xludf.not as good as a regular degree</f>
        <v>#NAME?</v>
      </c>
      <c r="BD992" t="s">
        <v>121</v>
      </c>
      <c r="BE992">
        <v>0</v>
      </c>
      <c r="BF992">
        <v>1</v>
      </c>
      <c r="BG992">
        <v>0</v>
      </c>
      <c r="BH992">
        <v>0</v>
      </c>
      <c r="BI992">
        <v>0</v>
      </c>
      <c r="BJ992">
        <v>0</v>
      </c>
      <c r="BK992">
        <v>0</v>
      </c>
      <c r="BL992">
        <v>0</v>
      </c>
      <c r="BM992" t="s">
        <v>2488</v>
      </c>
      <c r="BN992" t="s">
        <v>106</v>
      </c>
      <c r="BQ992" t="e">
        <f ca="1">- No internet connection / computer - Do _xludf.not _xludf.count towards a recognized qualification</f>
        <v>#NAME?</v>
      </c>
      <c r="BR992">
        <v>0</v>
      </c>
      <c r="BS992">
        <v>1</v>
      </c>
      <c r="BT992">
        <v>1</v>
      </c>
      <c r="BU992">
        <v>0</v>
      </c>
      <c r="BV992">
        <v>0</v>
      </c>
      <c r="BW992">
        <v>0</v>
      </c>
      <c r="BX992" t="s">
        <v>107</v>
      </c>
      <c r="BY992" t="e">
        <f ca="1">- Very Useful, as good as a regular - - Difficult to access</f>
        <v>#NAME?</v>
      </c>
      <c r="BZ992">
        <v>0</v>
      </c>
      <c r="CA992">
        <v>0</v>
      </c>
      <c r="CB992">
        <v>1</v>
      </c>
      <c r="CC992">
        <v>1</v>
      </c>
      <c r="CD992">
        <v>0</v>
      </c>
      <c r="CE992" t="e">
        <f ca="1">- Facebook groups/pages  - Friends</f>
        <v>#NAME?</v>
      </c>
      <c r="CF992">
        <v>1</v>
      </c>
      <c r="CG992">
        <v>0</v>
      </c>
      <c r="CH992">
        <v>0</v>
      </c>
      <c r="CI992">
        <v>0</v>
      </c>
      <c r="CJ992">
        <v>0</v>
      </c>
      <c r="CK992">
        <v>1</v>
      </c>
      <c r="CL992">
        <v>0</v>
      </c>
      <c r="CN992" t="s">
        <v>108</v>
      </c>
      <c r="CO992" t="s">
        <v>109</v>
      </c>
      <c r="CP992" t="s">
        <v>110</v>
      </c>
      <c r="CQ992">
        <v>3472347</v>
      </c>
      <c r="CR992" t="s">
        <v>2489</v>
      </c>
      <c r="CS992" t="s">
        <v>2490</v>
      </c>
      <c r="CT992">
        <v>991</v>
      </c>
    </row>
    <row r="993" spans="1:98">
      <c r="A993">
        <v>992</v>
      </c>
      <c r="B993" t="s">
        <v>1628</v>
      </c>
      <c r="C993">
        <v>22</v>
      </c>
      <c r="D993" t="s">
        <v>148</v>
      </c>
      <c r="E993" t="s">
        <v>179</v>
      </c>
      <c r="F993" t="s">
        <v>644</v>
      </c>
      <c r="G993" t="s">
        <v>101</v>
      </c>
      <c r="H993" t="s">
        <v>102</v>
      </c>
      <c r="U993" t="s">
        <v>103</v>
      </c>
      <c r="AG993" t="s">
        <v>104</v>
      </c>
      <c r="AH993" t="s">
        <v>105</v>
      </c>
      <c r="AI993">
        <v>0</v>
      </c>
      <c r="AJ993">
        <v>1</v>
      </c>
      <c r="AK993">
        <v>0</v>
      </c>
      <c r="AL993">
        <v>0</v>
      </c>
      <c r="AM993">
        <v>0</v>
      </c>
      <c r="AN993">
        <v>0</v>
      </c>
      <c r="AO993">
        <v>0</v>
      </c>
      <c r="AP993">
        <v>0</v>
      </c>
      <c r="BA993" t="s">
        <v>127</v>
      </c>
      <c r="BB993" t="e">
        <f ca="1">- Useful but _xludf.not as good as a regular degree</f>
        <v>#NAME?</v>
      </c>
      <c r="BD993" t="e">
        <f ca="1">- Tourism / Restaurant _xludf.and hotel Management - Nursing / medical care</f>
        <v>#NAME?</v>
      </c>
      <c r="BE993">
        <v>0</v>
      </c>
      <c r="BF993">
        <v>0</v>
      </c>
      <c r="BG993">
        <v>0</v>
      </c>
      <c r="BH993">
        <v>1</v>
      </c>
      <c r="BI993">
        <v>1</v>
      </c>
      <c r="BJ993">
        <v>0</v>
      </c>
      <c r="BK993">
        <v>0</v>
      </c>
      <c r="BL993">
        <v>0</v>
      </c>
      <c r="BN993" t="s">
        <v>106</v>
      </c>
      <c r="BQ993" t="e">
        <f ca="1">- No internet connection / computer - Cannot afford the courses</f>
        <v>#NAME?</v>
      </c>
      <c r="BR993">
        <v>0</v>
      </c>
      <c r="BS993">
        <v>0</v>
      </c>
      <c r="BT993">
        <v>1</v>
      </c>
      <c r="BU993">
        <v>0</v>
      </c>
      <c r="BV993">
        <v>1</v>
      </c>
      <c r="BW993">
        <v>0</v>
      </c>
      <c r="BX993" t="s">
        <v>107</v>
      </c>
      <c r="BY993" t="s">
        <v>139</v>
      </c>
      <c r="BZ993">
        <v>1</v>
      </c>
      <c r="CA993">
        <v>0</v>
      </c>
      <c r="CB993">
        <v>0</v>
      </c>
      <c r="CC993">
        <v>0</v>
      </c>
      <c r="CD993">
        <v>1</v>
      </c>
      <c r="CE993" t="e">
        <f ca="1">- Facebook groups/pages  - Friends</f>
        <v>#NAME?</v>
      </c>
      <c r="CF993">
        <v>1</v>
      </c>
      <c r="CG993">
        <v>0</v>
      </c>
      <c r="CH993">
        <v>0</v>
      </c>
      <c r="CI993">
        <v>0</v>
      </c>
      <c r="CJ993">
        <v>0</v>
      </c>
      <c r="CK993">
        <v>1</v>
      </c>
      <c r="CL993">
        <v>0</v>
      </c>
      <c r="CN993" t="s">
        <v>108</v>
      </c>
      <c r="CO993" t="s">
        <v>109</v>
      </c>
      <c r="CP993" t="s">
        <v>110</v>
      </c>
      <c r="CQ993">
        <v>3472351</v>
      </c>
      <c r="CR993" t="s">
        <v>2491</v>
      </c>
      <c r="CS993" t="s">
        <v>2492</v>
      </c>
      <c r="CT993">
        <v>992</v>
      </c>
    </row>
    <row r="994" spans="1:98">
      <c r="A994">
        <v>993</v>
      </c>
      <c r="B994" t="s">
        <v>1628</v>
      </c>
      <c r="C994">
        <v>22</v>
      </c>
      <c r="D994" t="s">
        <v>98</v>
      </c>
      <c r="E994" t="s">
        <v>99</v>
      </c>
      <c r="F994" t="s">
        <v>100</v>
      </c>
      <c r="G994" t="s">
        <v>101</v>
      </c>
      <c r="H994" t="s">
        <v>102</v>
      </c>
      <c r="U994" t="s">
        <v>162</v>
      </c>
      <c r="AG994" t="s">
        <v>104</v>
      </c>
      <c r="AH994" t="s">
        <v>105</v>
      </c>
      <c r="AI994">
        <v>0</v>
      </c>
      <c r="AJ994">
        <v>1</v>
      </c>
      <c r="AK994">
        <v>0</v>
      </c>
      <c r="AL994">
        <v>0</v>
      </c>
      <c r="AM994">
        <v>0</v>
      </c>
      <c r="AN994">
        <v>0</v>
      </c>
      <c r="AO994">
        <v>0</v>
      </c>
      <c r="AP994">
        <v>0</v>
      </c>
      <c r="BA994" t="s">
        <v>106</v>
      </c>
      <c r="BB994" t="e">
        <f ca="1">- Useful but _xludf.not as good as a regular degree</f>
        <v>#NAME?</v>
      </c>
      <c r="BD994" t="e">
        <f ca="1">- Project Management / Accountancy - Tourism / Restaurant _xludf.and hotel Management</f>
        <v>#NAME?</v>
      </c>
      <c r="BE994">
        <v>0</v>
      </c>
      <c r="BF994">
        <v>0</v>
      </c>
      <c r="BG994">
        <v>1</v>
      </c>
      <c r="BH994">
        <v>1</v>
      </c>
      <c r="BI994">
        <v>0</v>
      </c>
      <c r="BJ994">
        <v>0</v>
      </c>
      <c r="BK994">
        <v>0</v>
      </c>
      <c r="BL994">
        <v>0</v>
      </c>
      <c r="BN994" t="s">
        <v>106</v>
      </c>
      <c r="BQ994" t="e">
        <f ca="1">- No internet connection / computer - Cannot afford the courses</f>
        <v>#NAME?</v>
      </c>
      <c r="BR994">
        <v>0</v>
      </c>
      <c r="BS994">
        <v>0</v>
      </c>
      <c r="BT994">
        <v>1</v>
      </c>
      <c r="BU994">
        <v>0</v>
      </c>
      <c r="BV994">
        <v>1</v>
      </c>
      <c r="BW994">
        <v>0</v>
      </c>
      <c r="BX994" t="s">
        <v>107</v>
      </c>
      <c r="BY994" t="e">
        <f ca="1">- Useful but _xludf.not as good as going to university  - Difficult to access</f>
        <v>#NAME?</v>
      </c>
      <c r="BZ994">
        <v>1</v>
      </c>
      <c r="CA994">
        <v>0</v>
      </c>
      <c r="CB994">
        <v>0</v>
      </c>
      <c r="CC994">
        <v>1</v>
      </c>
      <c r="CD994">
        <v>0</v>
      </c>
      <c r="CE994" t="e">
        <f ca="1">- Facebook groups/pages  - Friends</f>
        <v>#NAME?</v>
      </c>
      <c r="CF994">
        <v>1</v>
      </c>
      <c r="CG994">
        <v>0</v>
      </c>
      <c r="CH994">
        <v>0</v>
      </c>
      <c r="CI994">
        <v>0</v>
      </c>
      <c r="CJ994">
        <v>0</v>
      </c>
      <c r="CK994">
        <v>1</v>
      </c>
      <c r="CL994">
        <v>0</v>
      </c>
      <c r="CN994" t="s">
        <v>108</v>
      </c>
      <c r="CO994" t="s">
        <v>109</v>
      </c>
      <c r="CP994" t="s">
        <v>110</v>
      </c>
      <c r="CQ994">
        <v>3472357</v>
      </c>
      <c r="CR994" t="s">
        <v>2493</v>
      </c>
      <c r="CS994" t="s">
        <v>2494</v>
      </c>
      <c r="CT994">
        <v>993</v>
      </c>
    </row>
    <row r="995" spans="1:98">
      <c r="A995">
        <v>994</v>
      </c>
      <c r="B995" t="s">
        <v>1628</v>
      </c>
      <c r="C995">
        <v>21</v>
      </c>
      <c r="D995" t="s">
        <v>148</v>
      </c>
      <c r="E995" t="s">
        <v>99</v>
      </c>
      <c r="F995" t="s">
        <v>100</v>
      </c>
      <c r="G995" t="s">
        <v>101</v>
      </c>
      <c r="H995" t="s">
        <v>102</v>
      </c>
      <c r="U995" t="s">
        <v>162</v>
      </c>
      <c r="AG995" t="s">
        <v>104</v>
      </c>
      <c r="AH995" t="s">
        <v>105</v>
      </c>
      <c r="AI995">
        <v>0</v>
      </c>
      <c r="AJ995">
        <v>1</v>
      </c>
      <c r="AK995">
        <v>0</v>
      </c>
      <c r="AL995">
        <v>0</v>
      </c>
      <c r="AM995">
        <v>0</v>
      </c>
      <c r="AN995">
        <v>0</v>
      </c>
      <c r="AO995">
        <v>0</v>
      </c>
      <c r="AP995">
        <v>0</v>
      </c>
      <c r="BA995" t="s">
        <v>106</v>
      </c>
      <c r="BB995" t="e">
        <f ca="1">- Useful but _xludf.not as good as a regular degree</f>
        <v>#NAME?</v>
      </c>
      <c r="BD995" t="e">
        <f ca="1">- Project Management / Accountancy - Tourism / Restaurant _xludf.and hotel Management</f>
        <v>#NAME?</v>
      </c>
      <c r="BE995">
        <v>0</v>
      </c>
      <c r="BF995">
        <v>0</v>
      </c>
      <c r="BG995">
        <v>1</v>
      </c>
      <c r="BH995">
        <v>1</v>
      </c>
      <c r="BI995">
        <v>0</v>
      </c>
      <c r="BJ995">
        <v>0</v>
      </c>
      <c r="BK995">
        <v>0</v>
      </c>
      <c r="BL995">
        <v>0</v>
      </c>
      <c r="BN995" t="s">
        <v>106</v>
      </c>
      <c r="BQ995" t="e">
        <f ca="1">- No internet connection / computer - Cannot afford the courses</f>
        <v>#NAME?</v>
      </c>
      <c r="BR995">
        <v>0</v>
      </c>
      <c r="BS995">
        <v>0</v>
      </c>
      <c r="BT995">
        <v>1</v>
      </c>
      <c r="BU995">
        <v>0</v>
      </c>
      <c r="BV995">
        <v>1</v>
      </c>
      <c r="BW995">
        <v>0</v>
      </c>
      <c r="BX995" t="s">
        <v>107</v>
      </c>
      <c r="BY995" t="s">
        <v>139</v>
      </c>
      <c r="BZ995">
        <v>1</v>
      </c>
      <c r="CA995">
        <v>0</v>
      </c>
      <c r="CB995">
        <v>0</v>
      </c>
      <c r="CC995">
        <v>0</v>
      </c>
      <c r="CD995">
        <v>1</v>
      </c>
      <c r="CE995" t="e">
        <f ca="1">- Facebook groups/pages  - Friends</f>
        <v>#NAME?</v>
      </c>
      <c r="CF995">
        <v>1</v>
      </c>
      <c r="CG995">
        <v>0</v>
      </c>
      <c r="CH995">
        <v>0</v>
      </c>
      <c r="CI995">
        <v>0</v>
      </c>
      <c r="CJ995">
        <v>0</v>
      </c>
      <c r="CK995">
        <v>1</v>
      </c>
      <c r="CL995">
        <v>0</v>
      </c>
      <c r="CN995" t="s">
        <v>108</v>
      </c>
      <c r="CO995" t="s">
        <v>109</v>
      </c>
      <c r="CP995" t="s">
        <v>110</v>
      </c>
      <c r="CQ995">
        <v>3472365</v>
      </c>
      <c r="CR995" t="s">
        <v>2495</v>
      </c>
      <c r="CS995" t="s">
        <v>2496</v>
      </c>
      <c r="CT995">
        <v>994</v>
      </c>
    </row>
    <row r="996" spans="1:98">
      <c r="A996">
        <v>995</v>
      </c>
      <c r="B996" t="s">
        <v>1628</v>
      </c>
      <c r="C996">
        <v>24</v>
      </c>
      <c r="D996" t="s">
        <v>148</v>
      </c>
      <c r="E996" t="s">
        <v>285</v>
      </c>
      <c r="F996" t="s">
        <v>100</v>
      </c>
      <c r="G996" t="s">
        <v>101</v>
      </c>
      <c r="H996" t="s">
        <v>102</v>
      </c>
      <c r="U996" t="s">
        <v>162</v>
      </c>
      <c r="AG996" t="s">
        <v>104</v>
      </c>
      <c r="AH996" t="s">
        <v>105</v>
      </c>
      <c r="AI996">
        <v>0</v>
      </c>
      <c r="AJ996">
        <v>1</v>
      </c>
      <c r="AK996">
        <v>0</v>
      </c>
      <c r="AL996">
        <v>0</v>
      </c>
      <c r="AM996">
        <v>0</v>
      </c>
      <c r="AN996">
        <v>0</v>
      </c>
      <c r="AO996">
        <v>0</v>
      </c>
      <c r="AP996">
        <v>0</v>
      </c>
      <c r="BA996" t="s">
        <v>106</v>
      </c>
      <c r="BB996" t="e">
        <f ca="1">- Useful but _xludf.not as good as a regular degree</f>
        <v>#NAME?</v>
      </c>
      <c r="BD996" t="e">
        <f ca="1">- Project Management / Accountancy - Nursing / medical care</f>
        <v>#NAME?</v>
      </c>
      <c r="BE996">
        <v>0</v>
      </c>
      <c r="BF996">
        <v>0</v>
      </c>
      <c r="BG996">
        <v>1</v>
      </c>
      <c r="BH996">
        <v>0</v>
      </c>
      <c r="BI996">
        <v>1</v>
      </c>
      <c r="BJ996">
        <v>0</v>
      </c>
      <c r="BK996">
        <v>0</v>
      </c>
      <c r="BL996">
        <v>0</v>
      </c>
      <c r="BN996" t="s">
        <v>106</v>
      </c>
      <c r="BQ996" t="e">
        <f ca="1">- No internet connection / computer - Cannot afford the courses</f>
        <v>#NAME?</v>
      </c>
      <c r="BR996">
        <v>0</v>
      </c>
      <c r="BS996">
        <v>0</v>
      </c>
      <c r="BT996">
        <v>1</v>
      </c>
      <c r="BU996">
        <v>0</v>
      </c>
      <c r="BV996">
        <v>1</v>
      </c>
      <c r="BW996">
        <v>0</v>
      </c>
      <c r="BX996" t="s">
        <v>107</v>
      </c>
      <c r="BY996" t="s">
        <v>139</v>
      </c>
      <c r="BZ996">
        <v>1</v>
      </c>
      <c r="CA996">
        <v>0</v>
      </c>
      <c r="CB996">
        <v>0</v>
      </c>
      <c r="CC996">
        <v>0</v>
      </c>
      <c r="CD996">
        <v>1</v>
      </c>
      <c r="CE996" t="e">
        <f ca="1">- Facebook groups/pages  - Friends</f>
        <v>#NAME?</v>
      </c>
      <c r="CF996">
        <v>1</v>
      </c>
      <c r="CG996">
        <v>0</v>
      </c>
      <c r="CH996">
        <v>0</v>
      </c>
      <c r="CI996">
        <v>0</v>
      </c>
      <c r="CJ996">
        <v>0</v>
      </c>
      <c r="CK996">
        <v>1</v>
      </c>
      <c r="CL996">
        <v>0</v>
      </c>
      <c r="CN996" t="s">
        <v>108</v>
      </c>
      <c r="CO996" t="s">
        <v>109</v>
      </c>
      <c r="CP996" t="s">
        <v>110</v>
      </c>
      <c r="CQ996">
        <v>3472371</v>
      </c>
      <c r="CR996" t="s">
        <v>2497</v>
      </c>
      <c r="CS996" t="s">
        <v>2498</v>
      </c>
      <c r="CT996">
        <v>995</v>
      </c>
    </row>
    <row r="997" spans="1:98">
      <c r="A997">
        <v>996</v>
      </c>
      <c r="B997" t="s">
        <v>1628</v>
      </c>
      <c r="C997">
        <v>21</v>
      </c>
      <c r="D997" t="s">
        <v>98</v>
      </c>
      <c r="E997" t="s">
        <v>227</v>
      </c>
      <c r="F997" t="s">
        <v>100</v>
      </c>
      <c r="G997" t="s">
        <v>101</v>
      </c>
      <c r="H997" t="s">
        <v>102</v>
      </c>
      <c r="U997" t="s">
        <v>162</v>
      </c>
      <c r="AG997" t="s">
        <v>104</v>
      </c>
      <c r="AH997" t="s">
        <v>105</v>
      </c>
      <c r="AI997">
        <v>0</v>
      </c>
      <c r="AJ997">
        <v>1</v>
      </c>
      <c r="AK997">
        <v>0</v>
      </c>
      <c r="AL997">
        <v>0</v>
      </c>
      <c r="AM997">
        <v>0</v>
      </c>
      <c r="AN997">
        <v>0</v>
      </c>
      <c r="AO997">
        <v>0</v>
      </c>
      <c r="AP997">
        <v>0</v>
      </c>
      <c r="BA997" t="s">
        <v>106</v>
      </c>
      <c r="BB997" t="e">
        <f ca="1">- Useful but _xludf.not as good as a regular degree</f>
        <v>#NAME?</v>
      </c>
      <c r="BD997" t="e">
        <f ca="1">- Mechanics _xludf.and machineryAgriculture</f>
        <v>#NAME?</v>
      </c>
      <c r="BE997">
        <v>0</v>
      </c>
      <c r="BF997">
        <v>0</v>
      </c>
      <c r="BG997">
        <v>0</v>
      </c>
      <c r="BH997">
        <v>0</v>
      </c>
      <c r="BI997">
        <v>0</v>
      </c>
      <c r="BJ997">
        <v>0</v>
      </c>
      <c r="BK997">
        <v>1</v>
      </c>
      <c r="BL997">
        <v>1</v>
      </c>
      <c r="BN997" t="s">
        <v>106</v>
      </c>
      <c r="BQ997" t="e">
        <f ca="1">- _xludf.not available in subjects I want to study - _xludf.not available in _xludf.Arabic</f>
        <v>#NAME?</v>
      </c>
      <c r="BR997">
        <v>1</v>
      </c>
      <c r="BS997">
        <v>0</v>
      </c>
      <c r="BT997">
        <v>0</v>
      </c>
      <c r="BU997">
        <v>0</v>
      </c>
      <c r="BV997">
        <v>0</v>
      </c>
      <c r="BW997">
        <v>1</v>
      </c>
      <c r="BX997" t="s">
        <v>107</v>
      </c>
      <c r="BY997" t="s">
        <v>139</v>
      </c>
      <c r="BZ997">
        <v>1</v>
      </c>
      <c r="CA997">
        <v>0</v>
      </c>
      <c r="CB997">
        <v>0</v>
      </c>
      <c r="CC997">
        <v>0</v>
      </c>
      <c r="CD997">
        <v>1</v>
      </c>
      <c r="CE997" t="e">
        <f ca="1">- Facebook groups/pages DUBARAH</f>
        <v>#NAME?</v>
      </c>
      <c r="CF997">
        <v>0</v>
      </c>
      <c r="CG997">
        <v>1</v>
      </c>
      <c r="CH997">
        <v>0</v>
      </c>
      <c r="CI997">
        <v>0</v>
      </c>
      <c r="CJ997">
        <v>0</v>
      </c>
      <c r="CK997">
        <v>1</v>
      </c>
      <c r="CL997">
        <v>0</v>
      </c>
      <c r="CN997" t="s">
        <v>108</v>
      </c>
      <c r="CO997" t="s">
        <v>109</v>
      </c>
      <c r="CP997" t="s">
        <v>110</v>
      </c>
      <c r="CQ997">
        <v>3472377</v>
      </c>
      <c r="CR997" t="s">
        <v>2499</v>
      </c>
      <c r="CS997" t="s">
        <v>2500</v>
      </c>
      <c r="CT997">
        <v>996</v>
      </c>
    </row>
    <row r="998" spans="1:98">
      <c r="A998">
        <v>997</v>
      </c>
      <c r="B998" t="s">
        <v>1628</v>
      </c>
      <c r="C998">
        <v>20</v>
      </c>
      <c r="D998" t="s">
        <v>148</v>
      </c>
      <c r="E998" t="s">
        <v>99</v>
      </c>
      <c r="F998" t="s">
        <v>149</v>
      </c>
      <c r="G998" t="s">
        <v>113</v>
      </c>
      <c r="J998" t="s">
        <v>167</v>
      </c>
      <c r="K998">
        <v>0</v>
      </c>
      <c r="L998">
        <v>0</v>
      </c>
      <c r="M998">
        <v>0</v>
      </c>
      <c r="N998">
        <v>1</v>
      </c>
      <c r="O998">
        <v>1</v>
      </c>
      <c r="P998">
        <v>0</v>
      </c>
      <c r="Q998">
        <v>0</v>
      </c>
      <c r="R998">
        <v>0</v>
      </c>
      <c r="X998" t="s">
        <v>405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1</v>
      </c>
      <c r="AE998">
        <v>0</v>
      </c>
      <c r="AG998" t="s">
        <v>124</v>
      </c>
      <c r="AH998" t="s">
        <v>125</v>
      </c>
      <c r="AI998">
        <v>1</v>
      </c>
      <c r="AJ998">
        <v>0</v>
      </c>
      <c r="AK998">
        <v>0</v>
      </c>
      <c r="AL998">
        <v>0</v>
      </c>
      <c r="AM998">
        <v>0</v>
      </c>
      <c r="AN998">
        <v>0</v>
      </c>
      <c r="AO998">
        <v>0</v>
      </c>
      <c r="AP998">
        <v>0</v>
      </c>
      <c r="AR998" t="s">
        <v>106</v>
      </c>
      <c r="AS998" t="e">
        <f ca="1">- Cannot contact public servants _xludf.or Teachers - Donâ€™t have family in Syria to _xludf.help me</f>
        <v>#NAME?</v>
      </c>
      <c r="AT998">
        <v>0</v>
      </c>
      <c r="AU998">
        <v>0</v>
      </c>
      <c r="AV998">
        <v>1</v>
      </c>
      <c r="AW998">
        <v>1</v>
      </c>
      <c r="AX998">
        <v>0</v>
      </c>
      <c r="AY998">
        <v>0</v>
      </c>
      <c r="BA998" t="s">
        <v>127</v>
      </c>
      <c r="BB998" t="e">
        <f ca="1">- Very Useful _xludf.and provides a job opportunity _xludf.right away.</f>
        <v>#NAME?</v>
      </c>
      <c r="BD998" t="e">
        <f ca="1">- I am _xludf.not interested in vocational education</f>
        <v>#NAME?</v>
      </c>
      <c r="BE998">
        <v>1</v>
      </c>
      <c r="BF998">
        <v>0</v>
      </c>
      <c r="BG998">
        <v>0</v>
      </c>
      <c r="BH998">
        <v>0</v>
      </c>
      <c r="BI998">
        <v>0</v>
      </c>
      <c r="BJ998">
        <v>0</v>
      </c>
      <c r="BK998">
        <v>0</v>
      </c>
      <c r="BL998">
        <v>0</v>
      </c>
      <c r="BN998" t="s">
        <v>106</v>
      </c>
      <c r="BQ998" t="e">
        <f ca="1">- Cannot afford the courses - Donâ€™t know how to _xludf.find/enroll in a suitable program</f>
        <v>#NAME?</v>
      </c>
      <c r="BR998">
        <v>0</v>
      </c>
      <c r="BS998">
        <v>0</v>
      </c>
      <c r="BT998">
        <v>0</v>
      </c>
      <c r="BU998">
        <v>1</v>
      </c>
      <c r="BV998">
        <v>1</v>
      </c>
      <c r="BW998">
        <v>0</v>
      </c>
      <c r="BX998" t="s">
        <v>243</v>
      </c>
      <c r="BY998" t="e">
        <f ca="1">- Useful but _xludf.not as good as going to university</f>
        <v>#NAME?</v>
      </c>
      <c r="BZ998">
        <v>1</v>
      </c>
      <c r="CA998">
        <v>0</v>
      </c>
      <c r="CB998">
        <v>0</v>
      </c>
      <c r="CC998">
        <v>0</v>
      </c>
      <c r="CD998">
        <v>0</v>
      </c>
      <c r="CE998" t="e">
        <f ca="1">- Teachers</f>
        <v>#NAME?</v>
      </c>
      <c r="CF998">
        <v>0</v>
      </c>
      <c r="CG998">
        <v>0</v>
      </c>
      <c r="CH998">
        <v>1</v>
      </c>
      <c r="CI998">
        <v>0</v>
      </c>
      <c r="CJ998">
        <v>0</v>
      </c>
      <c r="CK998">
        <v>0</v>
      </c>
      <c r="CL998">
        <v>0</v>
      </c>
      <c r="CN998" t="s">
        <v>108</v>
      </c>
      <c r="CO998" t="s">
        <v>109</v>
      </c>
      <c r="CP998" t="s">
        <v>110</v>
      </c>
      <c r="CQ998">
        <v>4309206</v>
      </c>
      <c r="CR998" t="s">
        <v>2501</v>
      </c>
      <c r="CS998" t="s">
        <v>2502</v>
      </c>
      <c r="CT998">
        <v>997</v>
      </c>
    </row>
    <row r="999" spans="1:98">
      <c r="A999">
        <v>998</v>
      </c>
      <c r="B999" t="s">
        <v>1628</v>
      </c>
      <c r="C999">
        <v>27</v>
      </c>
      <c r="D999" t="s">
        <v>148</v>
      </c>
      <c r="E999" t="s">
        <v>99</v>
      </c>
      <c r="F999" t="s">
        <v>364</v>
      </c>
      <c r="G999" t="s">
        <v>113</v>
      </c>
      <c r="J999" t="s">
        <v>162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1</v>
      </c>
      <c r="R999">
        <v>0</v>
      </c>
      <c r="X999" t="s">
        <v>495</v>
      </c>
      <c r="Y999">
        <v>0</v>
      </c>
      <c r="Z999">
        <v>0</v>
      </c>
      <c r="AA999">
        <v>1</v>
      </c>
      <c r="AB999">
        <v>0</v>
      </c>
      <c r="AC999">
        <v>0</v>
      </c>
      <c r="AD999">
        <v>0</v>
      </c>
      <c r="AE999">
        <v>0</v>
      </c>
      <c r="AG999" t="s">
        <v>124</v>
      </c>
      <c r="AH999" t="s">
        <v>986</v>
      </c>
      <c r="AI999">
        <v>0</v>
      </c>
      <c r="AJ999">
        <v>1</v>
      </c>
      <c r="AK999">
        <v>0</v>
      </c>
      <c r="AL999">
        <v>1</v>
      </c>
      <c r="AM999">
        <v>0</v>
      </c>
      <c r="AN999">
        <v>1</v>
      </c>
      <c r="AO999">
        <v>1</v>
      </c>
      <c r="AP999">
        <v>0</v>
      </c>
      <c r="BA999" t="s">
        <v>127</v>
      </c>
      <c r="BB999" t="e">
        <f ca="1">- Very Useful _xludf.and provides a job opportunity _xludf.right away.</f>
        <v>#NAME?</v>
      </c>
      <c r="BD999" t="e">
        <f ca="1">- I am _xludf.not interested in vocational education</f>
        <v>#NAME?</v>
      </c>
      <c r="BE999">
        <v>1</v>
      </c>
      <c r="BF999">
        <v>0</v>
      </c>
      <c r="BG999">
        <v>0</v>
      </c>
      <c r="BH999">
        <v>0</v>
      </c>
      <c r="BI999">
        <v>0</v>
      </c>
      <c r="BJ999">
        <v>0</v>
      </c>
      <c r="BK999">
        <v>0</v>
      </c>
      <c r="BL999">
        <v>0</v>
      </c>
      <c r="BN999" t="s">
        <v>106</v>
      </c>
      <c r="BQ999" t="e">
        <f ca="1">- Do _xludf.not _xludf.count towards a recognized qualification</f>
        <v>#NAME?</v>
      </c>
      <c r="BR999">
        <v>0</v>
      </c>
      <c r="BS999">
        <v>1</v>
      </c>
      <c r="BT999">
        <v>0</v>
      </c>
      <c r="BU999">
        <v>0</v>
      </c>
      <c r="BV999">
        <v>0</v>
      </c>
      <c r="BW999">
        <v>0</v>
      </c>
      <c r="BX999" t="s">
        <v>310</v>
      </c>
      <c r="BY999" t="e">
        <f ca="1">- Useful but _xludf.not as good as going to university</f>
        <v>#NAME?</v>
      </c>
      <c r="BZ999">
        <v>1</v>
      </c>
      <c r="CA999">
        <v>0</v>
      </c>
      <c r="CB999">
        <v>0</v>
      </c>
      <c r="CC999">
        <v>0</v>
      </c>
      <c r="CD999">
        <v>0</v>
      </c>
      <c r="CE999" t="e">
        <f ca="1">- Friends</f>
        <v>#NAME?</v>
      </c>
      <c r="CF999">
        <v>1</v>
      </c>
      <c r="CG999">
        <v>0</v>
      </c>
      <c r="CH999">
        <v>0</v>
      </c>
      <c r="CI999">
        <v>0</v>
      </c>
      <c r="CJ999">
        <v>0</v>
      </c>
      <c r="CK999">
        <v>0</v>
      </c>
      <c r="CL999">
        <v>0</v>
      </c>
      <c r="CN999" t="s">
        <v>108</v>
      </c>
      <c r="CO999" t="s">
        <v>109</v>
      </c>
      <c r="CP999" t="s">
        <v>110</v>
      </c>
      <c r="CQ999">
        <v>4309225</v>
      </c>
      <c r="CR999" t="s">
        <v>2503</v>
      </c>
      <c r="CS999" t="s">
        <v>2504</v>
      </c>
      <c r="CT999">
        <v>998</v>
      </c>
    </row>
    <row r="1000" spans="1:98">
      <c r="A1000">
        <v>999</v>
      </c>
      <c r="B1000" t="s">
        <v>1628</v>
      </c>
      <c r="C1000">
        <v>26</v>
      </c>
      <c r="D1000" t="s">
        <v>98</v>
      </c>
      <c r="E1000" t="s">
        <v>227</v>
      </c>
      <c r="F1000" t="s">
        <v>100</v>
      </c>
      <c r="G1000" t="s">
        <v>113</v>
      </c>
      <c r="J1000" t="s">
        <v>234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1</v>
      </c>
      <c r="Q1000">
        <v>1</v>
      </c>
      <c r="R1000">
        <v>0</v>
      </c>
      <c r="X1000" t="s">
        <v>689</v>
      </c>
      <c r="Y1000">
        <v>0</v>
      </c>
      <c r="Z1000">
        <v>0</v>
      </c>
      <c r="AA1000">
        <v>0</v>
      </c>
      <c r="AB1000">
        <v>0</v>
      </c>
      <c r="AC1000">
        <v>1</v>
      </c>
      <c r="AD1000">
        <v>0</v>
      </c>
      <c r="AE1000">
        <v>0</v>
      </c>
      <c r="AG1000" t="s">
        <v>124</v>
      </c>
      <c r="AH1000" t="s">
        <v>105</v>
      </c>
      <c r="AI1000">
        <v>0</v>
      </c>
      <c r="AJ1000">
        <v>1</v>
      </c>
      <c r="AK1000">
        <v>0</v>
      </c>
      <c r="AL1000">
        <v>0</v>
      </c>
      <c r="AM1000">
        <v>0</v>
      </c>
      <c r="AN1000">
        <v>0</v>
      </c>
      <c r="AO1000">
        <v>0</v>
      </c>
      <c r="AP1000">
        <v>0</v>
      </c>
      <c r="BA1000" t="s">
        <v>106</v>
      </c>
      <c r="BB1000" t="e">
        <f ca="1">- Very Useful _xludf.and provides a job opportunity _xludf.right away.</f>
        <v>#NAME?</v>
      </c>
      <c r="BD1000" t="e">
        <f ca="1">- Mechanics _xludf.and machinery- Project Management / Accountancy</f>
        <v>#NAME?</v>
      </c>
      <c r="BE1000">
        <v>0</v>
      </c>
      <c r="BF1000">
        <v>0</v>
      </c>
      <c r="BG1000">
        <v>1</v>
      </c>
      <c r="BH1000">
        <v>0</v>
      </c>
      <c r="BI1000">
        <v>0</v>
      </c>
      <c r="BJ1000">
        <v>0</v>
      </c>
      <c r="BK1000">
        <v>1</v>
      </c>
      <c r="BL1000">
        <v>0</v>
      </c>
      <c r="BN1000" t="s">
        <v>106</v>
      </c>
      <c r="BQ1000" t="e">
        <f ca="1">- Donâ€™t know how to _xludf.find/enroll in a suitable program</f>
        <v>#NAME?</v>
      </c>
      <c r="BR1000">
        <v>0</v>
      </c>
      <c r="BS1000">
        <v>0</v>
      </c>
      <c r="BT1000">
        <v>0</v>
      </c>
      <c r="BU1000">
        <v>1</v>
      </c>
      <c r="BV1000">
        <v>0</v>
      </c>
      <c r="BW1000">
        <v>0</v>
      </c>
      <c r="BX1000" t="s">
        <v>107</v>
      </c>
      <c r="BY1000" t="e">
        <f ca="1">- Difficult to access</f>
        <v>#NAME?</v>
      </c>
      <c r="BZ1000">
        <v>0</v>
      </c>
      <c r="CA1000">
        <v>0</v>
      </c>
      <c r="CB1000">
        <v>0</v>
      </c>
      <c r="CC1000">
        <v>1</v>
      </c>
      <c r="CD1000">
        <v>0</v>
      </c>
      <c r="CE1000" t="e">
        <f ca="1">- Friends</f>
        <v>#NAME?</v>
      </c>
      <c r="CF1000">
        <v>1</v>
      </c>
      <c r="CG1000">
        <v>0</v>
      </c>
      <c r="CH1000">
        <v>0</v>
      </c>
      <c r="CI1000">
        <v>0</v>
      </c>
      <c r="CJ1000">
        <v>0</v>
      </c>
      <c r="CK1000">
        <v>0</v>
      </c>
      <c r="CL1000">
        <v>0</v>
      </c>
      <c r="CN1000" t="s">
        <v>108</v>
      </c>
      <c r="CO1000" t="s">
        <v>109</v>
      </c>
      <c r="CP1000" t="s">
        <v>110</v>
      </c>
      <c r="CQ1000">
        <v>4309244</v>
      </c>
      <c r="CR1000" t="s">
        <v>2505</v>
      </c>
      <c r="CS1000" t="s">
        <v>2506</v>
      </c>
      <c r="CT1000">
        <v>999</v>
      </c>
    </row>
    <row r="1001" spans="1:98">
      <c r="A1001">
        <v>1000</v>
      </c>
      <c r="B1001" t="s">
        <v>1628</v>
      </c>
      <c r="C1001">
        <v>23</v>
      </c>
      <c r="D1001" t="s">
        <v>98</v>
      </c>
      <c r="E1001" t="s">
        <v>99</v>
      </c>
      <c r="F1001" t="s">
        <v>644</v>
      </c>
      <c r="G1001" t="s">
        <v>113</v>
      </c>
      <c r="J1001" t="s">
        <v>103</v>
      </c>
      <c r="K1001">
        <v>0</v>
      </c>
      <c r="L1001">
        <v>0</v>
      </c>
      <c r="M1001">
        <v>0</v>
      </c>
      <c r="N1001">
        <v>1</v>
      </c>
      <c r="O1001">
        <v>0</v>
      </c>
      <c r="P1001">
        <v>0</v>
      </c>
      <c r="Q1001">
        <v>0</v>
      </c>
      <c r="R1001">
        <v>0</v>
      </c>
      <c r="X1001" t="s">
        <v>138</v>
      </c>
      <c r="Y1001">
        <v>0</v>
      </c>
      <c r="Z1001">
        <v>0</v>
      </c>
      <c r="AA1001">
        <v>0</v>
      </c>
      <c r="AB1001">
        <v>1</v>
      </c>
      <c r="AC1001">
        <v>0</v>
      </c>
      <c r="AD1001">
        <v>1</v>
      </c>
      <c r="AE1001">
        <v>0</v>
      </c>
      <c r="AG1001" t="s">
        <v>124</v>
      </c>
      <c r="AH1001" t="s">
        <v>125</v>
      </c>
      <c r="AI1001">
        <v>1</v>
      </c>
      <c r="AJ1001">
        <v>0</v>
      </c>
      <c r="AK1001">
        <v>0</v>
      </c>
      <c r="AL1001">
        <v>0</v>
      </c>
      <c r="AM1001">
        <v>0</v>
      </c>
      <c r="AN1001">
        <v>0</v>
      </c>
      <c r="AO1001">
        <v>0</v>
      </c>
      <c r="AP1001">
        <v>0</v>
      </c>
      <c r="AR1001" t="s">
        <v>106</v>
      </c>
      <c r="AS1001" t="e">
        <f ca="1">- Donâ€™t have family in Syria to _xludf.help me - have to go in person but can _xludf.not go _xludf.for security reasons</f>
        <v>#NAME?</v>
      </c>
      <c r="AT1001">
        <v>0</v>
      </c>
      <c r="AU1001">
        <v>1</v>
      </c>
      <c r="AV1001">
        <v>0</v>
      </c>
      <c r="AW1001">
        <v>1</v>
      </c>
      <c r="AX1001">
        <v>0</v>
      </c>
      <c r="AY1001">
        <v>0</v>
      </c>
      <c r="BA1001" t="s">
        <v>106</v>
      </c>
      <c r="BB1001" t="e">
        <f ca="1">- Useful but _xludf.not as good as a regular degree</f>
        <v>#NAME?</v>
      </c>
      <c r="BD1001" t="e">
        <f ca="1">- Construction (builder, carpenter, electrician, blacksmith) - Project Management / Accountancy</f>
        <v>#NAME?</v>
      </c>
      <c r="BE1001">
        <v>0</v>
      </c>
      <c r="BF1001">
        <v>0</v>
      </c>
      <c r="BG1001">
        <v>1</v>
      </c>
      <c r="BH1001">
        <v>0</v>
      </c>
      <c r="BI1001">
        <v>0</v>
      </c>
      <c r="BJ1001">
        <v>1</v>
      </c>
      <c r="BK1001">
        <v>0</v>
      </c>
      <c r="BL1001">
        <v>0</v>
      </c>
      <c r="BN1001" t="s">
        <v>106</v>
      </c>
      <c r="BQ1001" t="e">
        <f ca="1">- No internet connection / computer - _xludf.not available in _xludf.Arabic</f>
        <v>#NAME?</v>
      </c>
      <c r="BR1001">
        <v>0</v>
      </c>
      <c r="BS1001">
        <v>0</v>
      </c>
      <c r="BT1001">
        <v>1</v>
      </c>
      <c r="BU1001">
        <v>0</v>
      </c>
      <c r="BV1001">
        <v>0</v>
      </c>
      <c r="BW1001">
        <v>1</v>
      </c>
      <c r="BX1001" t="s">
        <v>107</v>
      </c>
      <c r="BY1001" t="e">
        <f ca="1">- Difficult to access</f>
        <v>#NAME?</v>
      </c>
      <c r="BZ1001">
        <v>0</v>
      </c>
      <c r="CA1001">
        <v>0</v>
      </c>
      <c r="CB1001">
        <v>0</v>
      </c>
      <c r="CC1001">
        <v>1</v>
      </c>
      <c r="CD1001">
        <v>0</v>
      </c>
      <c r="CE1001" t="e">
        <f ca="1">- Friends - Teachers</f>
        <v>#NAME?</v>
      </c>
      <c r="CF1001">
        <v>1</v>
      </c>
      <c r="CG1001">
        <v>0</v>
      </c>
      <c r="CH1001">
        <v>1</v>
      </c>
      <c r="CI1001">
        <v>0</v>
      </c>
      <c r="CJ1001">
        <v>0</v>
      </c>
      <c r="CK1001">
        <v>0</v>
      </c>
      <c r="CL1001">
        <v>0</v>
      </c>
      <c r="CN1001" t="s">
        <v>108</v>
      </c>
      <c r="CO1001" t="s">
        <v>109</v>
      </c>
      <c r="CP1001" t="s">
        <v>110</v>
      </c>
      <c r="CQ1001">
        <v>4309260</v>
      </c>
      <c r="CR1001" t="s">
        <v>2507</v>
      </c>
      <c r="CS1001" t="s">
        <v>2508</v>
      </c>
      <c r="CT1001">
        <v>1000</v>
      </c>
    </row>
    <row r="1002" spans="1:98">
      <c r="A1002">
        <v>1001</v>
      </c>
      <c r="B1002" t="s">
        <v>1628</v>
      </c>
      <c r="C1002">
        <v>25</v>
      </c>
      <c r="D1002" t="s">
        <v>148</v>
      </c>
      <c r="E1002" t="s">
        <v>99</v>
      </c>
      <c r="F1002" t="s">
        <v>100</v>
      </c>
      <c r="G1002" t="s">
        <v>113</v>
      </c>
      <c r="J1002" t="s">
        <v>176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1</v>
      </c>
      <c r="R1002">
        <v>1</v>
      </c>
      <c r="X1002" t="s">
        <v>252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1</v>
      </c>
      <c r="AE1002">
        <v>0</v>
      </c>
      <c r="AG1002" t="s">
        <v>124</v>
      </c>
      <c r="AH1002" t="s">
        <v>125</v>
      </c>
      <c r="AI1002">
        <v>1</v>
      </c>
      <c r="AJ1002">
        <v>0</v>
      </c>
      <c r="AK1002">
        <v>0</v>
      </c>
      <c r="AL1002">
        <v>0</v>
      </c>
      <c r="AM1002">
        <v>0</v>
      </c>
      <c r="AN1002">
        <v>0</v>
      </c>
      <c r="AO1002">
        <v>0</v>
      </c>
      <c r="AP1002">
        <v>0</v>
      </c>
      <c r="AR1002" t="s">
        <v>106</v>
      </c>
      <c r="AS1002" t="e">
        <f ca="1">- have to go in person but can _xludf.not go _xludf.for security reasons - School, college _xludf.or directorate out of service</f>
        <v>#NAME?</v>
      </c>
      <c r="AT1002">
        <v>1</v>
      </c>
      <c r="AU1002">
        <v>1</v>
      </c>
      <c r="AV1002">
        <v>0</v>
      </c>
      <c r="AW1002">
        <v>0</v>
      </c>
      <c r="AX1002">
        <v>0</v>
      </c>
      <c r="AY1002">
        <v>0</v>
      </c>
      <c r="BA1002" t="s">
        <v>106</v>
      </c>
      <c r="BB1002" t="e">
        <f ca="1">- _xludf.not Useful</f>
        <v>#NAME?</v>
      </c>
      <c r="BD1002" t="e">
        <f ca="1">- Nursing / medical care</f>
        <v>#NAME?</v>
      </c>
      <c r="BE1002">
        <v>0</v>
      </c>
      <c r="BF1002">
        <v>0</v>
      </c>
      <c r="BG1002">
        <v>0</v>
      </c>
      <c r="BH1002">
        <v>0</v>
      </c>
      <c r="BI1002">
        <v>1</v>
      </c>
      <c r="BJ1002">
        <v>0</v>
      </c>
      <c r="BK1002">
        <v>0</v>
      </c>
      <c r="BL1002">
        <v>0</v>
      </c>
      <c r="BN1002" t="s">
        <v>106</v>
      </c>
      <c r="BQ1002" t="e">
        <f ca="1">- _xludf.not available in subjects I want to study - Cannot afford the courses</f>
        <v>#NAME?</v>
      </c>
      <c r="BR1002">
        <v>1</v>
      </c>
      <c r="BS1002">
        <v>0</v>
      </c>
      <c r="BT1002">
        <v>0</v>
      </c>
      <c r="BU1002">
        <v>0</v>
      </c>
      <c r="BV1002">
        <v>1</v>
      </c>
      <c r="BW1002">
        <v>0</v>
      </c>
      <c r="BX1002" t="s">
        <v>107</v>
      </c>
      <c r="BY1002" t="e">
        <f ca="1">- Difficult to access</f>
        <v>#NAME?</v>
      </c>
      <c r="BZ1002">
        <v>0</v>
      </c>
      <c r="CA1002">
        <v>0</v>
      </c>
      <c r="CB1002">
        <v>0</v>
      </c>
      <c r="CC1002">
        <v>1</v>
      </c>
      <c r="CD1002">
        <v>0</v>
      </c>
      <c r="CE1002" t="e">
        <f ca="1">- Friends</f>
        <v>#NAME?</v>
      </c>
      <c r="CF1002">
        <v>1</v>
      </c>
      <c r="CG1002">
        <v>0</v>
      </c>
      <c r="CH1002">
        <v>0</v>
      </c>
      <c r="CI1002">
        <v>0</v>
      </c>
      <c r="CJ1002">
        <v>0</v>
      </c>
      <c r="CK1002">
        <v>0</v>
      </c>
      <c r="CL1002">
        <v>0</v>
      </c>
      <c r="CN1002" t="s">
        <v>108</v>
      </c>
      <c r="CO1002" t="s">
        <v>109</v>
      </c>
      <c r="CP1002" t="s">
        <v>110</v>
      </c>
      <c r="CQ1002">
        <v>4309265</v>
      </c>
      <c r="CR1002" t="s">
        <v>2509</v>
      </c>
      <c r="CS1002" t="s">
        <v>2510</v>
      </c>
      <c r="CT1002">
        <v>1001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2019-11-30T17:05:50Z</dcterms:created>
  <dcterms:modified xsi:type="dcterms:W3CDTF">2019-11-30T17:05:56Z</dcterms:modified>
  <cp:category/>
  <cp:contentStatus/>
</cp:coreProperties>
</file>